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slicers/slicer4.xml" ContentType="application/vnd.ms-excel.slicer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1.xml" ContentType="application/vnd.openxmlformats-officedocument.drawing+xml"/>
  <Override PartName="/xl/slicers/slicer5.xml" ContentType="application/vnd.ms-excel.slicer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slicers/slicer6.xml" ContentType="application/vnd.ms-excel.slicer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ml.chartshapes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1.xml" ContentType="application/vnd.openxmlformats-officedocument.drawing+xml"/>
  <Override PartName="/xl/slicers/slicer7.xml" ContentType="application/vnd.ms-excel.slicer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2.xml" ContentType="application/vnd.openxmlformats-officedocument.drawingml.chartshapes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23.xml" ContentType="application/vnd.openxmlformats-officedocument.drawing+xml"/>
  <Override PartName="/xl/slicers/slicer8.xml" ContentType="application/vnd.ms-excel.slicer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slicers/slicer9.xml" ContentType="application/vnd.ms-excel.slicer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ml.chartshapes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27.xml" ContentType="application/vnd.openxmlformats-officedocument.drawing+xml"/>
  <Override PartName="/xl/slicers/slicer10.xml" ContentType="application/vnd.ms-excel.slicer+xml"/>
  <Override PartName="/xl/pivotTables/pivotTable30.xml" ContentType="application/vnd.openxmlformats-officedocument.spreadsheetml.pivotTable+xml"/>
  <Override PartName="/xl/drawings/drawing28.xml" ContentType="application/vnd.openxmlformats-officedocument.drawing+xml"/>
  <Override PartName="/xl/slicers/slicer11.xml" ContentType="application/vnd.ms-excel.slicer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Statistikk\Web\Web_2019\del2\"/>
    </mc:Choice>
  </mc:AlternateContent>
  <xr:revisionPtr revIDLastSave="0" documentId="13_ncr:1_{68C185BC-578C-489D-B1D0-E931C2160184}" xr6:coauthVersionLast="45" xr6:coauthVersionMax="45" xr10:uidLastSave="{00000000-0000-0000-0000-000000000000}"/>
  <workbookProtection workbookAlgorithmName="SHA-512" workbookHashValue="+bJRvT9aD7WmaZ9wp+haGUtK5ZpZ2E2ZlhRzjie+86d9uFAKZBjce+pY3KKuPp7jhNaZqTGRRfE+jy73zk2L2A==" workbookSaltValue="jSoGO7aP3tuCf0iRiNpaXw==" workbookSpinCount="100000" lockStructure="1"/>
  <bookViews>
    <workbookView xWindow="28680" yWindow="-5670" windowWidth="38640" windowHeight="21390" tabRatio="759" firstSheet="2" activeTab="2" xr2:uid="{DC19E984-74B2-4496-85EB-F6EA7F232FB5}"/>
  </bookViews>
  <sheets>
    <sheet name="slaktegrupper" sheetId="6" state="hidden" r:id="rId1"/>
    <sheet name="base_kommune" sheetId="2" state="hidden" r:id="rId2"/>
    <sheet name="Om talla" sheetId="35" r:id="rId3"/>
    <sheet name="D_endr_fyl" sheetId="18" r:id="rId4"/>
    <sheet name="PD_e_fy" sheetId="17" state="hidden" r:id="rId5"/>
    <sheet name="pD_%fyl" sheetId="10" state="hidden" r:id="rId6"/>
    <sheet name="D_fylk2" sheetId="26" r:id="rId7"/>
    <sheet name="D-kart" sheetId="20" r:id="rId8"/>
    <sheet name="PD-kart" sheetId="13" state="hidden" r:id="rId9"/>
    <sheet name="pD_kom" sheetId="8" state="hidden" r:id="rId10"/>
    <sheet name="D_komm" sheetId="21" r:id="rId11"/>
    <sheet name="D_kom2" sheetId="25" r:id="rId12"/>
    <sheet name="PD_fylk2" sheetId="22" state="hidden" r:id="rId13"/>
    <sheet name="D_andel" sheetId="31" r:id="rId14"/>
    <sheet name="PT_sort" sheetId="7" state="hidden" r:id="rId15"/>
    <sheet name="D_storfe" sheetId="30" r:id="rId16"/>
    <sheet name="D_sau" sheetId="34" r:id="rId17"/>
    <sheet name="PTD_storfe" sheetId="29" state="hidden" r:id="rId18"/>
    <sheet name="P_sau" sheetId="33" state="hidden" r:id="rId19"/>
    <sheet name="Tab" sheetId="32" r:id="rId20"/>
    <sheet name="pt_fylk" sheetId="3" state="hidden" r:id="rId21"/>
    <sheet name="PD_kom2" sheetId="23" state="hidden" r:id="rId22"/>
  </sheets>
  <definedNames>
    <definedName name="_xlchart.v5.0" hidden="1">'PD-kart'!$E$4</definedName>
    <definedName name="_xlchart.v5.1" hidden="1">'PD-kart'!$E$5:$E$22</definedName>
    <definedName name="_xlchart.v5.2" hidden="1">'PD-kart'!$F$4</definedName>
    <definedName name="_xlchart.v5.3" hidden="1">'PD-kart'!$F$5:$F$22</definedName>
    <definedName name="_xlchart.v5.4" hidden="1">'PD-kart'!$J$4</definedName>
    <definedName name="_xlchart.v5.5" hidden="1">'PD-kart'!$J$5:$J$22</definedName>
    <definedName name="_xlchart.v5.6" hidden="1">'PD-kart'!$K$4</definedName>
    <definedName name="_xlchart.v5.7" hidden="1">'PD-kart'!$K$5:$K$22</definedName>
    <definedName name="Slicer_dyreslag">#N/A</definedName>
    <definedName name="Slicer_dyreslag1">#N/A</definedName>
    <definedName name="Slicer_dyreslag2">#N/A</definedName>
    <definedName name="Slicer_dyreslag3">#N/A</definedName>
    <definedName name="Slicer_dyreslag4">#N/A</definedName>
    <definedName name="Slicer_dyreslag5">#N/A</definedName>
    <definedName name="Slicer_fnr_fylke">#N/A</definedName>
    <definedName name="Slicer_fylke">#N/A</definedName>
    <definedName name="Slicer_fylke1">#N/A</definedName>
    <definedName name="Slicer_fylke2">#N/A</definedName>
    <definedName name="Slicer_fylke3">#N/A</definedName>
    <definedName name="Slicer_fylke4">#N/A</definedName>
    <definedName name="Slicer_fylke5">#N/A</definedName>
    <definedName name="Slicer_kommune">#N/A</definedName>
    <definedName name="Slicer_undergrupper2">#N/A</definedName>
    <definedName name="Slicer_undergrupper21">#N/A</definedName>
    <definedName name="Slicer_år">#N/A</definedName>
    <definedName name="Slicer_år1">#N/A</definedName>
    <definedName name="Slicer_år2">#N/A</definedName>
    <definedName name="Slicer_år3">#N/A</definedName>
    <definedName name="Slicer_år4">#N/A</definedName>
    <definedName name="Slicer_år5">#N/A</definedName>
    <definedName name="Slicer_år6">#N/A</definedName>
  </definedNames>
  <calcPr calcId="191029"/>
  <pivotCaches>
    <pivotCache cacheId="221" r:id="rId23"/>
    <pivotCache cacheId="222" r:id="rId24"/>
    <pivotCache cacheId="223" r:id="rId25"/>
    <pivotCache cacheId="224" r:id="rId26"/>
    <pivotCache cacheId="225" r:id="rId27"/>
    <pivotCache cacheId="226" r:id="rId28"/>
    <pivotCache cacheId="227" r:id="rId29"/>
    <pivotCache cacheId="228" r:id="rId30"/>
    <pivotCache cacheId="229" r:id="rId31"/>
    <pivotCache cacheId="230" r:id="rId32"/>
    <pivotCache cacheId="231" r:id="rId33"/>
    <pivotCache cacheId="232" r:id="rId34"/>
    <pivotCache cacheId="233" r:id="rId35"/>
    <pivotCache cacheId="234" r:id="rId36"/>
    <pivotCache cacheId="235" r:id="rId37"/>
    <pivotCache cacheId="236" r:id="rId38"/>
    <pivotCache cacheId="237" r:id="rId39"/>
    <pivotCache cacheId="238" r:id="rId40"/>
    <pivotCache cacheId="239" r:id="rId41"/>
    <pivotCache cacheId="240" r:id="rId42"/>
    <pivotCache cacheId="241" r:id="rId43"/>
    <pivotCache cacheId="242" r:id="rId44"/>
    <pivotCache cacheId="243" r:id="rId45"/>
    <pivotCache cacheId="244" r:id="rId46"/>
    <pivotCache cacheId="245" r:id="rId47"/>
    <pivotCache cacheId="246" r:id="rId48"/>
    <pivotCache cacheId="247" r:id="rId49"/>
    <pivotCache cacheId="248" r:id="rId50"/>
    <pivotCache cacheId="249" r:id="rId51"/>
    <pivotCache cacheId="250" r:id="rId52"/>
    <pivotCache cacheId="251" r:id="rId53"/>
    <pivotCache cacheId="252" r:id="rId54"/>
    <pivotCache cacheId="253" r:id="rId55"/>
    <pivotCache cacheId="254" r:id="rId56"/>
    <pivotCache cacheId="277" r:id="rId57"/>
    <pivotCache cacheId="280" r:id="rId58"/>
    <pivotCache cacheId="283" r:id="rId59"/>
  </pivotCaches>
  <extLst>
    <ext xmlns:x14="http://schemas.microsoft.com/office/spreadsheetml/2009/9/main" uri="{876F7934-8845-4945-9796-88D515C7AA90}">
      <x14:pivotCaches>
        <pivotCache cacheId="258" r:id="rId60"/>
        <pivotCache cacheId="259" r:id="rId61"/>
        <pivotCache cacheId="260" r:id="rId62"/>
        <pivotCache cacheId="261" r:id="rId63"/>
        <pivotCache cacheId="262" r:id="rId64"/>
        <pivotCache cacheId="263" r:id="rId65"/>
        <pivotCache cacheId="264" r:id="rId66"/>
        <pivotCache cacheId="265" r:id="rId67"/>
      </x14:pivotCaches>
    </ext>
    <ext xmlns:x14="http://schemas.microsoft.com/office/spreadsheetml/2009/9/main" uri="{BBE1A952-AA13-448e-AADC-164F8A28A991}">
      <x14:slicerCaches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  <x14:slicerCache r:id="rId82"/>
        <x14:slicerCache r:id="rId83"/>
        <x14:slicerCache r:id="rId84"/>
        <x14:slicerCache r:id="rId85"/>
        <x14:slicerCache r:id="rId86"/>
        <x14:slicerCache r:id="rId87"/>
        <x14:slicerCache r:id="rId88"/>
        <x14:slicerCache r:id="rId89"/>
        <x14:slicerCache r:id="rId9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laktedata_tom_2018_kommune_7613232f-1137-417f-ab8b-9f812363932c" name="Slaktedata_tom_2018_kommune" connection="Spørring - Slaktedata_tom_2018_kommune"/>
          <x15:modelTable id="spr_kommune_2019_812e07e0-82b1-4e53-85d9-3576d856a559" name="spr_kommune_2019" connection="Spørring - spr_kommune_2019"/>
          <x15:modelTable id="slaktegrupper_7b6640a1-4533-4244-8726-b4b84c90e7c9" name="slaktegrupper" connection="Spørring - slaktegrupper"/>
          <x15:modelTable id="Slaktedata_tom_2018_kommune  2_89c893f5-0372-483e-8b09-53621bea3c85" name="Slaktedata_tom_2018_kommune  2" connection="Spørring - Slaktedata_tom_2018_kommune (2)"/>
        </x15:modelTables>
        <x15:modelRelationships>
          <x15:modelRelationship fromTable="Slaktedata_tom_2018_kommune" fromColumn="Kommunenr" toTable="spr_kommune_2019" toColumn="knr"/>
          <x15:modelRelationship fromTable="Slaktedata_tom_2018_kommune" fromColumn="Varekategori" toTable="slaktegrupper" toColumn="undergrupper"/>
          <x15:modelRelationship fromTable="Slaktedata_tom_2018_kommune  2" fromColumn="Varekategori" toTable="slaktegrupper" toColumn="undergrupper"/>
          <x15:modelRelationship fromTable="Slaktedata_tom_2018_kommune  2" fromColumn="Kommunenr" toTable="spr_kommune_2019" toColumn="knr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0" i="34" l="1"/>
  <c r="C30" i="34"/>
  <c r="D30" i="34"/>
  <c r="E30" i="34"/>
  <c r="F30" i="34"/>
  <c r="G30" i="34"/>
  <c r="H30" i="34"/>
  <c r="B31" i="34"/>
  <c r="C31" i="34"/>
  <c r="D31" i="34"/>
  <c r="E31" i="34"/>
  <c r="F31" i="34"/>
  <c r="G31" i="34"/>
  <c r="H31" i="34"/>
  <c r="B32" i="34"/>
  <c r="C32" i="34"/>
  <c r="D32" i="34"/>
  <c r="E32" i="34"/>
  <c r="F32" i="34"/>
  <c r="G32" i="34"/>
  <c r="H32" i="34"/>
  <c r="B33" i="34"/>
  <c r="C33" i="34"/>
  <c r="D33" i="34"/>
  <c r="E33" i="34"/>
  <c r="F33" i="34"/>
  <c r="G33" i="34"/>
  <c r="H33" i="34"/>
  <c r="B34" i="34"/>
  <c r="C34" i="34"/>
  <c r="D34" i="34"/>
  <c r="E34" i="34"/>
  <c r="F34" i="34"/>
  <c r="G34" i="34"/>
  <c r="H34" i="34"/>
  <c r="B35" i="34"/>
  <c r="C35" i="34"/>
  <c r="D35" i="34"/>
  <c r="E35" i="34"/>
  <c r="F35" i="34"/>
  <c r="G35" i="34"/>
  <c r="H35" i="34"/>
  <c r="B36" i="34"/>
  <c r="C36" i="34"/>
  <c r="D36" i="34"/>
  <c r="E36" i="34"/>
  <c r="F36" i="34"/>
  <c r="G36" i="34"/>
  <c r="H36" i="34"/>
  <c r="B37" i="34"/>
  <c r="C37" i="34"/>
  <c r="D37" i="34"/>
  <c r="E37" i="34"/>
  <c r="F37" i="34"/>
  <c r="G37" i="34"/>
  <c r="H37" i="34"/>
  <c r="B38" i="34"/>
  <c r="C38" i="34"/>
  <c r="D38" i="34"/>
  <c r="E38" i="34"/>
  <c r="F38" i="34"/>
  <c r="G38" i="34"/>
  <c r="H38" i="34"/>
  <c r="B39" i="34"/>
  <c r="C39" i="34"/>
  <c r="D39" i="34"/>
  <c r="E39" i="34"/>
  <c r="F39" i="34"/>
  <c r="G39" i="34"/>
  <c r="H39" i="34"/>
  <c r="B40" i="34"/>
  <c r="C40" i="34"/>
  <c r="D40" i="34"/>
  <c r="E40" i="34"/>
  <c r="F40" i="34"/>
  <c r="G40" i="34"/>
  <c r="H40" i="34"/>
  <c r="B41" i="34"/>
  <c r="C41" i="34"/>
  <c r="D41" i="34"/>
  <c r="E41" i="34"/>
  <c r="F41" i="34"/>
  <c r="G41" i="34"/>
  <c r="H41" i="34"/>
  <c r="B42" i="34"/>
  <c r="C42" i="34"/>
  <c r="D42" i="34"/>
  <c r="E42" i="34"/>
  <c r="F42" i="34"/>
  <c r="G42" i="34"/>
  <c r="H42" i="34"/>
  <c r="B43" i="34"/>
  <c r="C43" i="34"/>
  <c r="D43" i="34"/>
  <c r="E43" i="34"/>
  <c r="F43" i="34"/>
  <c r="G43" i="34"/>
  <c r="H43" i="34"/>
  <c r="B44" i="34"/>
  <c r="C44" i="34"/>
  <c r="D44" i="34"/>
  <c r="E44" i="34"/>
  <c r="F44" i="34"/>
  <c r="G44" i="34"/>
  <c r="H44" i="34"/>
  <c r="B45" i="34"/>
  <c r="C45" i="34"/>
  <c r="D45" i="34"/>
  <c r="E45" i="34"/>
  <c r="F45" i="34"/>
  <c r="G45" i="34"/>
  <c r="H45" i="34"/>
  <c r="B46" i="34"/>
  <c r="C46" i="34"/>
  <c r="D46" i="34"/>
  <c r="E46" i="34"/>
  <c r="F46" i="34"/>
  <c r="G46" i="34"/>
  <c r="H46" i="34"/>
  <c r="B47" i="34"/>
  <c r="C47" i="34"/>
  <c r="D47" i="34"/>
  <c r="E47" i="34"/>
  <c r="F47" i="34"/>
  <c r="G47" i="34"/>
  <c r="H47" i="34"/>
  <c r="B48" i="34"/>
  <c r="C48" i="34"/>
  <c r="D48" i="34"/>
  <c r="E48" i="34"/>
  <c r="F48" i="34"/>
  <c r="G48" i="34"/>
  <c r="H48" i="34"/>
  <c r="B49" i="34"/>
  <c r="C49" i="34"/>
  <c r="D49" i="34"/>
  <c r="E49" i="34"/>
  <c r="F49" i="34"/>
  <c r="G49" i="34"/>
  <c r="H49" i="34"/>
  <c r="B50" i="34"/>
  <c r="C50" i="34"/>
  <c r="D50" i="34"/>
  <c r="E50" i="34"/>
  <c r="F50" i="34"/>
  <c r="G50" i="34"/>
  <c r="H50" i="34"/>
  <c r="B51" i="34"/>
  <c r="C51" i="34"/>
  <c r="D51" i="34"/>
  <c r="E51" i="34"/>
  <c r="F51" i="34"/>
  <c r="G51" i="34"/>
  <c r="H51" i="34"/>
  <c r="B52" i="34"/>
  <c r="C52" i="34"/>
  <c r="D52" i="34"/>
  <c r="E52" i="34"/>
  <c r="F52" i="34"/>
  <c r="G52" i="34"/>
  <c r="H52" i="34"/>
  <c r="B53" i="34"/>
  <c r="C53" i="34"/>
  <c r="D53" i="34"/>
  <c r="E53" i="34"/>
  <c r="F53" i="34"/>
  <c r="G53" i="34"/>
  <c r="H53" i="34"/>
  <c r="B54" i="34"/>
  <c r="C54" i="34"/>
  <c r="D54" i="34"/>
  <c r="E54" i="34"/>
  <c r="F54" i="34"/>
  <c r="G54" i="34"/>
  <c r="H54" i="34"/>
  <c r="B55" i="34"/>
  <c r="C55" i="34"/>
  <c r="D55" i="34"/>
  <c r="E55" i="34"/>
  <c r="F55" i="34"/>
  <c r="G55" i="34"/>
  <c r="H55" i="34"/>
  <c r="B56" i="34"/>
  <c r="C56" i="34"/>
  <c r="D56" i="34"/>
  <c r="E56" i="34"/>
  <c r="F56" i="34"/>
  <c r="G56" i="34"/>
  <c r="H56" i="34"/>
  <c r="B57" i="34"/>
  <c r="C57" i="34"/>
  <c r="D57" i="34"/>
  <c r="E57" i="34"/>
  <c r="F57" i="34"/>
  <c r="G57" i="34"/>
  <c r="H57" i="34"/>
  <c r="B58" i="34"/>
  <c r="C58" i="34"/>
  <c r="D58" i="34"/>
  <c r="E58" i="34"/>
  <c r="F58" i="34"/>
  <c r="G58" i="34"/>
  <c r="H58" i="34"/>
  <c r="B59" i="34"/>
  <c r="C59" i="34"/>
  <c r="D59" i="34"/>
  <c r="E59" i="34"/>
  <c r="F59" i="34"/>
  <c r="G59" i="34"/>
  <c r="H59" i="34"/>
  <c r="B60" i="34"/>
  <c r="C60" i="34"/>
  <c r="D60" i="34"/>
  <c r="E60" i="34"/>
  <c r="F60" i="34"/>
  <c r="G60" i="34"/>
  <c r="H60" i="34"/>
  <c r="B61" i="34"/>
  <c r="C61" i="34"/>
  <c r="D61" i="34"/>
  <c r="E61" i="34"/>
  <c r="F61" i="34"/>
  <c r="G61" i="34"/>
  <c r="H61" i="34"/>
  <c r="B62" i="34"/>
  <c r="C62" i="34"/>
  <c r="D62" i="34"/>
  <c r="E62" i="34"/>
  <c r="F62" i="34"/>
  <c r="G62" i="34"/>
  <c r="H62" i="34"/>
  <c r="B63" i="34"/>
  <c r="C63" i="34"/>
  <c r="D63" i="34"/>
  <c r="E63" i="34"/>
  <c r="F63" i="34"/>
  <c r="G63" i="34"/>
  <c r="H63" i="34"/>
  <c r="B64" i="34"/>
  <c r="C64" i="34"/>
  <c r="D64" i="34"/>
  <c r="E64" i="34"/>
  <c r="F64" i="34"/>
  <c r="G64" i="34"/>
  <c r="H64" i="34"/>
  <c r="B65" i="34"/>
  <c r="C65" i="34"/>
  <c r="D65" i="34"/>
  <c r="E65" i="34"/>
  <c r="F65" i="34"/>
  <c r="G65" i="34"/>
  <c r="H65" i="34"/>
  <c r="B66" i="34"/>
  <c r="C66" i="34"/>
  <c r="D66" i="34"/>
  <c r="E66" i="34"/>
  <c r="F66" i="34"/>
  <c r="G66" i="34"/>
  <c r="H66" i="34"/>
  <c r="B67" i="34"/>
  <c r="C67" i="34"/>
  <c r="D67" i="34"/>
  <c r="E67" i="34"/>
  <c r="F67" i="34"/>
  <c r="G67" i="34"/>
  <c r="H67" i="34"/>
  <c r="B68" i="34"/>
  <c r="C68" i="34"/>
  <c r="D68" i="34"/>
  <c r="E68" i="34"/>
  <c r="F68" i="34"/>
  <c r="G68" i="34"/>
  <c r="H68" i="34"/>
  <c r="B69" i="34"/>
  <c r="C69" i="34"/>
  <c r="D69" i="34"/>
  <c r="E69" i="34"/>
  <c r="F69" i="34"/>
  <c r="G69" i="34"/>
  <c r="H69" i="34"/>
  <c r="B70" i="34"/>
  <c r="C70" i="34"/>
  <c r="D70" i="34"/>
  <c r="E70" i="34"/>
  <c r="F70" i="34"/>
  <c r="G70" i="34"/>
  <c r="H70" i="34"/>
  <c r="B71" i="34"/>
  <c r="C71" i="34"/>
  <c r="D71" i="34"/>
  <c r="E71" i="34"/>
  <c r="F71" i="34"/>
  <c r="G71" i="34"/>
  <c r="H71" i="34"/>
  <c r="B72" i="34"/>
  <c r="C72" i="34"/>
  <c r="D72" i="34"/>
  <c r="E72" i="34"/>
  <c r="F72" i="34"/>
  <c r="G72" i="34"/>
  <c r="H72" i="34"/>
  <c r="B73" i="34"/>
  <c r="C73" i="34"/>
  <c r="D73" i="34"/>
  <c r="E73" i="34"/>
  <c r="F73" i="34"/>
  <c r="G73" i="34"/>
  <c r="H73" i="34"/>
  <c r="B74" i="34"/>
  <c r="C74" i="34"/>
  <c r="D74" i="34"/>
  <c r="E74" i="34"/>
  <c r="F74" i="34"/>
  <c r="G74" i="34"/>
  <c r="H74" i="34"/>
  <c r="B75" i="34"/>
  <c r="C75" i="34"/>
  <c r="D75" i="34"/>
  <c r="E75" i="34"/>
  <c r="F75" i="34"/>
  <c r="G75" i="34"/>
  <c r="H75" i="34"/>
  <c r="B76" i="34"/>
  <c r="C76" i="34"/>
  <c r="D76" i="34"/>
  <c r="E76" i="34"/>
  <c r="F76" i="34"/>
  <c r="G76" i="34"/>
  <c r="H76" i="34"/>
  <c r="B77" i="34"/>
  <c r="C77" i="34"/>
  <c r="D77" i="34"/>
  <c r="E77" i="34"/>
  <c r="F77" i="34"/>
  <c r="G77" i="34"/>
  <c r="H77" i="34"/>
  <c r="B78" i="34"/>
  <c r="C78" i="34"/>
  <c r="D78" i="34"/>
  <c r="E78" i="34"/>
  <c r="F78" i="34"/>
  <c r="G78" i="34"/>
  <c r="H78" i="34"/>
  <c r="B79" i="34"/>
  <c r="C79" i="34"/>
  <c r="D79" i="34"/>
  <c r="E79" i="34"/>
  <c r="F79" i="34"/>
  <c r="G79" i="34"/>
  <c r="H79" i="34"/>
  <c r="B80" i="34"/>
  <c r="C80" i="34"/>
  <c r="D80" i="34"/>
  <c r="E80" i="34"/>
  <c r="F80" i="34"/>
  <c r="G80" i="34"/>
  <c r="H80" i="34"/>
  <c r="B81" i="34"/>
  <c r="C81" i="34"/>
  <c r="D81" i="34"/>
  <c r="E81" i="34"/>
  <c r="F81" i="34"/>
  <c r="G81" i="34"/>
  <c r="H81" i="34"/>
  <c r="B82" i="34"/>
  <c r="C82" i="34"/>
  <c r="D82" i="34"/>
  <c r="E82" i="34"/>
  <c r="F82" i="34"/>
  <c r="G82" i="34"/>
  <c r="H82" i="34"/>
  <c r="B83" i="34"/>
  <c r="C83" i="34"/>
  <c r="D83" i="34"/>
  <c r="E83" i="34"/>
  <c r="F83" i="34"/>
  <c r="G83" i="34"/>
  <c r="H83" i="34"/>
  <c r="B84" i="34"/>
  <c r="C84" i="34"/>
  <c r="D84" i="34"/>
  <c r="E84" i="34"/>
  <c r="F84" i="34"/>
  <c r="G84" i="34"/>
  <c r="H84" i="34"/>
  <c r="B85" i="34"/>
  <c r="C85" i="34"/>
  <c r="D85" i="34"/>
  <c r="E85" i="34"/>
  <c r="F85" i="34"/>
  <c r="G85" i="34"/>
  <c r="H85" i="34"/>
  <c r="B86" i="34"/>
  <c r="C86" i="34"/>
  <c r="D86" i="34"/>
  <c r="E86" i="34"/>
  <c r="F86" i="34"/>
  <c r="G86" i="34"/>
  <c r="H86" i="34"/>
  <c r="B87" i="34"/>
  <c r="C87" i="34"/>
  <c r="D87" i="34"/>
  <c r="E87" i="34"/>
  <c r="F87" i="34"/>
  <c r="G87" i="34"/>
  <c r="H87" i="34"/>
  <c r="B88" i="34"/>
  <c r="C88" i="34"/>
  <c r="D88" i="34"/>
  <c r="E88" i="34"/>
  <c r="F88" i="34"/>
  <c r="G88" i="34"/>
  <c r="H88" i="34"/>
  <c r="B89" i="34"/>
  <c r="C89" i="34"/>
  <c r="D89" i="34"/>
  <c r="E89" i="34"/>
  <c r="F89" i="34"/>
  <c r="G89" i="34"/>
  <c r="H89" i="34"/>
  <c r="B90" i="34"/>
  <c r="C90" i="34"/>
  <c r="D90" i="34"/>
  <c r="E90" i="34"/>
  <c r="F90" i="34"/>
  <c r="G90" i="34"/>
  <c r="H90" i="34"/>
  <c r="B91" i="34"/>
  <c r="C91" i="34"/>
  <c r="D91" i="34"/>
  <c r="E91" i="34"/>
  <c r="F91" i="34"/>
  <c r="G91" i="34"/>
  <c r="H91" i="34"/>
  <c r="B92" i="34"/>
  <c r="C92" i="34"/>
  <c r="D92" i="34"/>
  <c r="E92" i="34"/>
  <c r="F92" i="34"/>
  <c r="G92" i="34"/>
  <c r="H92" i="34"/>
  <c r="B93" i="34"/>
  <c r="C93" i="34"/>
  <c r="D93" i="34"/>
  <c r="E93" i="34"/>
  <c r="F93" i="34"/>
  <c r="G93" i="34"/>
  <c r="H93" i="34"/>
  <c r="B94" i="34"/>
  <c r="C94" i="34"/>
  <c r="D94" i="34"/>
  <c r="E94" i="34"/>
  <c r="F94" i="34"/>
  <c r="G94" i="34"/>
  <c r="H94" i="34"/>
  <c r="B95" i="34"/>
  <c r="C95" i="34"/>
  <c r="D95" i="34"/>
  <c r="E95" i="34"/>
  <c r="F95" i="34"/>
  <c r="G95" i="34"/>
  <c r="H95" i="34"/>
  <c r="B96" i="34"/>
  <c r="C96" i="34"/>
  <c r="D96" i="34"/>
  <c r="E96" i="34"/>
  <c r="F96" i="34"/>
  <c r="G96" i="34"/>
  <c r="H96" i="34"/>
  <c r="B97" i="34"/>
  <c r="C97" i="34"/>
  <c r="D97" i="34"/>
  <c r="E97" i="34"/>
  <c r="F97" i="34"/>
  <c r="G97" i="34"/>
  <c r="H97" i="34"/>
  <c r="B98" i="34"/>
  <c r="C98" i="34"/>
  <c r="D98" i="34"/>
  <c r="E98" i="34"/>
  <c r="F98" i="34"/>
  <c r="G98" i="34"/>
  <c r="H98" i="34"/>
  <c r="B99" i="34"/>
  <c r="C99" i="34"/>
  <c r="D99" i="34"/>
  <c r="E99" i="34"/>
  <c r="F99" i="34"/>
  <c r="G99" i="34"/>
  <c r="H99" i="34"/>
  <c r="B100" i="34"/>
  <c r="C100" i="34"/>
  <c r="D100" i="34"/>
  <c r="E100" i="34"/>
  <c r="F100" i="34"/>
  <c r="G100" i="34"/>
  <c r="H100" i="34"/>
  <c r="B101" i="34"/>
  <c r="C101" i="34"/>
  <c r="D101" i="34"/>
  <c r="E101" i="34"/>
  <c r="F101" i="34"/>
  <c r="G101" i="34"/>
  <c r="H101" i="34"/>
  <c r="B102" i="34"/>
  <c r="C102" i="34"/>
  <c r="D102" i="34"/>
  <c r="E102" i="34"/>
  <c r="F102" i="34"/>
  <c r="G102" i="34"/>
  <c r="H102" i="34"/>
  <c r="B103" i="34"/>
  <c r="C103" i="34"/>
  <c r="D103" i="34"/>
  <c r="E103" i="34"/>
  <c r="F103" i="34"/>
  <c r="G103" i="34"/>
  <c r="H103" i="34"/>
  <c r="B104" i="34"/>
  <c r="C104" i="34"/>
  <c r="D104" i="34"/>
  <c r="E104" i="34"/>
  <c r="F104" i="34"/>
  <c r="G104" i="34"/>
  <c r="H104" i="34"/>
  <c r="B105" i="34"/>
  <c r="C105" i="34"/>
  <c r="D105" i="34"/>
  <c r="E105" i="34"/>
  <c r="F105" i="34"/>
  <c r="G105" i="34"/>
  <c r="H105" i="34"/>
  <c r="B106" i="34"/>
  <c r="C106" i="34"/>
  <c r="D106" i="34"/>
  <c r="E106" i="34"/>
  <c r="F106" i="34"/>
  <c r="G106" i="34"/>
  <c r="H106" i="34"/>
  <c r="B107" i="34"/>
  <c r="C107" i="34"/>
  <c r="D107" i="34"/>
  <c r="E107" i="34"/>
  <c r="F107" i="34"/>
  <c r="G107" i="34"/>
  <c r="H107" i="34"/>
  <c r="B108" i="34"/>
  <c r="C108" i="34"/>
  <c r="D108" i="34"/>
  <c r="E108" i="34"/>
  <c r="F108" i="34"/>
  <c r="G108" i="34"/>
  <c r="H108" i="34"/>
  <c r="B109" i="34"/>
  <c r="C109" i="34"/>
  <c r="D109" i="34"/>
  <c r="E109" i="34"/>
  <c r="F109" i="34"/>
  <c r="G109" i="34"/>
  <c r="H109" i="34"/>
  <c r="B110" i="34"/>
  <c r="C110" i="34"/>
  <c r="D110" i="34"/>
  <c r="E110" i="34"/>
  <c r="F110" i="34"/>
  <c r="G110" i="34"/>
  <c r="H110" i="34"/>
  <c r="B111" i="34"/>
  <c r="C111" i="34"/>
  <c r="D111" i="34"/>
  <c r="E111" i="34"/>
  <c r="F111" i="34"/>
  <c r="G111" i="34"/>
  <c r="H111" i="34"/>
  <c r="B112" i="34"/>
  <c r="C112" i="34"/>
  <c r="D112" i="34"/>
  <c r="E112" i="34"/>
  <c r="F112" i="34"/>
  <c r="G112" i="34"/>
  <c r="H112" i="34"/>
  <c r="B113" i="34"/>
  <c r="C113" i="34"/>
  <c r="D113" i="34"/>
  <c r="E113" i="34"/>
  <c r="F113" i="34"/>
  <c r="G113" i="34"/>
  <c r="H113" i="34"/>
  <c r="B114" i="34"/>
  <c r="C114" i="34"/>
  <c r="D114" i="34"/>
  <c r="E114" i="34"/>
  <c r="F114" i="34"/>
  <c r="G114" i="34"/>
  <c r="H114" i="34"/>
  <c r="B115" i="34"/>
  <c r="C115" i="34"/>
  <c r="D115" i="34"/>
  <c r="E115" i="34"/>
  <c r="F115" i="34"/>
  <c r="G115" i="34"/>
  <c r="H115" i="34"/>
  <c r="B116" i="34"/>
  <c r="C116" i="34"/>
  <c r="D116" i="34"/>
  <c r="E116" i="34"/>
  <c r="F116" i="34"/>
  <c r="G116" i="34"/>
  <c r="H116" i="34"/>
  <c r="B117" i="34"/>
  <c r="C117" i="34"/>
  <c r="D117" i="34"/>
  <c r="E117" i="34"/>
  <c r="F117" i="34"/>
  <c r="G117" i="34"/>
  <c r="H117" i="34"/>
  <c r="B118" i="34"/>
  <c r="C118" i="34"/>
  <c r="D118" i="34"/>
  <c r="E118" i="34"/>
  <c r="F118" i="34"/>
  <c r="G118" i="34"/>
  <c r="H118" i="34"/>
  <c r="B119" i="34"/>
  <c r="C119" i="34"/>
  <c r="D119" i="34"/>
  <c r="E119" i="34"/>
  <c r="F119" i="34"/>
  <c r="G119" i="34"/>
  <c r="H119" i="34"/>
  <c r="B120" i="34"/>
  <c r="C120" i="34"/>
  <c r="D120" i="34"/>
  <c r="E120" i="34"/>
  <c r="F120" i="34"/>
  <c r="G120" i="34"/>
  <c r="H120" i="34"/>
  <c r="B121" i="34"/>
  <c r="C121" i="34"/>
  <c r="D121" i="34"/>
  <c r="E121" i="34"/>
  <c r="F121" i="34"/>
  <c r="G121" i="34"/>
  <c r="H121" i="34"/>
  <c r="B122" i="34"/>
  <c r="C122" i="34"/>
  <c r="D122" i="34"/>
  <c r="E122" i="34"/>
  <c r="F122" i="34"/>
  <c r="G122" i="34"/>
  <c r="H122" i="34"/>
  <c r="B123" i="34"/>
  <c r="C123" i="34"/>
  <c r="D123" i="34"/>
  <c r="E123" i="34"/>
  <c r="F123" i="34"/>
  <c r="G123" i="34"/>
  <c r="H123" i="34"/>
  <c r="B124" i="34"/>
  <c r="C124" i="34"/>
  <c r="D124" i="34"/>
  <c r="E124" i="34"/>
  <c r="F124" i="34"/>
  <c r="G124" i="34"/>
  <c r="H124" i="34"/>
  <c r="B125" i="34"/>
  <c r="C125" i="34"/>
  <c r="D125" i="34"/>
  <c r="E125" i="34"/>
  <c r="F125" i="34"/>
  <c r="G125" i="34"/>
  <c r="H125" i="34"/>
  <c r="B126" i="34"/>
  <c r="C126" i="34"/>
  <c r="D126" i="34"/>
  <c r="E126" i="34"/>
  <c r="F126" i="34"/>
  <c r="G126" i="34"/>
  <c r="H126" i="34"/>
  <c r="B127" i="34"/>
  <c r="C127" i="34"/>
  <c r="D127" i="34"/>
  <c r="E127" i="34"/>
  <c r="F127" i="34"/>
  <c r="G127" i="34"/>
  <c r="H127" i="34"/>
  <c r="B128" i="34"/>
  <c r="C128" i="34"/>
  <c r="D128" i="34"/>
  <c r="E128" i="34"/>
  <c r="F128" i="34"/>
  <c r="G128" i="34"/>
  <c r="H128" i="34"/>
  <c r="B129" i="34"/>
  <c r="C129" i="34"/>
  <c r="D129" i="34"/>
  <c r="E129" i="34"/>
  <c r="F129" i="34"/>
  <c r="G129" i="34"/>
  <c r="H129" i="34"/>
  <c r="B130" i="34"/>
  <c r="C130" i="34"/>
  <c r="D130" i="34"/>
  <c r="E130" i="34"/>
  <c r="F130" i="34"/>
  <c r="G130" i="34"/>
  <c r="H130" i="34"/>
  <c r="B131" i="34"/>
  <c r="C131" i="34"/>
  <c r="D131" i="34"/>
  <c r="E131" i="34"/>
  <c r="F131" i="34"/>
  <c r="G131" i="34"/>
  <c r="H131" i="34"/>
  <c r="B132" i="34"/>
  <c r="C132" i="34"/>
  <c r="D132" i="34"/>
  <c r="E132" i="34"/>
  <c r="F132" i="34"/>
  <c r="G132" i="34"/>
  <c r="H132" i="34"/>
  <c r="B133" i="34"/>
  <c r="C133" i="34"/>
  <c r="D133" i="34"/>
  <c r="E133" i="34"/>
  <c r="F133" i="34"/>
  <c r="G133" i="34"/>
  <c r="H133" i="34"/>
  <c r="B134" i="34"/>
  <c r="C134" i="34"/>
  <c r="D134" i="34"/>
  <c r="E134" i="34"/>
  <c r="F134" i="34"/>
  <c r="G134" i="34"/>
  <c r="H134" i="34"/>
  <c r="B135" i="34"/>
  <c r="C135" i="34"/>
  <c r="D135" i="34"/>
  <c r="E135" i="34"/>
  <c r="F135" i="34"/>
  <c r="G135" i="34"/>
  <c r="H135" i="34"/>
  <c r="B136" i="34"/>
  <c r="C136" i="34"/>
  <c r="D136" i="34"/>
  <c r="E136" i="34"/>
  <c r="F136" i="34"/>
  <c r="G136" i="34"/>
  <c r="H136" i="34"/>
  <c r="B137" i="34"/>
  <c r="C137" i="34"/>
  <c r="D137" i="34"/>
  <c r="E137" i="34"/>
  <c r="F137" i="34"/>
  <c r="G137" i="34"/>
  <c r="H137" i="34"/>
  <c r="B138" i="34"/>
  <c r="C138" i="34"/>
  <c r="D138" i="34"/>
  <c r="E138" i="34"/>
  <c r="F138" i="34"/>
  <c r="G138" i="34"/>
  <c r="H138" i="34"/>
  <c r="B139" i="34"/>
  <c r="C139" i="34"/>
  <c r="D139" i="34"/>
  <c r="E139" i="34"/>
  <c r="F139" i="34"/>
  <c r="G139" i="34"/>
  <c r="H139" i="34"/>
  <c r="B140" i="34"/>
  <c r="C140" i="34"/>
  <c r="D140" i="34"/>
  <c r="E140" i="34"/>
  <c r="F140" i="34"/>
  <c r="G140" i="34"/>
  <c r="H140" i="34"/>
  <c r="B141" i="34"/>
  <c r="C141" i="34"/>
  <c r="D141" i="34"/>
  <c r="E141" i="34"/>
  <c r="F141" i="34"/>
  <c r="G141" i="34"/>
  <c r="H141" i="34"/>
  <c r="B142" i="34"/>
  <c r="C142" i="34"/>
  <c r="D142" i="34"/>
  <c r="E142" i="34"/>
  <c r="F142" i="34"/>
  <c r="G142" i="34"/>
  <c r="H142" i="34"/>
  <c r="B143" i="34"/>
  <c r="C143" i="34"/>
  <c r="D143" i="34"/>
  <c r="E143" i="34"/>
  <c r="F143" i="34"/>
  <c r="G143" i="34"/>
  <c r="H143" i="34"/>
  <c r="B144" i="34"/>
  <c r="C144" i="34"/>
  <c r="D144" i="34"/>
  <c r="E144" i="34"/>
  <c r="F144" i="34"/>
  <c r="G144" i="34"/>
  <c r="H144" i="34"/>
  <c r="B145" i="34"/>
  <c r="C145" i="34"/>
  <c r="D145" i="34"/>
  <c r="E145" i="34"/>
  <c r="F145" i="34"/>
  <c r="G145" i="34"/>
  <c r="H145" i="34"/>
  <c r="B146" i="34"/>
  <c r="C146" i="34"/>
  <c r="D146" i="34"/>
  <c r="E146" i="34"/>
  <c r="F146" i="34"/>
  <c r="G146" i="34"/>
  <c r="H146" i="34"/>
  <c r="B147" i="34"/>
  <c r="C147" i="34"/>
  <c r="D147" i="34"/>
  <c r="E147" i="34"/>
  <c r="F147" i="34"/>
  <c r="G147" i="34"/>
  <c r="H147" i="34"/>
  <c r="B148" i="34"/>
  <c r="C148" i="34"/>
  <c r="D148" i="34"/>
  <c r="E148" i="34"/>
  <c r="F148" i="34"/>
  <c r="G148" i="34"/>
  <c r="H148" i="34"/>
  <c r="B149" i="34"/>
  <c r="C149" i="34"/>
  <c r="D149" i="34"/>
  <c r="E149" i="34"/>
  <c r="F149" i="34"/>
  <c r="G149" i="34"/>
  <c r="H149" i="34"/>
  <c r="B150" i="34"/>
  <c r="C150" i="34"/>
  <c r="D150" i="34"/>
  <c r="E150" i="34"/>
  <c r="F150" i="34"/>
  <c r="G150" i="34"/>
  <c r="H150" i="34"/>
  <c r="B151" i="34"/>
  <c r="C151" i="34"/>
  <c r="D151" i="34"/>
  <c r="E151" i="34"/>
  <c r="F151" i="34"/>
  <c r="G151" i="34"/>
  <c r="H151" i="34"/>
  <c r="B152" i="34"/>
  <c r="C152" i="34"/>
  <c r="D152" i="34"/>
  <c r="E152" i="34"/>
  <c r="F152" i="34"/>
  <c r="G152" i="34"/>
  <c r="H152" i="34"/>
  <c r="B153" i="34"/>
  <c r="C153" i="34"/>
  <c r="D153" i="34"/>
  <c r="E153" i="34"/>
  <c r="F153" i="34"/>
  <c r="G153" i="34"/>
  <c r="H153" i="34"/>
  <c r="B154" i="34"/>
  <c r="C154" i="34"/>
  <c r="D154" i="34"/>
  <c r="E154" i="34"/>
  <c r="F154" i="34"/>
  <c r="G154" i="34"/>
  <c r="H154" i="34"/>
  <c r="B155" i="34"/>
  <c r="C155" i="34"/>
  <c r="D155" i="34"/>
  <c r="E155" i="34"/>
  <c r="F155" i="34"/>
  <c r="G155" i="34"/>
  <c r="H155" i="34"/>
  <c r="B156" i="34"/>
  <c r="C156" i="34"/>
  <c r="D156" i="34"/>
  <c r="E156" i="34"/>
  <c r="F156" i="34"/>
  <c r="G156" i="34"/>
  <c r="H156" i="34"/>
  <c r="B157" i="34"/>
  <c r="C157" i="34"/>
  <c r="D157" i="34"/>
  <c r="E157" i="34"/>
  <c r="F157" i="34"/>
  <c r="G157" i="34"/>
  <c r="H157" i="34"/>
  <c r="B158" i="34"/>
  <c r="C158" i="34"/>
  <c r="D158" i="34"/>
  <c r="E158" i="34"/>
  <c r="F158" i="34"/>
  <c r="G158" i="34"/>
  <c r="H158" i="34"/>
  <c r="B159" i="34"/>
  <c r="C159" i="34"/>
  <c r="D159" i="34"/>
  <c r="E159" i="34"/>
  <c r="F159" i="34"/>
  <c r="G159" i="34"/>
  <c r="H159" i="34"/>
  <c r="B160" i="34"/>
  <c r="C160" i="34"/>
  <c r="D160" i="34"/>
  <c r="E160" i="34"/>
  <c r="F160" i="34"/>
  <c r="G160" i="34"/>
  <c r="H160" i="34"/>
  <c r="B161" i="34"/>
  <c r="C161" i="34"/>
  <c r="D161" i="34"/>
  <c r="E161" i="34"/>
  <c r="F161" i="34"/>
  <c r="G161" i="34"/>
  <c r="H161" i="34"/>
  <c r="B162" i="34"/>
  <c r="C162" i="34"/>
  <c r="D162" i="34"/>
  <c r="E162" i="34"/>
  <c r="F162" i="34"/>
  <c r="G162" i="34"/>
  <c r="H162" i="34"/>
  <c r="B163" i="34"/>
  <c r="C163" i="34"/>
  <c r="D163" i="34"/>
  <c r="E163" i="34"/>
  <c r="F163" i="34"/>
  <c r="G163" i="34"/>
  <c r="H163" i="34"/>
  <c r="B164" i="34"/>
  <c r="C164" i="34"/>
  <c r="D164" i="34"/>
  <c r="E164" i="34"/>
  <c r="F164" i="34"/>
  <c r="G164" i="34"/>
  <c r="H164" i="34"/>
  <c r="B165" i="34"/>
  <c r="C165" i="34"/>
  <c r="D165" i="34"/>
  <c r="E165" i="34"/>
  <c r="F165" i="34"/>
  <c r="G165" i="34"/>
  <c r="H165" i="34"/>
  <c r="B166" i="34"/>
  <c r="C166" i="34"/>
  <c r="D166" i="34"/>
  <c r="E166" i="34"/>
  <c r="F166" i="34"/>
  <c r="G166" i="34"/>
  <c r="H166" i="34"/>
  <c r="B167" i="34"/>
  <c r="C167" i="34"/>
  <c r="D167" i="34"/>
  <c r="E167" i="34"/>
  <c r="F167" i="34"/>
  <c r="G167" i="34"/>
  <c r="H167" i="34"/>
  <c r="B168" i="34"/>
  <c r="C168" i="34"/>
  <c r="D168" i="34"/>
  <c r="E168" i="34"/>
  <c r="F168" i="34"/>
  <c r="G168" i="34"/>
  <c r="H168" i="34"/>
  <c r="B169" i="34"/>
  <c r="C169" i="34"/>
  <c r="D169" i="34"/>
  <c r="E169" i="34"/>
  <c r="F169" i="34"/>
  <c r="G169" i="34"/>
  <c r="H169" i="34"/>
  <c r="B170" i="34"/>
  <c r="C170" i="34"/>
  <c r="D170" i="34"/>
  <c r="E170" i="34"/>
  <c r="F170" i="34"/>
  <c r="G170" i="34"/>
  <c r="H170" i="34"/>
  <c r="B171" i="34"/>
  <c r="C171" i="34"/>
  <c r="D171" i="34"/>
  <c r="E171" i="34"/>
  <c r="F171" i="34"/>
  <c r="G171" i="34"/>
  <c r="H171" i="34"/>
  <c r="B172" i="34"/>
  <c r="C172" i="34"/>
  <c r="D172" i="34"/>
  <c r="E172" i="34"/>
  <c r="F172" i="34"/>
  <c r="G172" i="34"/>
  <c r="H172" i="34"/>
  <c r="B173" i="34"/>
  <c r="C173" i="34"/>
  <c r="D173" i="34"/>
  <c r="E173" i="34"/>
  <c r="F173" i="34"/>
  <c r="G173" i="34"/>
  <c r="H173" i="34"/>
  <c r="B174" i="34"/>
  <c r="C174" i="34"/>
  <c r="D174" i="34"/>
  <c r="E174" i="34"/>
  <c r="F174" i="34"/>
  <c r="G174" i="34"/>
  <c r="H174" i="34"/>
  <c r="B175" i="34"/>
  <c r="C175" i="34"/>
  <c r="D175" i="34"/>
  <c r="E175" i="34"/>
  <c r="F175" i="34"/>
  <c r="G175" i="34"/>
  <c r="H175" i="34"/>
  <c r="B176" i="34"/>
  <c r="C176" i="34"/>
  <c r="D176" i="34"/>
  <c r="E176" i="34"/>
  <c r="F176" i="34"/>
  <c r="G176" i="34"/>
  <c r="H176" i="34"/>
  <c r="B177" i="34"/>
  <c r="C177" i="34"/>
  <c r="D177" i="34"/>
  <c r="E177" i="34"/>
  <c r="F177" i="34"/>
  <c r="G177" i="34"/>
  <c r="H177" i="34"/>
  <c r="B178" i="34"/>
  <c r="C178" i="34"/>
  <c r="D178" i="34"/>
  <c r="E178" i="34"/>
  <c r="F178" i="34"/>
  <c r="G178" i="34"/>
  <c r="H178" i="34"/>
  <c r="B179" i="34"/>
  <c r="C179" i="34"/>
  <c r="D179" i="34"/>
  <c r="E179" i="34"/>
  <c r="F179" i="34"/>
  <c r="G179" i="34"/>
  <c r="H179" i="34"/>
  <c r="B180" i="34"/>
  <c r="C180" i="34"/>
  <c r="D180" i="34"/>
  <c r="E180" i="34"/>
  <c r="F180" i="34"/>
  <c r="G180" i="34"/>
  <c r="H180" i="34"/>
  <c r="B181" i="34"/>
  <c r="C181" i="34"/>
  <c r="D181" i="34"/>
  <c r="E181" i="34"/>
  <c r="F181" i="34"/>
  <c r="G181" i="34"/>
  <c r="H181" i="34"/>
  <c r="B182" i="34"/>
  <c r="C182" i="34"/>
  <c r="D182" i="34"/>
  <c r="E182" i="34"/>
  <c r="F182" i="34"/>
  <c r="G182" i="34"/>
  <c r="H182" i="34"/>
  <c r="B183" i="34"/>
  <c r="C183" i="34"/>
  <c r="D183" i="34"/>
  <c r="E183" i="34"/>
  <c r="F183" i="34"/>
  <c r="G183" i="34"/>
  <c r="H183" i="34"/>
  <c r="B184" i="34"/>
  <c r="C184" i="34"/>
  <c r="D184" i="34"/>
  <c r="E184" i="34"/>
  <c r="F184" i="34"/>
  <c r="G184" i="34"/>
  <c r="H184" i="34"/>
  <c r="B185" i="34"/>
  <c r="C185" i="34"/>
  <c r="D185" i="34"/>
  <c r="E185" i="34"/>
  <c r="F185" i="34"/>
  <c r="G185" i="34"/>
  <c r="H185" i="34"/>
  <c r="B186" i="34"/>
  <c r="C186" i="34"/>
  <c r="D186" i="34"/>
  <c r="E186" i="34"/>
  <c r="F186" i="34"/>
  <c r="G186" i="34"/>
  <c r="H186" i="34"/>
  <c r="B187" i="34"/>
  <c r="C187" i="34"/>
  <c r="D187" i="34"/>
  <c r="E187" i="34"/>
  <c r="F187" i="34"/>
  <c r="G187" i="34"/>
  <c r="H187" i="34"/>
  <c r="B188" i="34"/>
  <c r="C188" i="34"/>
  <c r="D188" i="34"/>
  <c r="E188" i="34"/>
  <c r="F188" i="34"/>
  <c r="G188" i="34"/>
  <c r="H188" i="34"/>
  <c r="B189" i="34"/>
  <c r="C189" i="34"/>
  <c r="D189" i="34"/>
  <c r="E189" i="34"/>
  <c r="F189" i="34"/>
  <c r="G189" i="34"/>
  <c r="H189" i="34"/>
  <c r="B190" i="34"/>
  <c r="C190" i="34"/>
  <c r="D190" i="34"/>
  <c r="E190" i="34"/>
  <c r="F190" i="34"/>
  <c r="G190" i="34"/>
  <c r="H190" i="34"/>
  <c r="B191" i="34"/>
  <c r="C191" i="34"/>
  <c r="D191" i="34"/>
  <c r="E191" i="34"/>
  <c r="F191" i="34"/>
  <c r="G191" i="34"/>
  <c r="H191" i="34"/>
  <c r="B192" i="34"/>
  <c r="C192" i="34"/>
  <c r="D192" i="34"/>
  <c r="E192" i="34"/>
  <c r="F192" i="34"/>
  <c r="G192" i="34"/>
  <c r="H192" i="34"/>
  <c r="B193" i="34"/>
  <c r="C193" i="34"/>
  <c r="D193" i="34"/>
  <c r="E193" i="34"/>
  <c r="F193" i="34"/>
  <c r="G193" i="34"/>
  <c r="H193" i="34"/>
  <c r="B194" i="34"/>
  <c r="C194" i="34"/>
  <c r="D194" i="34"/>
  <c r="E194" i="34"/>
  <c r="F194" i="34"/>
  <c r="G194" i="34"/>
  <c r="H194" i="34"/>
  <c r="B195" i="34"/>
  <c r="C195" i="34"/>
  <c r="D195" i="34"/>
  <c r="E195" i="34"/>
  <c r="F195" i="34"/>
  <c r="G195" i="34"/>
  <c r="H195" i="34"/>
  <c r="B196" i="34"/>
  <c r="C196" i="34"/>
  <c r="D196" i="34"/>
  <c r="E196" i="34"/>
  <c r="F196" i="34"/>
  <c r="G196" i="34"/>
  <c r="H196" i="34"/>
  <c r="B197" i="34"/>
  <c r="C197" i="34"/>
  <c r="D197" i="34"/>
  <c r="E197" i="34"/>
  <c r="F197" i="34"/>
  <c r="G197" i="34"/>
  <c r="H197" i="34"/>
  <c r="B198" i="34"/>
  <c r="C198" i="34"/>
  <c r="D198" i="34"/>
  <c r="E198" i="34"/>
  <c r="F198" i="34"/>
  <c r="G198" i="34"/>
  <c r="H198" i="34"/>
  <c r="B199" i="34"/>
  <c r="C199" i="34"/>
  <c r="D199" i="34"/>
  <c r="E199" i="34"/>
  <c r="F199" i="34"/>
  <c r="G199" i="34"/>
  <c r="H199" i="34"/>
  <c r="B200" i="34"/>
  <c r="C200" i="34"/>
  <c r="D200" i="34"/>
  <c r="E200" i="34"/>
  <c r="F200" i="34"/>
  <c r="G200" i="34"/>
  <c r="H200" i="34"/>
  <c r="B201" i="34"/>
  <c r="C201" i="34"/>
  <c r="D201" i="34"/>
  <c r="E201" i="34"/>
  <c r="F201" i="34"/>
  <c r="G201" i="34"/>
  <c r="H201" i="34"/>
  <c r="B202" i="34"/>
  <c r="C202" i="34"/>
  <c r="D202" i="34"/>
  <c r="E202" i="34"/>
  <c r="F202" i="34"/>
  <c r="G202" i="34"/>
  <c r="H202" i="34"/>
  <c r="B203" i="34"/>
  <c r="C203" i="34"/>
  <c r="D203" i="34"/>
  <c r="E203" i="34"/>
  <c r="F203" i="34"/>
  <c r="G203" i="34"/>
  <c r="H203" i="34"/>
  <c r="B204" i="34"/>
  <c r="C204" i="34"/>
  <c r="D204" i="34"/>
  <c r="E204" i="34"/>
  <c r="F204" i="34"/>
  <c r="G204" i="34"/>
  <c r="H204" i="34"/>
  <c r="B205" i="34"/>
  <c r="C205" i="34"/>
  <c r="D205" i="34"/>
  <c r="E205" i="34"/>
  <c r="F205" i="34"/>
  <c r="G205" i="34"/>
  <c r="H205" i="34"/>
  <c r="B206" i="34"/>
  <c r="C206" i="34"/>
  <c r="D206" i="34"/>
  <c r="E206" i="34"/>
  <c r="F206" i="34"/>
  <c r="G206" i="34"/>
  <c r="H206" i="34"/>
  <c r="B207" i="34"/>
  <c r="C207" i="34"/>
  <c r="D207" i="34"/>
  <c r="E207" i="34"/>
  <c r="F207" i="34"/>
  <c r="G207" i="34"/>
  <c r="H207" i="34"/>
  <c r="B208" i="34"/>
  <c r="C208" i="34"/>
  <c r="D208" i="34"/>
  <c r="E208" i="34"/>
  <c r="F208" i="34"/>
  <c r="G208" i="34"/>
  <c r="H208" i="34"/>
  <c r="B209" i="34"/>
  <c r="C209" i="34"/>
  <c r="D209" i="34"/>
  <c r="E209" i="34"/>
  <c r="F209" i="34"/>
  <c r="G209" i="34"/>
  <c r="H209" i="34"/>
  <c r="B210" i="34"/>
  <c r="C210" i="34"/>
  <c r="D210" i="34"/>
  <c r="E210" i="34"/>
  <c r="F210" i="34"/>
  <c r="G210" i="34"/>
  <c r="H210" i="34"/>
  <c r="B211" i="34"/>
  <c r="C211" i="34"/>
  <c r="D211" i="34"/>
  <c r="E211" i="34"/>
  <c r="F211" i="34"/>
  <c r="G211" i="34"/>
  <c r="H211" i="34"/>
  <c r="B212" i="34"/>
  <c r="C212" i="34"/>
  <c r="D212" i="34"/>
  <c r="E212" i="34"/>
  <c r="F212" i="34"/>
  <c r="G212" i="34"/>
  <c r="H212" i="34"/>
  <c r="B213" i="34"/>
  <c r="C213" i="34"/>
  <c r="D213" i="34"/>
  <c r="E213" i="34"/>
  <c r="F213" i="34"/>
  <c r="G213" i="34"/>
  <c r="H213" i="34"/>
  <c r="B214" i="34"/>
  <c r="C214" i="34"/>
  <c r="D214" i="34"/>
  <c r="E214" i="34"/>
  <c r="F214" i="34"/>
  <c r="G214" i="34"/>
  <c r="H214" i="34"/>
  <c r="B215" i="34"/>
  <c r="C215" i="34"/>
  <c r="D215" i="34"/>
  <c r="E215" i="34"/>
  <c r="F215" i="34"/>
  <c r="G215" i="34"/>
  <c r="H215" i="34"/>
  <c r="B216" i="34"/>
  <c r="C216" i="34"/>
  <c r="D216" i="34"/>
  <c r="E216" i="34"/>
  <c r="F216" i="34"/>
  <c r="G216" i="34"/>
  <c r="H216" i="34"/>
  <c r="B217" i="34"/>
  <c r="C217" i="34"/>
  <c r="D217" i="34"/>
  <c r="E217" i="34"/>
  <c r="F217" i="34"/>
  <c r="G217" i="34"/>
  <c r="H217" i="34"/>
  <c r="B218" i="34"/>
  <c r="C218" i="34"/>
  <c r="D218" i="34"/>
  <c r="E218" i="34"/>
  <c r="F218" i="34"/>
  <c r="G218" i="34"/>
  <c r="H218" i="34"/>
  <c r="B219" i="34"/>
  <c r="C219" i="34"/>
  <c r="D219" i="34"/>
  <c r="E219" i="34"/>
  <c r="F219" i="34"/>
  <c r="G219" i="34"/>
  <c r="H219" i="34"/>
  <c r="B220" i="34"/>
  <c r="C220" i="34"/>
  <c r="D220" i="34"/>
  <c r="E220" i="34"/>
  <c r="F220" i="34"/>
  <c r="G220" i="34"/>
  <c r="H220" i="34"/>
  <c r="B221" i="34"/>
  <c r="C221" i="34"/>
  <c r="D221" i="34"/>
  <c r="E221" i="34"/>
  <c r="F221" i="34"/>
  <c r="G221" i="34"/>
  <c r="H221" i="34"/>
  <c r="B222" i="34"/>
  <c r="C222" i="34"/>
  <c r="D222" i="34"/>
  <c r="E222" i="34"/>
  <c r="F222" i="34"/>
  <c r="G222" i="34"/>
  <c r="H222" i="34"/>
  <c r="B223" i="34"/>
  <c r="C223" i="34"/>
  <c r="D223" i="34"/>
  <c r="E223" i="34"/>
  <c r="F223" i="34"/>
  <c r="G223" i="34"/>
  <c r="H223" i="34"/>
  <c r="B224" i="34"/>
  <c r="C224" i="34"/>
  <c r="D224" i="34"/>
  <c r="E224" i="34"/>
  <c r="F224" i="34"/>
  <c r="G224" i="34"/>
  <c r="H224" i="34"/>
  <c r="B225" i="34"/>
  <c r="C225" i="34"/>
  <c r="D225" i="34"/>
  <c r="E225" i="34"/>
  <c r="F225" i="34"/>
  <c r="G225" i="34"/>
  <c r="H225" i="34"/>
  <c r="B226" i="34"/>
  <c r="C226" i="34"/>
  <c r="D226" i="34"/>
  <c r="E226" i="34"/>
  <c r="F226" i="34"/>
  <c r="G226" i="34"/>
  <c r="H226" i="34"/>
  <c r="B227" i="34"/>
  <c r="C227" i="34"/>
  <c r="D227" i="34"/>
  <c r="E227" i="34"/>
  <c r="F227" i="34"/>
  <c r="G227" i="34"/>
  <c r="H227" i="34"/>
  <c r="B228" i="34"/>
  <c r="C228" i="34"/>
  <c r="D228" i="34"/>
  <c r="E228" i="34"/>
  <c r="F228" i="34"/>
  <c r="G228" i="34"/>
  <c r="H228" i="34"/>
  <c r="B229" i="34"/>
  <c r="C229" i="34"/>
  <c r="D229" i="34"/>
  <c r="E229" i="34"/>
  <c r="F229" i="34"/>
  <c r="G229" i="34"/>
  <c r="H229" i="34"/>
  <c r="B230" i="34"/>
  <c r="C230" i="34"/>
  <c r="D230" i="34"/>
  <c r="E230" i="34"/>
  <c r="F230" i="34"/>
  <c r="G230" i="34"/>
  <c r="H230" i="34"/>
  <c r="B231" i="34"/>
  <c r="C231" i="34"/>
  <c r="D231" i="34"/>
  <c r="E231" i="34"/>
  <c r="F231" i="34"/>
  <c r="G231" i="34"/>
  <c r="H231" i="34"/>
  <c r="B232" i="34"/>
  <c r="C232" i="34"/>
  <c r="D232" i="34"/>
  <c r="E232" i="34"/>
  <c r="F232" i="34"/>
  <c r="G232" i="34"/>
  <c r="H232" i="34"/>
  <c r="B233" i="34"/>
  <c r="C233" i="34"/>
  <c r="D233" i="34"/>
  <c r="E233" i="34"/>
  <c r="F233" i="34"/>
  <c r="G233" i="34"/>
  <c r="H233" i="34"/>
  <c r="B234" i="34"/>
  <c r="C234" i="34"/>
  <c r="D234" i="34"/>
  <c r="E234" i="34"/>
  <c r="F234" i="34"/>
  <c r="G234" i="34"/>
  <c r="H234" i="34"/>
  <c r="B235" i="34"/>
  <c r="C235" i="34"/>
  <c r="D235" i="34"/>
  <c r="E235" i="34"/>
  <c r="F235" i="34"/>
  <c r="G235" i="34"/>
  <c r="H235" i="34"/>
  <c r="B236" i="34"/>
  <c r="C236" i="34"/>
  <c r="D236" i="34"/>
  <c r="E236" i="34"/>
  <c r="F236" i="34"/>
  <c r="G236" i="34"/>
  <c r="H236" i="34"/>
  <c r="B237" i="34"/>
  <c r="C237" i="34"/>
  <c r="D237" i="34"/>
  <c r="E237" i="34"/>
  <c r="F237" i="34"/>
  <c r="G237" i="34"/>
  <c r="H237" i="34"/>
  <c r="B238" i="34"/>
  <c r="C238" i="34"/>
  <c r="D238" i="34"/>
  <c r="E238" i="34"/>
  <c r="F238" i="34"/>
  <c r="G238" i="34"/>
  <c r="H238" i="34"/>
  <c r="B239" i="34"/>
  <c r="C239" i="34"/>
  <c r="D239" i="34"/>
  <c r="E239" i="34"/>
  <c r="F239" i="34"/>
  <c r="G239" i="34"/>
  <c r="H239" i="34"/>
  <c r="B240" i="34"/>
  <c r="C240" i="34"/>
  <c r="D240" i="34"/>
  <c r="E240" i="34"/>
  <c r="F240" i="34"/>
  <c r="G240" i="34"/>
  <c r="H240" i="34"/>
  <c r="B241" i="34"/>
  <c r="C241" i="34"/>
  <c r="D241" i="34"/>
  <c r="E241" i="34"/>
  <c r="F241" i="34"/>
  <c r="G241" i="34"/>
  <c r="H241" i="34"/>
  <c r="B242" i="34"/>
  <c r="C242" i="34"/>
  <c r="D242" i="34"/>
  <c r="E242" i="34"/>
  <c r="F242" i="34"/>
  <c r="G242" i="34"/>
  <c r="H242" i="34"/>
  <c r="B243" i="34"/>
  <c r="C243" i="34"/>
  <c r="D243" i="34"/>
  <c r="E243" i="34"/>
  <c r="F243" i="34"/>
  <c r="G243" i="34"/>
  <c r="H243" i="34"/>
  <c r="B244" i="34"/>
  <c r="C244" i="34"/>
  <c r="D244" i="34"/>
  <c r="E244" i="34"/>
  <c r="F244" i="34"/>
  <c r="G244" i="34"/>
  <c r="H244" i="34"/>
  <c r="B245" i="34"/>
  <c r="C245" i="34"/>
  <c r="D245" i="34"/>
  <c r="E245" i="34"/>
  <c r="F245" i="34"/>
  <c r="G245" i="34"/>
  <c r="H245" i="34"/>
  <c r="B246" i="34"/>
  <c r="C246" i="34"/>
  <c r="D246" i="34"/>
  <c r="E246" i="34"/>
  <c r="F246" i="34"/>
  <c r="G246" i="34"/>
  <c r="H246" i="34"/>
  <c r="B247" i="34"/>
  <c r="C247" i="34"/>
  <c r="D247" i="34"/>
  <c r="E247" i="34"/>
  <c r="F247" i="34"/>
  <c r="G247" i="34"/>
  <c r="H247" i="34"/>
  <c r="B248" i="34"/>
  <c r="C248" i="34"/>
  <c r="D248" i="34"/>
  <c r="E248" i="34"/>
  <c r="F248" i="34"/>
  <c r="G248" i="34"/>
  <c r="H248" i="34"/>
  <c r="B249" i="34"/>
  <c r="C249" i="34"/>
  <c r="D249" i="34"/>
  <c r="E249" i="34"/>
  <c r="F249" i="34"/>
  <c r="G249" i="34"/>
  <c r="H249" i="34"/>
  <c r="B250" i="34"/>
  <c r="C250" i="34"/>
  <c r="D250" i="34"/>
  <c r="E250" i="34"/>
  <c r="F250" i="34"/>
  <c r="G250" i="34"/>
  <c r="H250" i="34"/>
  <c r="B251" i="34"/>
  <c r="C251" i="34"/>
  <c r="D251" i="34"/>
  <c r="E251" i="34"/>
  <c r="F251" i="34"/>
  <c r="G251" i="34"/>
  <c r="H251" i="34"/>
  <c r="B252" i="34"/>
  <c r="C252" i="34"/>
  <c r="D252" i="34"/>
  <c r="E252" i="34"/>
  <c r="F252" i="34"/>
  <c r="G252" i="34"/>
  <c r="H252" i="34"/>
  <c r="B253" i="34"/>
  <c r="C253" i="34"/>
  <c r="D253" i="34"/>
  <c r="E253" i="34"/>
  <c r="F253" i="34"/>
  <c r="G253" i="34"/>
  <c r="H253" i="34"/>
  <c r="B254" i="34"/>
  <c r="C254" i="34"/>
  <c r="D254" i="34"/>
  <c r="E254" i="34"/>
  <c r="F254" i="34"/>
  <c r="G254" i="34"/>
  <c r="H254" i="34"/>
  <c r="B255" i="34"/>
  <c r="C255" i="34"/>
  <c r="D255" i="34"/>
  <c r="E255" i="34"/>
  <c r="F255" i="34"/>
  <c r="G255" i="34"/>
  <c r="H255" i="34"/>
  <c r="B256" i="34"/>
  <c r="C256" i="34"/>
  <c r="D256" i="34"/>
  <c r="E256" i="34"/>
  <c r="F256" i="34"/>
  <c r="G256" i="34"/>
  <c r="H256" i="34"/>
  <c r="B257" i="34"/>
  <c r="C257" i="34"/>
  <c r="D257" i="34"/>
  <c r="E257" i="34"/>
  <c r="F257" i="34"/>
  <c r="G257" i="34"/>
  <c r="H257" i="34"/>
  <c r="B258" i="34"/>
  <c r="C258" i="34"/>
  <c r="D258" i="34"/>
  <c r="E258" i="34"/>
  <c r="F258" i="34"/>
  <c r="G258" i="34"/>
  <c r="H258" i="34"/>
  <c r="B259" i="34"/>
  <c r="C259" i="34"/>
  <c r="D259" i="34"/>
  <c r="E259" i="34"/>
  <c r="F259" i="34"/>
  <c r="G259" i="34"/>
  <c r="H259" i="34"/>
  <c r="B260" i="34"/>
  <c r="C260" i="34"/>
  <c r="D260" i="34"/>
  <c r="E260" i="34"/>
  <c r="F260" i="34"/>
  <c r="G260" i="34"/>
  <c r="H260" i="34"/>
  <c r="B261" i="34"/>
  <c r="C261" i="34"/>
  <c r="D261" i="34"/>
  <c r="E261" i="34"/>
  <c r="F261" i="34"/>
  <c r="G261" i="34"/>
  <c r="H261" i="34"/>
  <c r="B262" i="34"/>
  <c r="C262" i="34"/>
  <c r="D262" i="34"/>
  <c r="E262" i="34"/>
  <c r="F262" i="34"/>
  <c r="G262" i="34"/>
  <c r="H262" i="34"/>
  <c r="B263" i="34"/>
  <c r="C263" i="34"/>
  <c r="D263" i="34"/>
  <c r="E263" i="34"/>
  <c r="F263" i="34"/>
  <c r="G263" i="34"/>
  <c r="H263" i="34"/>
  <c r="B264" i="34"/>
  <c r="C264" i="34"/>
  <c r="D264" i="34"/>
  <c r="E264" i="34"/>
  <c r="F264" i="34"/>
  <c r="G264" i="34"/>
  <c r="H264" i="34"/>
  <c r="B265" i="34"/>
  <c r="C265" i="34"/>
  <c r="D265" i="34"/>
  <c r="E265" i="34"/>
  <c r="F265" i="34"/>
  <c r="G265" i="34"/>
  <c r="H265" i="34"/>
  <c r="B266" i="34"/>
  <c r="C266" i="34"/>
  <c r="D266" i="34"/>
  <c r="E266" i="34"/>
  <c r="F266" i="34"/>
  <c r="G266" i="34"/>
  <c r="H266" i="34"/>
  <c r="B267" i="34"/>
  <c r="C267" i="34"/>
  <c r="D267" i="34"/>
  <c r="E267" i="34"/>
  <c r="F267" i="34"/>
  <c r="G267" i="34"/>
  <c r="H267" i="34"/>
  <c r="B268" i="34"/>
  <c r="C268" i="34"/>
  <c r="D268" i="34"/>
  <c r="E268" i="34"/>
  <c r="F268" i="34"/>
  <c r="G268" i="34"/>
  <c r="H268" i="34"/>
  <c r="B269" i="34"/>
  <c r="C269" i="34"/>
  <c r="D269" i="34"/>
  <c r="E269" i="34"/>
  <c r="F269" i="34"/>
  <c r="G269" i="34"/>
  <c r="H269" i="34"/>
  <c r="B270" i="34"/>
  <c r="C270" i="34"/>
  <c r="D270" i="34"/>
  <c r="E270" i="34"/>
  <c r="F270" i="34"/>
  <c r="G270" i="34"/>
  <c r="H270" i="34"/>
  <c r="B271" i="34"/>
  <c r="C271" i="34"/>
  <c r="D271" i="34"/>
  <c r="E271" i="34"/>
  <c r="F271" i="34"/>
  <c r="G271" i="34"/>
  <c r="H271" i="34"/>
  <c r="B272" i="34"/>
  <c r="C272" i="34"/>
  <c r="D272" i="34"/>
  <c r="E272" i="34"/>
  <c r="F272" i="34"/>
  <c r="G272" i="34"/>
  <c r="H272" i="34"/>
  <c r="B273" i="34"/>
  <c r="C273" i="34"/>
  <c r="D273" i="34"/>
  <c r="E273" i="34"/>
  <c r="F273" i="34"/>
  <c r="G273" i="34"/>
  <c r="H273" i="34"/>
  <c r="B274" i="34"/>
  <c r="C274" i="34"/>
  <c r="D274" i="34"/>
  <c r="E274" i="34"/>
  <c r="F274" i="34"/>
  <c r="G274" i="34"/>
  <c r="H274" i="34"/>
  <c r="B275" i="34"/>
  <c r="C275" i="34"/>
  <c r="D275" i="34"/>
  <c r="E275" i="34"/>
  <c r="F275" i="34"/>
  <c r="G275" i="34"/>
  <c r="H275" i="34"/>
  <c r="B276" i="34"/>
  <c r="C276" i="34"/>
  <c r="D276" i="34"/>
  <c r="E276" i="34"/>
  <c r="F276" i="34"/>
  <c r="G276" i="34"/>
  <c r="H276" i="34"/>
  <c r="B277" i="34"/>
  <c r="C277" i="34"/>
  <c r="D277" i="34"/>
  <c r="E277" i="34"/>
  <c r="F277" i="34"/>
  <c r="G277" i="34"/>
  <c r="H277" i="34"/>
  <c r="B278" i="34"/>
  <c r="C278" i="34"/>
  <c r="D278" i="34"/>
  <c r="E278" i="34"/>
  <c r="F278" i="34"/>
  <c r="G278" i="34"/>
  <c r="H278" i="34"/>
  <c r="B279" i="34"/>
  <c r="C279" i="34"/>
  <c r="D279" i="34"/>
  <c r="E279" i="34"/>
  <c r="F279" i="34"/>
  <c r="G279" i="34"/>
  <c r="H279" i="34"/>
  <c r="B280" i="34"/>
  <c r="C280" i="34"/>
  <c r="D280" i="34"/>
  <c r="E280" i="34"/>
  <c r="F280" i="34"/>
  <c r="G280" i="34"/>
  <c r="H280" i="34"/>
  <c r="B281" i="34"/>
  <c r="C281" i="34"/>
  <c r="D281" i="34"/>
  <c r="E281" i="34"/>
  <c r="F281" i="34"/>
  <c r="G281" i="34"/>
  <c r="H281" i="34"/>
  <c r="B282" i="34"/>
  <c r="C282" i="34"/>
  <c r="D282" i="34"/>
  <c r="E282" i="34"/>
  <c r="F282" i="34"/>
  <c r="G282" i="34"/>
  <c r="H282" i="34"/>
  <c r="B283" i="34"/>
  <c r="C283" i="34"/>
  <c r="D283" i="34"/>
  <c r="E283" i="34"/>
  <c r="F283" i="34"/>
  <c r="G283" i="34"/>
  <c r="H283" i="34"/>
  <c r="B284" i="34"/>
  <c r="C284" i="34"/>
  <c r="D284" i="34"/>
  <c r="E284" i="34"/>
  <c r="F284" i="34"/>
  <c r="G284" i="34"/>
  <c r="H284" i="34"/>
  <c r="B285" i="34"/>
  <c r="C285" i="34"/>
  <c r="D285" i="34"/>
  <c r="E285" i="34"/>
  <c r="F285" i="34"/>
  <c r="G285" i="34"/>
  <c r="H285" i="34"/>
  <c r="B286" i="34"/>
  <c r="C286" i="34"/>
  <c r="D286" i="34"/>
  <c r="E286" i="34"/>
  <c r="F286" i="34"/>
  <c r="G286" i="34"/>
  <c r="H286" i="34"/>
  <c r="B287" i="34"/>
  <c r="C287" i="34"/>
  <c r="D287" i="34"/>
  <c r="E287" i="34"/>
  <c r="F287" i="34"/>
  <c r="G287" i="34"/>
  <c r="H287" i="34"/>
  <c r="B288" i="34"/>
  <c r="C288" i="34"/>
  <c r="D288" i="34"/>
  <c r="E288" i="34"/>
  <c r="F288" i="34"/>
  <c r="G288" i="34"/>
  <c r="H288" i="34"/>
  <c r="B289" i="34"/>
  <c r="C289" i="34"/>
  <c r="D289" i="34"/>
  <c r="E289" i="34"/>
  <c r="F289" i="34"/>
  <c r="G289" i="34"/>
  <c r="H289" i="34"/>
  <c r="B290" i="34"/>
  <c r="C290" i="34"/>
  <c r="D290" i="34"/>
  <c r="E290" i="34"/>
  <c r="F290" i="34"/>
  <c r="G290" i="34"/>
  <c r="H290" i="34"/>
  <c r="B291" i="34"/>
  <c r="C291" i="34"/>
  <c r="D291" i="34"/>
  <c r="E291" i="34"/>
  <c r="F291" i="34"/>
  <c r="G291" i="34"/>
  <c r="H291" i="34"/>
  <c r="B292" i="34"/>
  <c r="C292" i="34"/>
  <c r="D292" i="34"/>
  <c r="E292" i="34"/>
  <c r="F292" i="34"/>
  <c r="G292" i="34"/>
  <c r="H292" i="34"/>
  <c r="B293" i="34"/>
  <c r="C293" i="34"/>
  <c r="D293" i="34"/>
  <c r="E293" i="34"/>
  <c r="F293" i="34"/>
  <c r="G293" i="34"/>
  <c r="H293" i="34"/>
  <c r="B294" i="34"/>
  <c r="C294" i="34"/>
  <c r="D294" i="34"/>
  <c r="E294" i="34"/>
  <c r="F294" i="34"/>
  <c r="G294" i="34"/>
  <c r="H294" i="34"/>
  <c r="B295" i="34"/>
  <c r="C295" i="34"/>
  <c r="D295" i="34"/>
  <c r="E295" i="34"/>
  <c r="F295" i="34"/>
  <c r="G295" i="34"/>
  <c r="H295" i="34"/>
  <c r="B296" i="34"/>
  <c r="C296" i="34"/>
  <c r="D296" i="34"/>
  <c r="E296" i="34"/>
  <c r="F296" i="34"/>
  <c r="G296" i="34"/>
  <c r="H296" i="34"/>
  <c r="B297" i="34"/>
  <c r="C297" i="34"/>
  <c r="D297" i="34"/>
  <c r="E297" i="34"/>
  <c r="F297" i="34"/>
  <c r="G297" i="34"/>
  <c r="H297" i="34"/>
  <c r="B298" i="34"/>
  <c r="C298" i="34"/>
  <c r="D298" i="34"/>
  <c r="E298" i="34"/>
  <c r="F298" i="34"/>
  <c r="G298" i="34"/>
  <c r="H298" i="34"/>
  <c r="B299" i="34"/>
  <c r="C299" i="34"/>
  <c r="D299" i="34"/>
  <c r="E299" i="34"/>
  <c r="F299" i="34"/>
  <c r="G299" i="34"/>
  <c r="H299" i="34"/>
  <c r="B300" i="34"/>
  <c r="C300" i="34"/>
  <c r="D300" i="34"/>
  <c r="E300" i="34"/>
  <c r="F300" i="34"/>
  <c r="G300" i="34"/>
  <c r="H300" i="34"/>
  <c r="B301" i="34"/>
  <c r="C301" i="34"/>
  <c r="D301" i="34"/>
  <c r="E301" i="34"/>
  <c r="F301" i="34"/>
  <c r="G301" i="34"/>
  <c r="H301" i="34"/>
  <c r="B302" i="34"/>
  <c r="C302" i="34"/>
  <c r="D302" i="34"/>
  <c r="E302" i="34"/>
  <c r="F302" i="34"/>
  <c r="G302" i="34"/>
  <c r="H302" i="34"/>
  <c r="B303" i="34"/>
  <c r="C303" i="34"/>
  <c r="D303" i="34"/>
  <c r="E303" i="34"/>
  <c r="F303" i="34"/>
  <c r="G303" i="34"/>
  <c r="H303" i="34"/>
  <c r="B304" i="34"/>
  <c r="C304" i="34"/>
  <c r="D304" i="34"/>
  <c r="E304" i="34"/>
  <c r="F304" i="34"/>
  <c r="G304" i="34"/>
  <c r="H304" i="34"/>
  <c r="B305" i="34"/>
  <c r="C305" i="34"/>
  <c r="D305" i="34"/>
  <c r="E305" i="34"/>
  <c r="F305" i="34"/>
  <c r="G305" i="34"/>
  <c r="H305" i="34"/>
  <c r="B306" i="34"/>
  <c r="C306" i="34"/>
  <c r="D306" i="34"/>
  <c r="E306" i="34"/>
  <c r="F306" i="34"/>
  <c r="G306" i="34"/>
  <c r="H306" i="34"/>
  <c r="B307" i="34"/>
  <c r="C307" i="34"/>
  <c r="D307" i="34"/>
  <c r="E307" i="34"/>
  <c r="F307" i="34"/>
  <c r="G307" i="34"/>
  <c r="H307" i="34"/>
  <c r="B308" i="34"/>
  <c r="C308" i="34"/>
  <c r="D308" i="34"/>
  <c r="E308" i="34"/>
  <c r="F308" i="34"/>
  <c r="G308" i="34"/>
  <c r="H308" i="34"/>
  <c r="B309" i="34"/>
  <c r="C309" i="34"/>
  <c r="D309" i="34"/>
  <c r="E309" i="34"/>
  <c r="F309" i="34"/>
  <c r="G309" i="34"/>
  <c r="H309" i="34"/>
  <c r="B310" i="34"/>
  <c r="C310" i="34"/>
  <c r="D310" i="34"/>
  <c r="E310" i="34"/>
  <c r="F310" i="34"/>
  <c r="G310" i="34"/>
  <c r="H310" i="34"/>
  <c r="B311" i="34"/>
  <c r="C311" i="34"/>
  <c r="D311" i="34"/>
  <c r="E311" i="34"/>
  <c r="F311" i="34"/>
  <c r="G311" i="34"/>
  <c r="H311" i="34"/>
  <c r="B312" i="34"/>
  <c r="C312" i="34"/>
  <c r="D312" i="34"/>
  <c r="E312" i="34"/>
  <c r="F312" i="34"/>
  <c r="G312" i="34"/>
  <c r="H312" i="34"/>
  <c r="B313" i="34"/>
  <c r="C313" i="34"/>
  <c r="D313" i="34"/>
  <c r="E313" i="34"/>
  <c r="F313" i="34"/>
  <c r="G313" i="34"/>
  <c r="H313" i="34"/>
  <c r="B314" i="34"/>
  <c r="C314" i="34"/>
  <c r="D314" i="34"/>
  <c r="E314" i="34"/>
  <c r="F314" i="34"/>
  <c r="G314" i="34"/>
  <c r="H314" i="34"/>
  <c r="B315" i="34"/>
  <c r="C315" i="34"/>
  <c r="D315" i="34"/>
  <c r="E315" i="34"/>
  <c r="F315" i="34"/>
  <c r="G315" i="34"/>
  <c r="H315" i="34"/>
  <c r="B316" i="34"/>
  <c r="C316" i="34"/>
  <c r="D316" i="34"/>
  <c r="E316" i="34"/>
  <c r="F316" i="34"/>
  <c r="G316" i="34"/>
  <c r="H316" i="34"/>
  <c r="B317" i="34"/>
  <c r="C317" i="34"/>
  <c r="D317" i="34"/>
  <c r="E317" i="34"/>
  <c r="F317" i="34"/>
  <c r="G317" i="34"/>
  <c r="H317" i="34"/>
  <c r="B318" i="34"/>
  <c r="C318" i="34"/>
  <c r="D318" i="34"/>
  <c r="E318" i="34"/>
  <c r="F318" i="34"/>
  <c r="G318" i="34"/>
  <c r="H318" i="34"/>
  <c r="B319" i="34"/>
  <c r="C319" i="34"/>
  <c r="D319" i="34"/>
  <c r="E319" i="34"/>
  <c r="F319" i="34"/>
  <c r="G319" i="34"/>
  <c r="H319" i="34"/>
  <c r="B320" i="34"/>
  <c r="C320" i="34"/>
  <c r="D320" i="34"/>
  <c r="E320" i="34"/>
  <c r="F320" i="34"/>
  <c r="G320" i="34"/>
  <c r="H320" i="34"/>
  <c r="B321" i="34"/>
  <c r="C321" i="34"/>
  <c r="D321" i="34"/>
  <c r="E321" i="34"/>
  <c r="F321" i="34"/>
  <c r="G321" i="34"/>
  <c r="H321" i="34"/>
  <c r="B322" i="34"/>
  <c r="C322" i="34"/>
  <c r="D322" i="34"/>
  <c r="E322" i="34"/>
  <c r="F322" i="34"/>
  <c r="G322" i="34"/>
  <c r="H322" i="34"/>
  <c r="B323" i="34"/>
  <c r="C323" i="34"/>
  <c r="D323" i="34"/>
  <c r="E323" i="34"/>
  <c r="F323" i="34"/>
  <c r="G323" i="34"/>
  <c r="H323" i="34"/>
  <c r="B324" i="34"/>
  <c r="C324" i="34"/>
  <c r="D324" i="34"/>
  <c r="E324" i="34"/>
  <c r="F324" i="34"/>
  <c r="G324" i="34"/>
  <c r="H324" i="34"/>
  <c r="B325" i="34"/>
  <c r="C325" i="34"/>
  <c r="D325" i="34"/>
  <c r="E325" i="34"/>
  <c r="F325" i="34"/>
  <c r="G325" i="34"/>
  <c r="H325" i="34"/>
  <c r="B326" i="34"/>
  <c r="C326" i="34"/>
  <c r="D326" i="34"/>
  <c r="E326" i="34"/>
  <c r="F326" i="34"/>
  <c r="G326" i="34"/>
  <c r="H326" i="34"/>
  <c r="B327" i="34"/>
  <c r="C327" i="34"/>
  <c r="D327" i="34"/>
  <c r="E327" i="34"/>
  <c r="F327" i="34"/>
  <c r="G327" i="34"/>
  <c r="H327" i="34"/>
  <c r="B328" i="34"/>
  <c r="C328" i="34"/>
  <c r="D328" i="34"/>
  <c r="E328" i="34"/>
  <c r="F328" i="34"/>
  <c r="G328" i="34"/>
  <c r="H328" i="34"/>
  <c r="B329" i="34"/>
  <c r="C329" i="34"/>
  <c r="D329" i="34"/>
  <c r="E329" i="34"/>
  <c r="F329" i="34"/>
  <c r="G329" i="34"/>
  <c r="H329" i="34"/>
  <c r="B330" i="34"/>
  <c r="C330" i="34"/>
  <c r="D330" i="34"/>
  <c r="E330" i="34"/>
  <c r="F330" i="34"/>
  <c r="G330" i="34"/>
  <c r="H330" i="34"/>
  <c r="B331" i="34"/>
  <c r="C331" i="34"/>
  <c r="D331" i="34"/>
  <c r="E331" i="34"/>
  <c r="F331" i="34"/>
  <c r="G331" i="34"/>
  <c r="H331" i="34"/>
  <c r="B332" i="34"/>
  <c r="C332" i="34"/>
  <c r="D332" i="34"/>
  <c r="E332" i="34"/>
  <c r="F332" i="34"/>
  <c r="G332" i="34"/>
  <c r="H332" i="34"/>
  <c r="B333" i="34"/>
  <c r="C333" i="34"/>
  <c r="D333" i="34"/>
  <c r="E333" i="34"/>
  <c r="F333" i="34"/>
  <c r="G333" i="34"/>
  <c r="H333" i="34"/>
  <c r="B334" i="34"/>
  <c r="C334" i="34"/>
  <c r="D334" i="34"/>
  <c r="E334" i="34"/>
  <c r="F334" i="34"/>
  <c r="G334" i="34"/>
  <c r="H334" i="34"/>
  <c r="B335" i="34"/>
  <c r="C335" i="34"/>
  <c r="D335" i="34"/>
  <c r="E335" i="34"/>
  <c r="F335" i="34"/>
  <c r="G335" i="34"/>
  <c r="H335" i="34"/>
  <c r="B336" i="34"/>
  <c r="C336" i="34"/>
  <c r="D336" i="34"/>
  <c r="E336" i="34"/>
  <c r="F336" i="34"/>
  <c r="G336" i="34"/>
  <c r="H336" i="34"/>
  <c r="B337" i="34"/>
  <c r="C337" i="34"/>
  <c r="D337" i="34"/>
  <c r="E337" i="34"/>
  <c r="F337" i="34"/>
  <c r="G337" i="34"/>
  <c r="H337" i="34"/>
  <c r="B338" i="34"/>
  <c r="C338" i="34"/>
  <c r="D338" i="34"/>
  <c r="E338" i="34"/>
  <c r="F338" i="34"/>
  <c r="G338" i="34"/>
  <c r="H338" i="34"/>
  <c r="B339" i="34"/>
  <c r="C339" i="34"/>
  <c r="D339" i="34"/>
  <c r="E339" i="34"/>
  <c r="F339" i="34"/>
  <c r="G339" i="34"/>
  <c r="H339" i="34"/>
  <c r="B340" i="34"/>
  <c r="C340" i="34"/>
  <c r="D340" i="34"/>
  <c r="E340" i="34"/>
  <c r="F340" i="34"/>
  <c r="G340" i="34"/>
  <c r="H340" i="34"/>
  <c r="B341" i="34"/>
  <c r="C341" i="34"/>
  <c r="D341" i="34"/>
  <c r="E341" i="34"/>
  <c r="F341" i="34"/>
  <c r="G341" i="34"/>
  <c r="H341" i="34"/>
  <c r="B342" i="34"/>
  <c r="C342" i="34"/>
  <c r="D342" i="34"/>
  <c r="E342" i="34"/>
  <c r="F342" i="34"/>
  <c r="G342" i="34"/>
  <c r="H342" i="34"/>
  <c r="B343" i="34"/>
  <c r="C343" i="34"/>
  <c r="D343" i="34"/>
  <c r="E343" i="34"/>
  <c r="F343" i="34"/>
  <c r="G343" i="34"/>
  <c r="H343" i="34"/>
  <c r="B344" i="34"/>
  <c r="C344" i="34"/>
  <c r="D344" i="34"/>
  <c r="E344" i="34"/>
  <c r="F344" i="34"/>
  <c r="G344" i="34"/>
  <c r="H344" i="34"/>
  <c r="B345" i="34"/>
  <c r="C345" i="34"/>
  <c r="D345" i="34"/>
  <c r="E345" i="34"/>
  <c r="F345" i="34"/>
  <c r="G345" i="34"/>
  <c r="H345" i="34"/>
  <c r="B346" i="34"/>
  <c r="C346" i="34"/>
  <c r="D346" i="34"/>
  <c r="E346" i="34"/>
  <c r="F346" i="34"/>
  <c r="G346" i="34"/>
  <c r="H346" i="34"/>
  <c r="B347" i="34"/>
  <c r="C347" i="34"/>
  <c r="D347" i="34"/>
  <c r="E347" i="34"/>
  <c r="F347" i="34"/>
  <c r="G347" i="34"/>
  <c r="H347" i="34"/>
  <c r="B348" i="34"/>
  <c r="C348" i="34"/>
  <c r="D348" i="34"/>
  <c r="E348" i="34"/>
  <c r="F348" i="34"/>
  <c r="G348" i="34"/>
  <c r="H348" i="34"/>
  <c r="B349" i="34"/>
  <c r="C349" i="34"/>
  <c r="D349" i="34"/>
  <c r="E349" i="34"/>
  <c r="F349" i="34"/>
  <c r="G349" i="34"/>
  <c r="H349" i="34"/>
  <c r="B350" i="34"/>
  <c r="C350" i="34"/>
  <c r="D350" i="34"/>
  <c r="E350" i="34"/>
  <c r="F350" i="34"/>
  <c r="G350" i="34"/>
  <c r="H350" i="34"/>
  <c r="B351" i="34"/>
  <c r="C351" i="34"/>
  <c r="D351" i="34"/>
  <c r="E351" i="34"/>
  <c r="F351" i="34"/>
  <c r="G351" i="34"/>
  <c r="H351" i="34"/>
  <c r="B352" i="34"/>
  <c r="C352" i="34"/>
  <c r="D352" i="34"/>
  <c r="E352" i="34"/>
  <c r="F352" i="34"/>
  <c r="G352" i="34"/>
  <c r="H352" i="34"/>
  <c r="B353" i="34"/>
  <c r="C353" i="34"/>
  <c r="D353" i="34"/>
  <c r="E353" i="34"/>
  <c r="F353" i="34"/>
  <c r="G353" i="34"/>
  <c r="H353" i="34"/>
  <c r="B354" i="34"/>
  <c r="C354" i="34"/>
  <c r="D354" i="34"/>
  <c r="E354" i="34"/>
  <c r="F354" i="34"/>
  <c r="G354" i="34"/>
  <c r="H354" i="34"/>
  <c r="B355" i="34"/>
  <c r="C355" i="34"/>
  <c r="D355" i="34"/>
  <c r="E355" i="34"/>
  <c r="F355" i="34"/>
  <c r="G355" i="34"/>
  <c r="H355" i="34"/>
  <c r="B356" i="34"/>
  <c r="C356" i="34"/>
  <c r="D356" i="34"/>
  <c r="E356" i="34"/>
  <c r="F356" i="34"/>
  <c r="G356" i="34"/>
  <c r="H356" i="34"/>
  <c r="B357" i="34"/>
  <c r="C357" i="34"/>
  <c r="D357" i="34"/>
  <c r="E357" i="34"/>
  <c r="F357" i="34"/>
  <c r="G357" i="34"/>
  <c r="H357" i="34"/>
  <c r="B358" i="34"/>
  <c r="C358" i="34"/>
  <c r="D358" i="34"/>
  <c r="E358" i="34"/>
  <c r="F358" i="34"/>
  <c r="G358" i="34"/>
  <c r="H358" i="34"/>
  <c r="B359" i="34"/>
  <c r="C359" i="34"/>
  <c r="D359" i="34"/>
  <c r="E359" i="34"/>
  <c r="F359" i="34"/>
  <c r="G359" i="34"/>
  <c r="H359" i="34"/>
  <c r="B360" i="34"/>
  <c r="C360" i="34"/>
  <c r="D360" i="34"/>
  <c r="E360" i="34"/>
  <c r="F360" i="34"/>
  <c r="G360" i="34"/>
  <c r="H360" i="34"/>
  <c r="B361" i="34"/>
  <c r="C361" i="34"/>
  <c r="D361" i="34"/>
  <c r="E361" i="34"/>
  <c r="F361" i="34"/>
  <c r="G361" i="34"/>
  <c r="H361" i="34"/>
  <c r="B362" i="34"/>
  <c r="C362" i="34"/>
  <c r="D362" i="34"/>
  <c r="E362" i="34"/>
  <c r="F362" i="34"/>
  <c r="G362" i="34"/>
  <c r="H362" i="34"/>
  <c r="B363" i="34"/>
  <c r="C363" i="34"/>
  <c r="D363" i="34"/>
  <c r="E363" i="34"/>
  <c r="F363" i="34"/>
  <c r="G363" i="34"/>
  <c r="H363" i="34"/>
  <c r="B364" i="34"/>
  <c r="C364" i="34"/>
  <c r="D364" i="34"/>
  <c r="E364" i="34"/>
  <c r="F364" i="34"/>
  <c r="G364" i="34"/>
  <c r="H364" i="34"/>
  <c r="B365" i="34"/>
  <c r="C365" i="34"/>
  <c r="D365" i="34"/>
  <c r="E365" i="34"/>
  <c r="F365" i="34"/>
  <c r="G365" i="34"/>
  <c r="H365" i="34"/>
  <c r="B366" i="34"/>
  <c r="C366" i="34"/>
  <c r="D366" i="34"/>
  <c r="E366" i="34"/>
  <c r="F366" i="34"/>
  <c r="G366" i="34"/>
  <c r="H366" i="34"/>
  <c r="B367" i="34"/>
  <c r="C367" i="34"/>
  <c r="D367" i="34"/>
  <c r="E367" i="34"/>
  <c r="F367" i="34"/>
  <c r="G367" i="34"/>
  <c r="H367" i="34"/>
  <c r="B368" i="34"/>
  <c r="C368" i="34"/>
  <c r="D368" i="34"/>
  <c r="E368" i="34"/>
  <c r="F368" i="34"/>
  <c r="G368" i="34"/>
  <c r="H368" i="34"/>
  <c r="B369" i="34"/>
  <c r="C369" i="34"/>
  <c r="D369" i="34"/>
  <c r="E369" i="34"/>
  <c r="F369" i="34"/>
  <c r="G369" i="34"/>
  <c r="H369" i="34"/>
  <c r="B370" i="34"/>
  <c r="C370" i="34"/>
  <c r="D370" i="34"/>
  <c r="E370" i="34"/>
  <c r="F370" i="34"/>
  <c r="G370" i="34"/>
  <c r="H370" i="34"/>
  <c r="B371" i="34"/>
  <c r="C371" i="34"/>
  <c r="D371" i="34"/>
  <c r="E371" i="34"/>
  <c r="F371" i="34"/>
  <c r="G371" i="34"/>
  <c r="H371" i="34"/>
  <c r="B372" i="34"/>
  <c r="C372" i="34"/>
  <c r="D372" i="34"/>
  <c r="E372" i="34"/>
  <c r="F372" i="34"/>
  <c r="G372" i="34"/>
  <c r="H372" i="34"/>
  <c r="B373" i="34"/>
  <c r="C373" i="34"/>
  <c r="D373" i="34"/>
  <c r="E373" i="34"/>
  <c r="F373" i="34"/>
  <c r="G373" i="34"/>
  <c r="H373" i="34"/>
  <c r="B374" i="34"/>
  <c r="C374" i="34"/>
  <c r="D374" i="34"/>
  <c r="E374" i="34"/>
  <c r="F374" i="34"/>
  <c r="G374" i="34"/>
  <c r="H374" i="34"/>
  <c r="B375" i="34"/>
  <c r="C375" i="34"/>
  <c r="D375" i="34"/>
  <c r="E375" i="34"/>
  <c r="F375" i="34"/>
  <c r="G375" i="34"/>
  <c r="H375" i="34"/>
  <c r="B376" i="34"/>
  <c r="C376" i="34"/>
  <c r="D376" i="34"/>
  <c r="E376" i="34"/>
  <c r="F376" i="34"/>
  <c r="G376" i="34"/>
  <c r="H376" i="34"/>
  <c r="B377" i="34"/>
  <c r="C377" i="34"/>
  <c r="D377" i="34"/>
  <c r="E377" i="34"/>
  <c r="F377" i="34"/>
  <c r="G377" i="34"/>
  <c r="H377" i="34"/>
  <c r="B378" i="34"/>
  <c r="C378" i="34"/>
  <c r="D378" i="34"/>
  <c r="E378" i="34"/>
  <c r="F378" i="34"/>
  <c r="G378" i="34"/>
  <c r="H378" i="34"/>
  <c r="B379" i="34"/>
  <c r="C379" i="34"/>
  <c r="D379" i="34"/>
  <c r="E379" i="34"/>
  <c r="F379" i="34"/>
  <c r="G379" i="34"/>
  <c r="H379" i="34"/>
  <c r="B380" i="34"/>
  <c r="C380" i="34"/>
  <c r="D380" i="34"/>
  <c r="E380" i="34"/>
  <c r="F380" i="34"/>
  <c r="G380" i="34"/>
  <c r="H380" i="34"/>
  <c r="B381" i="34"/>
  <c r="C381" i="34"/>
  <c r="D381" i="34"/>
  <c r="E381" i="34"/>
  <c r="F381" i="34"/>
  <c r="G381" i="34"/>
  <c r="H381" i="34"/>
  <c r="B382" i="34"/>
  <c r="C382" i="34"/>
  <c r="D382" i="34"/>
  <c r="E382" i="34"/>
  <c r="F382" i="34"/>
  <c r="G382" i="34"/>
  <c r="H382" i="34"/>
  <c r="B383" i="34"/>
  <c r="C383" i="34"/>
  <c r="D383" i="34"/>
  <c r="E383" i="34"/>
  <c r="F383" i="34"/>
  <c r="G383" i="34"/>
  <c r="H383" i="34"/>
  <c r="B384" i="34"/>
  <c r="C384" i="34"/>
  <c r="D384" i="34"/>
  <c r="E384" i="34"/>
  <c r="F384" i="34"/>
  <c r="G384" i="34"/>
  <c r="H384" i="34"/>
  <c r="B385" i="34"/>
  <c r="C385" i="34"/>
  <c r="D385" i="34"/>
  <c r="E385" i="34"/>
  <c r="F385" i="34"/>
  <c r="G385" i="34"/>
  <c r="H385" i="34"/>
  <c r="B386" i="34"/>
  <c r="C386" i="34"/>
  <c r="D386" i="34"/>
  <c r="E386" i="34"/>
  <c r="F386" i="34"/>
  <c r="G386" i="34"/>
  <c r="H386" i="34"/>
  <c r="B387" i="34"/>
  <c r="C387" i="34"/>
  <c r="D387" i="34"/>
  <c r="E387" i="34"/>
  <c r="F387" i="34"/>
  <c r="G387" i="34"/>
  <c r="H387" i="34"/>
  <c r="B388" i="34"/>
  <c r="C388" i="34"/>
  <c r="D388" i="34"/>
  <c r="E388" i="34"/>
  <c r="F388" i="34"/>
  <c r="G388" i="34"/>
  <c r="H388" i="34"/>
  <c r="B389" i="34"/>
  <c r="C389" i="34"/>
  <c r="D389" i="34"/>
  <c r="E389" i="34"/>
  <c r="F389" i="34"/>
  <c r="G389" i="34"/>
  <c r="H389" i="34"/>
  <c r="B390" i="34"/>
  <c r="C390" i="34"/>
  <c r="D390" i="34"/>
  <c r="E390" i="34"/>
  <c r="F390" i="34"/>
  <c r="G390" i="34"/>
  <c r="H390" i="34"/>
  <c r="B391" i="34"/>
  <c r="C391" i="34"/>
  <c r="D391" i="34"/>
  <c r="E391" i="34"/>
  <c r="F391" i="34"/>
  <c r="G391" i="34"/>
  <c r="H391" i="34"/>
  <c r="B392" i="34"/>
  <c r="C392" i="34"/>
  <c r="D392" i="34"/>
  <c r="E392" i="34"/>
  <c r="F392" i="34"/>
  <c r="G392" i="34"/>
  <c r="H392" i="34"/>
  <c r="B393" i="34"/>
  <c r="C393" i="34"/>
  <c r="D393" i="34"/>
  <c r="E393" i="34"/>
  <c r="F393" i="34"/>
  <c r="G393" i="34"/>
  <c r="H393" i="34"/>
  <c r="B394" i="34"/>
  <c r="C394" i="34"/>
  <c r="D394" i="34"/>
  <c r="E394" i="34"/>
  <c r="F394" i="34"/>
  <c r="G394" i="34"/>
  <c r="H394" i="34"/>
  <c r="B395" i="34"/>
  <c r="C395" i="34"/>
  <c r="D395" i="34"/>
  <c r="E395" i="34"/>
  <c r="F395" i="34"/>
  <c r="G395" i="34"/>
  <c r="H395" i="34"/>
  <c r="B396" i="34"/>
  <c r="C396" i="34"/>
  <c r="D396" i="34"/>
  <c r="E396" i="34"/>
  <c r="F396" i="34"/>
  <c r="G396" i="34"/>
  <c r="H396" i="34"/>
  <c r="B397" i="34"/>
  <c r="C397" i="34"/>
  <c r="D397" i="34"/>
  <c r="E397" i="34"/>
  <c r="F397" i="34"/>
  <c r="G397" i="34"/>
  <c r="H397" i="34"/>
  <c r="B398" i="34"/>
  <c r="C398" i="34"/>
  <c r="D398" i="34"/>
  <c r="E398" i="34"/>
  <c r="F398" i="34"/>
  <c r="G398" i="34"/>
  <c r="H398" i="34"/>
  <c r="B399" i="34"/>
  <c r="C399" i="34"/>
  <c r="D399" i="34"/>
  <c r="E399" i="34"/>
  <c r="F399" i="34"/>
  <c r="G399" i="34"/>
  <c r="H399" i="34"/>
  <c r="B400" i="34"/>
  <c r="C400" i="34"/>
  <c r="D400" i="34"/>
  <c r="E400" i="34"/>
  <c r="F400" i="34"/>
  <c r="G400" i="34"/>
  <c r="H400" i="34"/>
  <c r="B401" i="34"/>
  <c r="C401" i="34"/>
  <c r="D401" i="34"/>
  <c r="E401" i="34"/>
  <c r="F401" i="34"/>
  <c r="G401" i="34"/>
  <c r="H401" i="34"/>
  <c r="B402" i="34"/>
  <c r="C402" i="34"/>
  <c r="D402" i="34"/>
  <c r="E402" i="34"/>
  <c r="F402" i="34"/>
  <c r="G402" i="34"/>
  <c r="H402" i="34"/>
  <c r="B403" i="34"/>
  <c r="C403" i="34"/>
  <c r="D403" i="34"/>
  <c r="E403" i="34"/>
  <c r="F403" i="34"/>
  <c r="G403" i="34"/>
  <c r="H403" i="34"/>
  <c r="B404" i="34"/>
  <c r="C404" i="34"/>
  <c r="D404" i="34"/>
  <c r="E404" i="34"/>
  <c r="F404" i="34"/>
  <c r="G404" i="34"/>
  <c r="H404" i="34"/>
  <c r="B405" i="34"/>
  <c r="C405" i="34"/>
  <c r="D405" i="34"/>
  <c r="E405" i="34"/>
  <c r="F405" i="34"/>
  <c r="G405" i="34"/>
  <c r="H405" i="34"/>
  <c r="B406" i="34"/>
  <c r="C406" i="34"/>
  <c r="D406" i="34"/>
  <c r="E406" i="34"/>
  <c r="F406" i="34"/>
  <c r="G406" i="34"/>
  <c r="H406" i="34"/>
  <c r="B407" i="34"/>
  <c r="C407" i="34"/>
  <c r="D407" i="34"/>
  <c r="E407" i="34"/>
  <c r="F407" i="34"/>
  <c r="G407" i="34"/>
  <c r="H407" i="34"/>
  <c r="B408" i="34"/>
  <c r="C408" i="34"/>
  <c r="D408" i="34"/>
  <c r="E408" i="34"/>
  <c r="F408" i="34"/>
  <c r="G408" i="34"/>
  <c r="H408" i="34"/>
  <c r="B409" i="34"/>
  <c r="C409" i="34"/>
  <c r="D409" i="34"/>
  <c r="E409" i="34"/>
  <c r="F409" i="34"/>
  <c r="G409" i="34"/>
  <c r="H409" i="34"/>
  <c r="B410" i="34"/>
  <c r="C410" i="34"/>
  <c r="D410" i="34"/>
  <c r="E410" i="34"/>
  <c r="F410" i="34"/>
  <c r="G410" i="34"/>
  <c r="H410" i="34"/>
  <c r="B411" i="34"/>
  <c r="C411" i="34"/>
  <c r="D411" i="34"/>
  <c r="E411" i="34"/>
  <c r="F411" i="34"/>
  <c r="G411" i="34"/>
  <c r="H411" i="34"/>
  <c r="B412" i="34"/>
  <c r="C412" i="34"/>
  <c r="D412" i="34"/>
  <c r="E412" i="34"/>
  <c r="F412" i="34"/>
  <c r="G412" i="34"/>
  <c r="H412" i="34"/>
  <c r="B413" i="34"/>
  <c r="C413" i="34"/>
  <c r="D413" i="34"/>
  <c r="E413" i="34"/>
  <c r="F413" i="34"/>
  <c r="G413" i="34"/>
  <c r="H413" i="34"/>
  <c r="B414" i="34"/>
  <c r="C414" i="34"/>
  <c r="D414" i="34"/>
  <c r="E414" i="34"/>
  <c r="F414" i="34"/>
  <c r="G414" i="34"/>
  <c r="H414" i="34"/>
  <c r="B415" i="34"/>
  <c r="C415" i="34"/>
  <c r="D415" i="34"/>
  <c r="E415" i="34"/>
  <c r="F415" i="34"/>
  <c r="G415" i="34"/>
  <c r="H415" i="34"/>
  <c r="B416" i="34"/>
  <c r="C416" i="34"/>
  <c r="D416" i="34"/>
  <c r="E416" i="34"/>
  <c r="F416" i="34"/>
  <c r="G416" i="34"/>
  <c r="H416" i="34"/>
  <c r="B417" i="34"/>
  <c r="C417" i="34"/>
  <c r="D417" i="34"/>
  <c r="E417" i="34"/>
  <c r="F417" i="34"/>
  <c r="G417" i="34"/>
  <c r="H417" i="34"/>
  <c r="B418" i="34"/>
  <c r="C418" i="34"/>
  <c r="D418" i="34"/>
  <c r="E418" i="34"/>
  <c r="F418" i="34"/>
  <c r="G418" i="34"/>
  <c r="H418" i="34"/>
  <c r="B15" i="34"/>
  <c r="C15" i="34"/>
  <c r="D15" i="34"/>
  <c r="E15" i="34"/>
  <c r="F15" i="34"/>
  <c r="G15" i="34"/>
  <c r="H15" i="34"/>
  <c r="B16" i="34"/>
  <c r="C16" i="34"/>
  <c r="D16" i="34"/>
  <c r="E16" i="34"/>
  <c r="F16" i="34"/>
  <c r="G16" i="34"/>
  <c r="H16" i="34"/>
  <c r="B17" i="34"/>
  <c r="C17" i="34"/>
  <c r="D17" i="34"/>
  <c r="E17" i="34"/>
  <c r="F17" i="34"/>
  <c r="G17" i="34"/>
  <c r="H17" i="34"/>
  <c r="B18" i="34"/>
  <c r="C18" i="34"/>
  <c r="D18" i="34"/>
  <c r="E18" i="34"/>
  <c r="F18" i="34"/>
  <c r="G18" i="34"/>
  <c r="H18" i="34"/>
  <c r="B19" i="34"/>
  <c r="C19" i="34"/>
  <c r="D19" i="34"/>
  <c r="E19" i="34"/>
  <c r="F19" i="34"/>
  <c r="G19" i="34"/>
  <c r="H19" i="34"/>
  <c r="B20" i="34"/>
  <c r="C20" i="34"/>
  <c r="D20" i="34"/>
  <c r="E20" i="34"/>
  <c r="F20" i="34"/>
  <c r="G20" i="34"/>
  <c r="H20" i="34"/>
  <c r="B21" i="34"/>
  <c r="C21" i="34"/>
  <c r="D21" i="34"/>
  <c r="E21" i="34"/>
  <c r="F21" i="34"/>
  <c r="G21" i="34"/>
  <c r="H21" i="34"/>
  <c r="B22" i="34"/>
  <c r="C22" i="34"/>
  <c r="D22" i="34"/>
  <c r="E22" i="34"/>
  <c r="F22" i="34"/>
  <c r="G22" i="34"/>
  <c r="H22" i="34"/>
  <c r="B23" i="34"/>
  <c r="C23" i="34"/>
  <c r="D23" i="34"/>
  <c r="E23" i="34"/>
  <c r="F23" i="34"/>
  <c r="G23" i="34"/>
  <c r="H23" i="34"/>
  <c r="B24" i="34"/>
  <c r="C24" i="34"/>
  <c r="D24" i="34"/>
  <c r="E24" i="34"/>
  <c r="F24" i="34"/>
  <c r="G24" i="34"/>
  <c r="H24" i="34"/>
  <c r="B25" i="34"/>
  <c r="C25" i="34"/>
  <c r="D25" i="34"/>
  <c r="E25" i="34"/>
  <c r="F25" i="34"/>
  <c r="G25" i="34"/>
  <c r="H25" i="34"/>
  <c r="B26" i="34"/>
  <c r="C26" i="34"/>
  <c r="D26" i="34"/>
  <c r="E26" i="34"/>
  <c r="F26" i="34"/>
  <c r="G26" i="34"/>
  <c r="H26" i="34"/>
  <c r="B27" i="34"/>
  <c r="C27" i="34"/>
  <c r="D27" i="34"/>
  <c r="E27" i="34"/>
  <c r="F27" i="34"/>
  <c r="G27" i="34"/>
  <c r="H27" i="34"/>
  <c r="B28" i="34"/>
  <c r="C28" i="34"/>
  <c r="D28" i="34"/>
  <c r="E28" i="34"/>
  <c r="F28" i="34"/>
  <c r="G28" i="34"/>
  <c r="H28" i="34"/>
  <c r="B29" i="34"/>
  <c r="C29" i="34"/>
  <c r="D29" i="34"/>
  <c r="E29" i="34"/>
  <c r="F29" i="34"/>
  <c r="G29" i="34"/>
  <c r="H29" i="34"/>
  <c r="C4" i="34"/>
  <c r="D4" i="34"/>
  <c r="E4" i="34"/>
  <c r="F4" i="34"/>
  <c r="G4" i="34"/>
  <c r="H4" i="34"/>
  <c r="C5" i="34"/>
  <c r="D5" i="34"/>
  <c r="E5" i="34"/>
  <c r="F5" i="34"/>
  <c r="G5" i="34"/>
  <c r="H5" i="34"/>
  <c r="C6" i="34"/>
  <c r="D6" i="34"/>
  <c r="E6" i="34"/>
  <c r="F6" i="34"/>
  <c r="G6" i="34"/>
  <c r="H6" i="34"/>
  <c r="C7" i="34"/>
  <c r="D7" i="34"/>
  <c r="E7" i="34"/>
  <c r="F7" i="34"/>
  <c r="G7" i="34"/>
  <c r="H7" i="34"/>
  <c r="C8" i="34"/>
  <c r="D8" i="34"/>
  <c r="E8" i="34"/>
  <c r="F8" i="34"/>
  <c r="G8" i="34"/>
  <c r="H8" i="34"/>
  <c r="C9" i="34"/>
  <c r="D9" i="34"/>
  <c r="E9" i="34"/>
  <c r="F9" i="34"/>
  <c r="G9" i="34"/>
  <c r="H9" i="34"/>
  <c r="C10" i="34"/>
  <c r="D10" i="34"/>
  <c r="E10" i="34"/>
  <c r="F10" i="34"/>
  <c r="G10" i="34"/>
  <c r="H10" i="34"/>
  <c r="C11" i="34"/>
  <c r="D11" i="34"/>
  <c r="E11" i="34"/>
  <c r="F11" i="34"/>
  <c r="G11" i="34"/>
  <c r="H11" i="34"/>
  <c r="C12" i="34"/>
  <c r="D12" i="34"/>
  <c r="E12" i="34"/>
  <c r="F12" i="34"/>
  <c r="G12" i="34"/>
  <c r="H12" i="34"/>
  <c r="C13" i="34"/>
  <c r="D13" i="34"/>
  <c r="E13" i="34"/>
  <c r="F13" i="34"/>
  <c r="G13" i="34"/>
  <c r="H13" i="34"/>
  <c r="C14" i="34"/>
  <c r="D14" i="34"/>
  <c r="E14" i="34"/>
  <c r="F14" i="34"/>
  <c r="G14" i="34"/>
  <c r="H14" i="34"/>
  <c r="B5" i="34"/>
  <c r="B6" i="34"/>
  <c r="B7" i="34"/>
  <c r="B8" i="34"/>
  <c r="B9" i="34"/>
  <c r="B10" i="34"/>
  <c r="B11" i="34"/>
  <c r="B12" i="34"/>
  <c r="B13" i="34"/>
  <c r="B14" i="34"/>
  <c r="J1" i="33"/>
  <c r="L2" i="33" s="1"/>
  <c r="B2" i="34" s="1"/>
  <c r="B427" i="32" l="1"/>
  <c r="C427" i="32"/>
  <c r="D427" i="32"/>
  <c r="E427" i="32"/>
  <c r="F427" i="32"/>
  <c r="G427" i="32"/>
  <c r="H427" i="32"/>
  <c r="I427" i="32"/>
  <c r="J427" i="32"/>
  <c r="K427" i="32"/>
  <c r="L427" i="32"/>
  <c r="M427" i="32"/>
  <c r="N427" i="32"/>
  <c r="O427" i="32"/>
  <c r="P427" i="32"/>
  <c r="Q427" i="32"/>
  <c r="R427" i="32"/>
  <c r="B428" i="32"/>
  <c r="C428" i="32"/>
  <c r="D428" i="32"/>
  <c r="E428" i="32"/>
  <c r="F428" i="32"/>
  <c r="G428" i="32"/>
  <c r="H428" i="32"/>
  <c r="I428" i="32"/>
  <c r="J428" i="32"/>
  <c r="K428" i="32"/>
  <c r="L428" i="32"/>
  <c r="M428" i="32"/>
  <c r="N428" i="32"/>
  <c r="O428" i="32"/>
  <c r="P428" i="32"/>
  <c r="Q428" i="32"/>
  <c r="R428" i="32"/>
  <c r="B429" i="32"/>
  <c r="C429" i="32"/>
  <c r="D429" i="32"/>
  <c r="E429" i="32"/>
  <c r="F429" i="32"/>
  <c r="G429" i="32"/>
  <c r="H429" i="32"/>
  <c r="I429" i="32"/>
  <c r="J429" i="32"/>
  <c r="K429" i="32"/>
  <c r="L429" i="32"/>
  <c r="M429" i="32"/>
  <c r="N429" i="32"/>
  <c r="O429" i="32"/>
  <c r="P429" i="32"/>
  <c r="Q429" i="32"/>
  <c r="R429" i="32"/>
  <c r="B430" i="32"/>
  <c r="C430" i="32"/>
  <c r="D430" i="32"/>
  <c r="E430" i="32"/>
  <c r="F430" i="32"/>
  <c r="G430" i="32"/>
  <c r="H430" i="32"/>
  <c r="I430" i="32"/>
  <c r="J430" i="32"/>
  <c r="K430" i="32"/>
  <c r="L430" i="32"/>
  <c r="M430" i="32"/>
  <c r="N430" i="32"/>
  <c r="O430" i="32"/>
  <c r="P430" i="32"/>
  <c r="Q430" i="32"/>
  <c r="R430" i="32"/>
  <c r="B431" i="32"/>
  <c r="C431" i="32"/>
  <c r="D431" i="32"/>
  <c r="E431" i="32"/>
  <c r="F431" i="32"/>
  <c r="G431" i="32"/>
  <c r="H431" i="32"/>
  <c r="I431" i="32"/>
  <c r="J431" i="32"/>
  <c r="K431" i="32"/>
  <c r="L431" i="32"/>
  <c r="M431" i="32"/>
  <c r="N431" i="32"/>
  <c r="O431" i="32"/>
  <c r="P431" i="32"/>
  <c r="Q431" i="32"/>
  <c r="R431" i="32"/>
  <c r="B432" i="32"/>
  <c r="C432" i="32"/>
  <c r="D432" i="32"/>
  <c r="E432" i="32"/>
  <c r="F432" i="32"/>
  <c r="G432" i="32"/>
  <c r="H432" i="32"/>
  <c r="I432" i="32"/>
  <c r="J432" i="32"/>
  <c r="K432" i="32"/>
  <c r="L432" i="32"/>
  <c r="M432" i="32"/>
  <c r="N432" i="32"/>
  <c r="O432" i="32"/>
  <c r="P432" i="32"/>
  <c r="Q432" i="32"/>
  <c r="R432" i="32"/>
  <c r="B433" i="32"/>
  <c r="C433" i="32"/>
  <c r="D433" i="32"/>
  <c r="E433" i="32"/>
  <c r="F433" i="32"/>
  <c r="G433" i="32"/>
  <c r="H433" i="32"/>
  <c r="I433" i="32"/>
  <c r="J433" i="32"/>
  <c r="K433" i="32"/>
  <c r="L433" i="32"/>
  <c r="M433" i="32"/>
  <c r="N433" i="32"/>
  <c r="O433" i="32"/>
  <c r="P433" i="32"/>
  <c r="Q433" i="32"/>
  <c r="R433" i="32"/>
  <c r="B434" i="32"/>
  <c r="C434" i="32"/>
  <c r="D434" i="32"/>
  <c r="E434" i="32"/>
  <c r="F434" i="32"/>
  <c r="G434" i="32"/>
  <c r="H434" i="32"/>
  <c r="I434" i="32"/>
  <c r="J434" i="32"/>
  <c r="K434" i="32"/>
  <c r="L434" i="32"/>
  <c r="M434" i="32"/>
  <c r="N434" i="32"/>
  <c r="O434" i="32"/>
  <c r="P434" i="32"/>
  <c r="Q434" i="32"/>
  <c r="R434" i="32"/>
  <c r="B435" i="32"/>
  <c r="C435" i="32"/>
  <c r="D435" i="32"/>
  <c r="E435" i="32"/>
  <c r="F435" i="32"/>
  <c r="G435" i="32"/>
  <c r="H435" i="32"/>
  <c r="I435" i="32"/>
  <c r="J435" i="32"/>
  <c r="K435" i="32"/>
  <c r="L435" i="32"/>
  <c r="M435" i="32"/>
  <c r="N435" i="32"/>
  <c r="O435" i="32"/>
  <c r="P435" i="32"/>
  <c r="Q435" i="32"/>
  <c r="R435" i="32"/>
  <c r="B436" i="32"/>
  <c r="C436" i="32"/>
  <c r="D436" i="32"/>
  <c r="E436" i="32"/>
  <c r="F436" i="32"/>
  <c r="G436" i="32"/>
  <c r="H436" i="32"/>
  <c r="I436" i="32"/>
  <c r="J436" i="32"/>
  <c r="K436" i="32"/>
  <c r="L436" i="32"/>
  <c r="M436" i="32"/>
  <c r="N436" i="32"/>
  <c r="O436" i="32"/>
  <c r="P436" i="32"/>
  <c r="Q436" i="32"/>
  <c r="R436" i="32"/>
  <c r="B437" i="32"/>
  <c r="C437" i="32"/>
  <c r="D437" i="32"/>
  <c r="E437" i="32"/>
  <c r="F437" i="32"/>
  <c r="G437" i="32"/>
  <c r="H437" i="32"/>
  <c r="I437" i="32"/>
  <c r="J437" i="32"/>
  <c r="K437" i="32"/>
  <c r="L437" i="32"/>
  <c r="M437" i="32"/>
  <c r="N437" i="32"/>
  <c r="O437" i="32"/>
  <c r="P437" i="32"/>
  <c r="Q437" i="32"/>
  <c r="R437" i="32"/>
  <c r="B438" i="32"/>
  <c r="C438" i="32"/>
  <c r="D438" i="32"/>
  <c r="E438" i="32"/>
  <c r="F438" i="32"/>
  <c r="G438" i="32"/>
  <c r="H438" i="32"/>
  <c r="I438" i="32"/>
  <c r="J438" i="32"/>
  <c r="K438" i="32"/>
  <c r="L438" i="32"/>
  <c r="M438" i="32"/>
  <c r="N438" i="32"/>
  <c r="O438" i="32"/>
  <c r="P438" i="32"/>
  <c r="Q438" i="32"/>
  <c r="R438" i="32"/>
  <c r="B439" i="32"/>
  <c r="C439" i="32"/>
  <c r="D439" i="32"/>
  <c r="E439" i="32"/>
  <c r="F439" i="32"/>
  <c r="G439" i="32"/>
  <c r="H439" i="32"/>
  <c r="I439" i="32"/>
  <c r="J439" i="32"/>
  <c r="K439" i="32"/>
  <c r="L439" i="32"/>
  <c r="M439" i="32"/>
  <c r="N439" i="32"/>
  <c r="O439" i="32"/>
  <c r="P439" i="32"/>
  <c r="Q439" i="32"/>
  <c r="R439" i="32"/>
  <c r="B440" i="32"/>
  <c r="C440" i="32"/>
  <c r="D440" i="32"/>
  <c r="E440" i="32"/>
  <c r="F440" i="32"/>
  <c r="G440" i="32"/>
  <c r="H440" i="32"/>
  <c r="I440" i="32"/>
  <c r="J440" i="32"/>
  <c r="K440" i="32"/>
  <c r="L440" i="32"/>
  <c r="M440" i="32"/>
  <c r="N440" i="32"/>
  <c r="O440" i="32"/>
  <c r="P440" i="32"/>
  <c r="Q440" i="32"/>
  <c r="R440" i="32"/>
  <c r="B5" i="32"/>
  <c r="C5" i="32"/>
  <c r="D5" i="32"/>
  <c r="E5" i="32"/>
  <c r="F5" i="32"/>
  <c r="G5" i="32"/>
  <c r="H5" i="32"/>
  <c r="I5" i="32"/>
  <c r="J5" i="32"/>
  <c r="K5" i="32"/>
  <c r="L5" i="32"/>
  <c r="M5" i="32"/>
  <c r="N5" i="32"/>
  <c r="O5" i="32"/>
  <c r="P5" i="32"/>
  <c r="Q5" i="32"/>
  <c r="R5" i="32"/>
  <c r="B6" i="32"/>
  <c r="C6" i="32"/>
  <c r="D6" i="32"/>
  <c r="E6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B7" i="32"/>
  <c r="C7" i="32"/>
  <c r="D7" i="32"/>
  <c r="E7" i="32"/>
  <c r="F7" i="32"/>
  <c r="G7" i="32"/>
  <c r="H7" i="32"/>
  <c r="I7" i="32"/>
  <c r="J7" i="32"/>
  <c r="K7" i="32"/>
  <c r="L7" i="32"/>
  <c r="M7" i="32"/>
  <c r="N7" i="32"/>
  <c r="O7" i="32"/>
  <c r="P7" i="32"/>
  <c r="Q7" i="32"/>
  <c r="R7" i="32"/>
  <c r="B8" i="32"/>
  <c r="C8" i="32"/>
  <c r="D8" i="32"/>
  <c r="E8" i="32"/>
  <c r="F8" i="32"/>
  <c r="G8" i="32"/>
  <c r="H8" i="32"/>
  <c r="I8" i="32"/>
  <c r="J8" i="32"/>
  <c r="K8" i="32"/>
  <c r="L8" i="32"/>
  <c r="M8" i="32"/>
  <c r="N8" i="32"/>
  <c r="O8" i="32"/>
  <c r="P8" i="32"/>
  <c r="Q8" i="32"/>
  <c r="R8" i="32"/>
  <c r="B9" i="32"/>
  <c r="C9" i="32"/>
  <c r="D9" i="32"/>
  <c r="E9" i="32"/>
  <c r="F9" i="32"/>
  <c r="G9" i="32"/>
  <c r="H9" i="32"/>
  <c r="I9" i="32"/>
  <c r="J9" i="32"/>
  <c r="K9" i="32"/>
  <c r="L9" i="32"/>
  <c r="M9" i="32"/>
  <c r="N9" i="32"/>
  <c r="O9" i="32"/>
  <c r="P9" i="32"/>
  <c r="Q9" i="32"/>
  <c r="R9" i="32"/>
  <c r="B10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P10" i="32"/>
  <c r="Q10" i="32"/>
  <c r="R10" i="32"/>
  <c r="B11" i="32"/>
  <c r="C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B12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B13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B14" i="32"/>
  <c r="C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B15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B16" i="32"/>
  <c r="C16" i="32"/>
  <c r="D16" i="32"/>
  <c r="E16" i="32"/>
  <c r="F16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B17" i="32"/>
  <c r="C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P17" i="32"/>
  <c r="Q17" i="32"/>
  <c r="R17" i="32"/>
  <c r="B18" i="32"/>
  <c r="C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B19" i="32"/>
  <c r="C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B20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B21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B22" i="32"/>
  <c r="C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B23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B24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B25" i="32"/>
  <c r="C25" i="32"/>
  <c r="D25" i="32"/>
  <c r="E25" i="32"/>
  <c r="F25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B26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B28" i="32"/>
  <c r="C28" i="32"/>
  <c r="D28" i="32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B29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B30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P30" i="32"/>
  <c r="Q30" i="32"/>
  <c r="R30" i="32"/>
  <c r="B31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B32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B33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B34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B35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B36" i="32"/>
  <c r="C36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B37" i="32"/>
  <c r="C37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B38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B39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B40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B41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B42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B43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B44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B45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B46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B47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B48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B49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B50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B51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B52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B53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B54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B55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B56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B57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B58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B59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B60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B61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B62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B63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B64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B65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B66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P66" i="32"/>
  <c r="Q66" i="32"/>
  <c r="R66" i="32"/>
  <c r="B67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B68" i="32"/>
  <c r="C68" i="32"/>
  <c r="D68" i="32"/>
  <c r="E68" i="32"/>
  <c r="F68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B69" i="32"/>
  <c r="C69" i="32"/>
  <c r="D69" i="32"/>
  <c r="E69" i="32"/>
  <c r="F69" i="32"/>
  <c r="G69" i="32"/>
  <c r="H69" i="32"/>
  <c r="I69" i="32"/>
  <c r="J69" i="32"/>
  <c r="K69" i="32"/>
  <c r="L69" i="32"/>
  <c r="M69" i="32"/>
  <c r="N69" i="32"/>
  <c r="O69" i="32"/>
  <c r="P69" i="32"/>
  <c r="Q69" i="32"/>
  <c r="R69" i="32"/>
  <c r="B70" i="32"/>
  <c r="C70" i="32"/>
  <c r="D70" i="32"/>
  <c r="E70" i="32"/>
  <c r="F70" i="32"/>
  <c r="G70" i="32"/>
  <c r="H70" i="32"/>
  <c r="I70" i="32"/>
  <c r="J70" i="32"/>
  <c r="K70" i="32"/>
  <c r="L70" i="32"/>
  <c r="M70" i="32"/>
  <c r="N70" i="32"/>
  <c r="O70" i="32"/>
  <c r="P70" i="32"/>
  <c r="Q70" i="32"/>
  <c r="R70" i="32"/>
  <c r="B71" i="32"/>
  <c r="C71" i="32"/>
  <c r="D71" i="32"/>
  <c r="E71" i="32"/>
  <c r="F71" i="32"/>
  <c r="G71" i="32"/>
  <c r="H71" i="32"/>
  <c r="I71" i="32"/>
  <c r="J71" i="32"/>
  <c r="K71" i="32"/>
  <c r="L71" i="32"/>
  <c r="M71" i="32"/>
  <c r="N71" i="32"/>
  <c r="O71" i="32"/>
  <c r="P71" i="32"/>
  <c r="Q71" i="32"/>
  <c r="R71" i="32"/>
  <c r="B72" i="32"/>
  <c r="C72" i="32"/>
  <c r="D72" i="32"/>
  <c r="E72" i="32"/>
  <c r="F72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B73" i="32"/>
  <c r="C73" i="32"/>
  <c r="D73" i="32"/>
  <c r="E73" i="32"/>
  <c r="F73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B74" i="32"/>
  <c r="C74" i="32"/>
  <c r="D74" i="32"/>
  <c r="E74" i="32"/>
  <c r="F74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B75" i="32"/>
  <c r="C75" i="32"/>
  <c r="D75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B76" i="32"/>
  <c r="C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B77" i="32"/>
  <c r="C77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B78" i="32"/>
  <c r="C78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B79" i="32"/>
  <c r="C79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B80" i="32"/>
  <c r="C80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B81" i="32"/>
  <c r="C81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B82" i="32"/>
  <c r="C82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B83" i="32"/>
  <c r="C83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B84" i="32"/>
  <c r="C84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B85" i="32"/>
  <c r="C85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B86" i="32"/>
  <c r="C86" i="32"/>
  <c r="D86" i="32"/>
  <c r="E86" i="32"/>
  <c r="F86" i="32"/>
  <c r="G86" i="32"/>
  <c r="H86" i="32"/>
  <c r="I86" i="32"/>
  <c r="J86" i="32"/>
  <c r="K86" i="32"/>
  <c r="L86" i="32"/>
  <c r="M86" i="32"/>
  <c r="N86" i="32"/>
  <c r="O86" i="32"/>
  <c r="P86" i="32"/>
  <c r="Q86" i="32"/>
  <c r="R86" i="32"/>
  <c r="B87" i="32"/>
  <c r="C87" i="32"/>
  <c r="D87" i="32"/>
  <c r="E87" i="32"/>
  <c r="F87" i="32"/>
  <c r="G87" i="32"/>
  <c r="H87" i="32"/>
  <c r="I87" i="32"/>
  <c r="J87" i="32"/>
  <c r="K87" i="32"/>
  <c r="L87" i="32"/>
  <c r="M87" i="32"/>
  <c r="N87" i="32"/>
  <c r="O87" i="32"/>
  <c r="P87" i="32"/>
  <c r="Q87" i="32"/>
  <c r="R87" i="32"/>
  <c r="B88" i="32"/>
  <c r="C88" i="32"/>
  <c r="D88" i="32"/>
  <c r="E88" i="32"/>
  <c r="F88" i="32"/>
  <c r="G88" i="32"/>
  <c r="H88" i="32"/>
  <c r="I88" i="32"/>
  <c r="J88" i="32"/>
  <c r="K88" i="32"/>
  <c r="L88" i="32"/>
  <c r="M88" i="32"/>
  <c r="N88" i="32"/>
  <c r="O88" i="32"/>
  <c r="P88" i="32"/>
  <c r="Q88" i="32"/>
  <c r="R88" i="32"/>
  <c r="B89" i="32"/>
  <c r="C89" i="32"/>
  <c r="D89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B90" i="32"/>
  <c r="C90" i="32"/>
  <c r="D90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B91" i="32"/>
  <c r="C91" i="32"/>
  <c r="D91" i="32"/>
  <c r="E91" i="32"/>
  <c r="F91" i="32"/>
  <c r="G91" i="32"/>
  <c r="H91" i="32"/>
  <c r="I91" i="32"/>
  <c r="J91" i="32"/>
  <c r="K91" i="32"/>
  <c r="L91" i="32"/>
  <c r="M91" i="32"/>
  <c r="N91" i="32"/>
  <c r="O91" i="32"/>
  <c r="P91" i="32"/>
  <c r="Q91" i="32"/>
  <c r="R91" i="32"/>
  <c r="B92" i="32"/>
  <c r="C92" i="32"/>
  <c r="D92" i="32"/>
  <c r="E92" i="32"/>
  <c r="F92" i="32"/>
  <c r="G92" i="32"/>
  <c r="H92" i="32"/>
  <c r="I92" i="32"/>
  <c r="J92" i="32"/>
  <c r="K92" i="32"/>
  <c r="L92" i="32"/>
  <c r="M92" i="32"/>
  <c r="N92" i="32"/>
  <c r="O92" i="32"/>
  <c r="P92" i="32"/>
  <c r="Q92" i="32"/>
  <c r="R92" i="32"/>
  <c r="B93" i="32"/>
  <c r="C93" i="32"/>
  <c r="D93" i="32"/>
  <c r="E93" i="32"/>
  <c r="F93" i="32"/>
  <c r="G93" i="32"/>
  <c r="H93" i="32"/>
  <c r="I93" i="32"/>
  <c r="J93" i="32"/>
  <c r="K93" i="32"/>
  <c r="L93" i="32"/>
  <c r="M93" i="32"/>
  <c r="N93" i="32"/>
  <c r="O93" i="32"/>
  <c r="P93" i="32"/>
  <c r="Q93" i="32"/>
  <c r="R93" i="32"/>
  <c r="B94" i="32"/>
  <c r="C94" i="32"/>
  <c r="D94" i="32"/>
  <c r="E94" i="32"/>
  <c r="F94" i="32"/>
  <c r="G94" i="32"/>
  <c r="H94" i="32"/>
  <c r="I94" i="32"/>
  <c r="J94" i="32"/>
  <c r="K94" i="32"/>
  <c r="L94" i="32"/>
  <c r="M94" i="32"/>
  <c r="N94" i="32"/>
  <c r="O94" i="32"/>
  <c r="P94" i="32"/>
  <c r="Q94" i="32"/>
  <c r="R94" i="32"/>
  <c r="B95" i="32"/>
  <c r="C95" i="32"/>
  <c r="D95" i="32"/>
  <c r="E95" i="32"/>
  <c r="F95" i="32"/>
  <c r="G95" i="32"/>
  <c r="H95" i="32"/>
  <c r="I95" i="32"/>
  <c r="J95" i="32"/>
  <c r="K95" i="32"/>
  <c r="L95" i="32"/>
  <c r="M95" i="32"/>
  <c r="N95" i="32"/>
  <c r="O95" i="32"/>
  <c r="P95" i="32"/>
  <c r="Q95" i="32"/>
  <c r="R95" i="32"/>
  <c r="B96" i="32"/>
  <c r="C96" i="32"/>
  <c r="D96" i="32"/>
  <c r="E96" i="32"/>
  <c r="F96" i="32"/>
  <c r="G96" i="32"/>
  <c r="H96" i="32"/>
  <c r="I96" i="32"/>
  <c r="J96" i="32"/>
  <c r="K96" i="32"/>
  <c r="L96" i="32"/>
  <c r="M96" i="32"/>
  <c r="N96" i="32"/>
  <c r="O96" i="32"/>
  <c r="P96" i="32"/>
  <c r="Q96" i="32"/>
  <c r="R96" i="32"/>
  <c r="B97" i="32"/>
  <c r="C97" i="32"/>
  <c r="D97" i="32"/>
  <c r="E97" i="32"/>
  <c r="F97" i="32"/>
  <c r="G97" i="32"/>
  <c r="H97" i="32"/>
  <c r="I97" i="32"/>
  <c r="J97" i="32"/>
  <c r="K97" i="32"/>
  <c r="L97" i="32"/>
  <c r="M97" i="32"/>
  <c r="N97" i="32"/>
  <c r="O97" i="32"/>
  <c r="P97" i="32"/>
  <c r="Q97" i="32"/>
  <c r="R97" i="32"/>
  <c r="B98" i="32"/>
  <c r="C98" i="32"/>
  <c r="D98" i="32"/>
  <c r="E98" i="32"/>
  <c r="F98" i="32"/>
  <c r="G98" i="32"/>
  <c r="H98" i="32"/>
  <c r="I98" i="32"/>
  <c r="J98" i="32"/>
  <c r="K98" i="32"/>
  <c r="L98" i="32"/>
  <c r="M98" i="32"/>
  <c r="N98" i="32"/>
  <c r="O98" i="32"/>
  <c r="P98" i="32"/>
  <c r="Q98" i="32"/>
  <c r="R98" i="32"/>
  <c r="B99" i="32"/>
  <c r="C99" i="32"/>
  <c r="D99" i="32"/>
  <c r="E99" i="32"/>
  <c r="F99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B100" i="32"/>
  <c r="C100" i="32"/>
  <c r="D100" i="32"/>
  <c r="E100" i="32"/>
  <c r="F100" i="32"/>
  <c r="G100" i="32"/>
  <c r="H100" i="32"/>
  <c r="I100" i="32"/>
  <c r="J100" i="32"/>
  <c r="K100" i="32"/>
  <c r="L100" i="32"/>
  <c r="M100" i="32"/>
  <c r="N100" i="32"/>
  <c r="O100" i="32"/>
  <c r="P100" i="32"/>
  <c r="Q100" i="32"/>
  <c r="R100" i="32"/>
  <c r="B101" i="32"/>
  <c r="C101" i="32"/>
  <c r="D101" i="32"/>
  <c r="E101" i="32"/>
  <c r="F101" i="32"/>
  <c r="G101" i="32"/>
  <c r="H101" i="32"/>
  <c r="I101" i="32"/>
  <c r="J101" i="32"/>
  <c r="K101" i="32"/>
  <c r="L101" i="32"/>
  <c r="M101" i="32"/>
  <c r="N101" i="32"/>
  <c r="O101" i="32"/>
  <c r="P101" i="32"/>
  <c r="Q101" i="32"/>
  <c r="R101" i="32"/>
  <c r="B102" i="32"/>
  <c r="C102" i="32"/>
  <c r="D102" i="32"/>
  <c r="E102" i="32"/>
  <c r="F102" i="32"/>
  <c r="G102" i="32"/>
  <c r="H102" i="32"/>
  <c r="I102" i="32"/>
  <c r="J102" i="32"/>
  <c r="K102" i="32"/>
  <c r="L102" i="32"/>
  <c r="M102" i="32"/>
  <c r="N102" i="32"/>
  <c r="O102" i="32"/>
  <c r="P102" i="32"/>
  <c r="Q102" i="32"/>
  <c r="R102" i="32"/>
  <c r="B103" i="32"/>
  <c r="C103" i="32"/>
  <c r="D103" i="32"/>
  <c r="E103" i="32"/>
  <c r="F103" i="32"/>
  <c r="G103" i="32"/>
  <c r="H103" i="32"/>
  <c r="I103" i="32"/>
  <c r="J103" i="32"/>
  <c r="K103" i="32"/>
  <c r="L103" i="32"/>
  <c r="M103" i="32"/>
  <c r="N103" i="32"/>
  <c r="O103" i="32"/>
  <c r="P103" i="32"/>
  <c r="Q103" i="32"/>
  <c r="R103" i="32"/>
  <c r="B104" i="32"/>
  <c r="C104" i="32"/>
  <c r="D104" i="32"/>
  <c r="E104" i="32"/>
  <c r="F104" i="32"/>
  <c r="G104" i="32"/>
  <c r="H104" i="32"/>
  <c r="I104" i="32"/>
  <c r="J104" i="32"/>
  <c r="K104" i="32"/>
  <c r="L104" i="32"/>
  <c r="M104" i="32"/>
  <c r="N104" i="32"/>
  <c r="O104" i="32"/>
  <c r="P104" i="32"/>
  <c r="Q104" i="32"/>
  <c r="R104" i="32"/>
  <c r="B105" i="32"/>
  <c r="C105" i="32"/>
  <c r="D105" i="32"/>
  <c r="E105" i="32"/>
  <c r="F105" i="32"/>
  <c r="G105" i="32"/>
  <c r="H105" i="32"/>
  <c r="I105" i="32"/>
  <c r="J105" i="32"/>
  <c r="K105" i="32"/>
  <c r="L105" i="32"/>
  <c r="M105" i="32"/>
  <c r="N105" i="32"/>
  <c r="O105" i="32"/>
  <c r="P105" i="32"/>
  <c r="Q105" i="32"/>
  <c r="R105" i="32"/>
  <c r="B106" i="32"/>
  <c r="C106" i="32"/>
  <c r="D106" i="32"/>
  <c r="E106" i="32"/>
  <c r="F106" i="32"/>
  <c r="G106" i="32"/>
  <c r="H106" i="32"/>
  <c r="I106" i="32"/>
  <c r="J106" i="32"/>
  <c r="K106" i="32"/>
  <c r="L106" i="32"/>
  <c r="M106" i="32"/>
  <c r="N106" i="32"/>
  <c r="O106" i="32"/>
  <c r="P106" i="32"/>
  <c r="Q106" i="32"/>
  <c r="R106" i="32"/>
  <c r="B107" i="32"/>
  <c r="C107" i="32"/>
  <c r="D107" i="32"/>
  <c r="E107" i="32"/>
  <c r="F107" i="32"/>
  <c r="G107" i="32"/>
  <c r="H107" i="32"/>
  <c r="I107" i="32"/>
  <c r="J107" i="32"/>
  <c r="K107" i="32"/>
  <c r="L107" i="32"/>
  <c r="M107" i="32"/>
  <c r="N107" i="32"/>
  <c r="O107" i="32"/>
  <c r="P107" i="32"/>
  <c r="Q107" i="32"/>
  <c r="R107" i="32"/>
  <c r="B108" i="32"/>
  <c r="C108" i="32"/>
  <c r="D108" i="32"/>
  <c r="E108" i="32"/>
  <c r="F108" i="32"/>
  <c r="G108" i="32"/>
  <c r="H108" i="32"/>
  <c r="I108" i="32"/>
  <c r="J108" i="32"/>
  <c r="K108" i="32"/>
  <c r="L108" i="32"/>
  <c r="M108" i="32"/>
  <c r="N108" i="32"/>
  <c r="O108" i="32"/>
  <c r="P108" i="32"/>
  <c r="Q108" i="32"/>
  <c r="R108" i="32"/>
  <c r="B109" i="32"/>
  <c r="C109" i="32"/>
  <c r="D109" i="32"/>
  <c r="E109" i="32"/>
  <c r="F109" i="32"/>
  <c r="G109" i="32"/>
  <c r="H109" i="32"/>
  <c r="I109" i="32"/>
  <c r="J109" i="32"/>
  <c r="K109" i="32"/>
  <c r="L109" i="32"/>
  <c r="M109" i="32"/>
  <c r="N109" i="32"/>
  <c r="O109" i="32"/>
  <c r="P109" i="32"/>
  <c r="Q109" i="32"/>
  <c r="R109" i="32"/>
  <c r="B110" i="32"/>
  <c r="C110" i="32"/>
  <c r="D110" i="32"/>
  <c r="E110" i="32"/>
  <c r="F110" i="32"/>
  <c r="G110" i="32"/>
  <c r="H110" i="32"/>
  <c r="I110" i="32"/>
  <c r="J110" i="32"/>
  <c r="K110" i="32"/>
  <c r="L110" i="32"/>
  <c r="M110" i="32"/>
  <c r="N110" i="32"/>
  <c r="O110" i="32"/>
  <c r="P110" i="32"/>
  <c r="Q110" i="32"/>
  <c r="R110" i="32"/>
  <c r="B111" i="32"/>
  <c r="C111" i="32"/>
  <c r="D111" i="32"/>
  <c r="E111" i="32"/>
  <c r="F111" i="32"/>
  <c r="G111" i="32"/>
  <c r="H111" i="32"/>
  <c r="I111" i="32"/>
  <c r="J111" i="32"/>
  <c r="K111" i="32"/>
  <c r="L111" i="32"/>
  <c r="M111" i="32"/>
  <c r="N111" i="32"/>
  <c r="O111" i="32"/>
  <c r="P111" i="32"/>
  <c r="Q111" i="32"/>
  <c r="R111" i="32"/>
  <c r="B112" i="32"/>
  <c r="C112" i="32"/>
  <c r="D112" i="32"/>
  <c r="E112" i="32"/>
  <c r="F112" i="32"/>
  <c r="G112" i="32"/>
  <c r="H112" i="32"/>
  <c r="I112" i="32"/>
  <c r="J112" i="32"/>
  <c r="K112" i="32"/>
  <c r="L112" i="32"/>
  <c r="M112" i="32"/>
  <c r="N112" i="32"/>
  <c r="O112" i="32"/>
  <c r="P112" i="32"/>
  <c r="Q112" i="32"/>
  <c r="R112" i="32"/>
  <c r="B113" i="32"/>
  <c r="C113" i="32"/>
  <c r="D113" i="32"/>
  <c r="E113" i="32"/>
  <c r="F113" i="32"/>
  <c r="G113" i="32"/>
  <c r="H113" i="32"/>
  <c r="I113" i="32"/>
  <c r="J113" i="32"/>
  <c r="K113" i="32"/>
  <c r="L113" i="32"/>
  <c r="M113" i="32"/>
  <c r="N113" i="32"/>
  <c r="O113" i="32"/>
  <c r="P113" i="32"/>
  <c r="Q113" i="32"/>
  <c r="R113" i="32"/>
  <c r="B114" i="32"/>
  <c r="C114" i="32"/>
  <c r="D114" i="32"/>
  <c r="E114" i="32"/>
  <c r="F114" i="32"/>
  <c r="G114" i="32"/>
  <c r="H114" i="32"/>
  <c r="I114" i="32"/>
  <c r="J114" i="32"/>
  <c r="K114" i="32"/>
  <c r="L114" i="32"/>
  <c r="M114" i="32"/>
  <c r="N114" i="32"/>
  <c r="O114" i="32"/>
  <c r="P114" i="32"/>
  <c r="Q114" i="32"/>
  <c r="R114" i="32"/>
  <c r="B115" i="32"/>
  <c r="C115" i="32"/>
  <c r="D115" i="32"/>
  <c r="E115" i="32"/>
  <c r="F115" i="32"/>
  <c r="G115" i="32"/>
  <c r="H115" i="32"/>
  <c r="I115" i="32"/>
  <c r="J115" i="32"/>
  <c r="K115" i="32"/>
  <c r="L115" i="32"/>
  <c r="M115" i="32"/>
  <c r="N115" i="32"/>
  <c r="O115" i="32"/>
  <c r="P115" i="32"/>
  <c r="Q115" i="32"/>
  <c r="R115" i="32"/>
  <c r="B116" i="32"/>
  <c r="C116" i="32"/>
  <c r="D116" i="32"/>
  <c r="E116" i="32"/>
  <c r="F116" i="32"/>
  <c r="G116" i="32"/>
  <c r="H116" i="32"/>
  <c r="I116" i="32"/>
  <c r="J116" i="32"/>
  <c r="K116" i="32"/>
  <c r="L116" i="32"/>
  <c r="M116" i="32"/>
  <c r="N116" i="32"/>
  <c r="O116" i="32"/>
  <c r="P116" i="32"/>
  <c r="Q116" i="32"/>
  <c r="R116" i="32"/>
  <c r="B117" i="32"/>
  <c r="C117" i="32"/>
  <c r="D117" i="32"/>
  <c r="E117" i="32"/>
  <c r="F117" i="32"/>
  <c r="G117" i="32"/>
  <c r="H117" i="32"/>
  <c r="I117" i="32"/>
  <c r="J117" i="32"/>
  <c r="K117" i="32"/>
  <c r="L117" i="32"/>
  <c r="M117" i="32"/>
  <c r="N117" i="32"/>
  <c r="O117" i="32"/>
  <c r="P117" i="32"/>
  <c r="Q117" i="32"/>
  <c r="R117" i="32"/>
  <c r="B118" i="32"/>
  <c r="C118" i="32"/>
  <c r="D118" i="32"/>
  <c r="E118" i="32"/>
  <c r="F118" i="32"/>
  <c r="G118" i="32"/>
  <c r="H118" i="32"/>
  <c r="I118" i="32"/>
  <c r="J118" i="32"/>
  <c r="K118" i="32"/>
  <c r="L118" i="32"/>
  <c r="M118" i="32"/>
  <c r="N118" i="32"/>
  <c r="O118" i="32"/>
  <c r="P118" i="32"/>
  <c r="Q118" i="32"/>
  <c r="R118" i="32"/>
  <c r="B119" i="32"/>
  <c r="C119" i="32"/>
  <c r="D119" i="32"/>
  <c r="E119" i="32"/>
  <c r="F119" i="32"/>
  <c r="G119" i="32"/>
  <c r="H119" i="32"/>
  <c r="I119" i="32"/>
  <c r="J119" i="32"/>
  <c r="K119" i="32"/>
  <c r="L119" i="32"/>
  <c r="M119" i="32"/>
  <c r="N119" i="32"/>
  <c r="O119" i="32"/>
  <c r="P119" i="32"/>
  <c r="Q119" i="32"/>
  <c r="R119" i="32"/>
  <c r="B120" i="32"/>
  <c r="C120" i="32"/>
  <c r="D120" i="32"/>
  <c r="E120" i="32"/>
  <c r="F120" i="32"/>
  <c r="G120" i="32"/>
  <c r="H120" i="32"/>
  <c r="I120" i="32"/>
  <c r="J120" i="32"/>
  <c r="K120" i="32"/>
  <c r="L120" i="32"/>
  <c r="M120" i="32"/>
  <c r="N120" i="32"/>
  <c r="O120" i="32"/>
  <c r="P120" i="32"/>
  <c r="Q120" i="32"/>
  <c r="R120" i="32"/>
  <c r="B121" i="32"/>
  <c r="C121" i="32"/>
  <c r="D121" i="32"/>
  <c r="E121" i="32"/>
  <c r="F121" i="32"/>
  <c r="G121" i="32"/>
  <c r="H121" i="32"/>
  <c r="I121" i="32"/>
  <c r="J121" i="32"/>
  <c r="K121" i="32"/>
  <c r="L121" i="32"/>
  <c r="M121" i="32"/>
  <c r="N121" i="32"/>
  <c r="O121" i="32"/>
  <c r="P121" i="32"/>
  <c r="Q121" i="32"/>
  <c r="R121" i="32"/>
  <c r="B122" i="32"/>
  <c r="C122" i="32"/>
  <c r="D122" i="32"/>
  <c r="E122" i="32"/>
  <c r="F122" i="32"/>
  <c r="G122" i="32"/>
  <c r="H122" i="32"/>
  <c r="I122" i="32"/>
  <c r="J122" i="32"/>
  <c r="K122" i="32"/>
  <c r="L122" i="32"/>
  <c r="M122" i="32"/>
  <c r="N122" i="32"/>
  <c r="O122" i="32"/>
  <c r="P122" i="32"/>
  <c r="Q122" i="32"/>
  <c r="R122" i="32"/>
  <c r="B123" i="32"/>
  <c r="C123" i="32"/>
  <c r="D123" i="32"/>
  <c r="E123" i="32"/>
  <c r="F123" i="32"/>
  <c r="G123" i="32"/>
  <c r="H123" i="32"/>
  <c r="I123" i="32"/>
  <c r="J123" i="32"/>
  <c r="K123" i="32"/>
  <c r="L123" i="32"/>
  <c r="M123" i="32"/>
  <c r="N123" i="32"/>
  <c r="O123" i="32"/>
  <c r="P123" i="32"/>
  <c r="Q123" i="32"/>
  <c r="R123" i="32"/>
  <c r="B124" i="32"/>
  <c r="C124" i="32"/>
  <c r="D124" i="32"/>
  <c r="E124" i="32"/>
  <c r="F124" i="32"/>
  <c r="G124" i="32"/>
  <c r="H124" i="32"/>
  <c r="I124" i="32"/>
  <c r="J124" i="32"/>
  <c r="K124" i="32"/>
  <c r="L124" i="32"/>
  <c r="M124" i="32"/>
  <c r="N124" i="32"/>
  <c r="O124" i="32"/>
  <c r="P124" i="32"/>
  <c r="Q124" i="32"/>
  <c r="R124" i="32"/>
  <c r="B125" i="32"/>
  <c r="C125" i="32"/>
  <c r="D125" i="32"/>
  <c r="E125" i="32"/>
  <c r="F125" i="32"/>
  <c r="G125" i="32"/>
  <c r="H125" i="32"/>
  <c r="I125" i="32"/>
  <c r="J125" i="32"/>
  <c r="K125" i="32"/>
  <c r="L125" i="32"/>
  <c r="M125" i="32"/>
  <c r="N125" i="32"/>
  <c r="O125" i="32"/>
  <c r="P125" i="32"/>
  <c r="Q125" i="32"/>
  <c r="R125" i="32"/>
  <c r="B126" i="32"/>
  <c r="C126" i="32"/>
  <c r="D126" i="32"/>
  <c r="E126" i="32"/>
  <c r="F126" i="32"/>
  <c r="G126" i="32"/>
  <c r="H126" i="32"/>
  <c r="I126" i="32"/>
  <c r="J126" i="32"/>
  <c r="K126" i="32"/>
  <c r="L126" i="32"/>
  <c r="M126" i="32"/>
  <c r="N126" i="32"/>
  <c r="O126" i="32"/>
  <c r="P126" i="32"/>
  <c r="Q126" i="32"/>
  <c r="R126" i="32"/>
  <c r="B127" i="32"/>
  <c r="C127" i="32"/>
  <c r="D127" i="32"/>
  <c r="E127" i="32"/>
  <c r="F127" i="32"/>
  <c r="G127" i="32"/>
  <c r="H127" i="32"/>
  <c r="I127" i="32"/>
  <c r="J127" i="32"/>
  <c r="K127" i="32"/>
  <c r="L127" i="32"/>
  <c r="M127" i="32"/>
  <c r="N127" i="32"/>
  <c r="O127" i="32"/>
  <c r="P127" i="32"/>
  <c r="Q127" i="32"/>
  <c r="R127" i="32"/>
  <c r="B128" i="32"/>
  <c r="C128" i="32"/>
  <c r="D128" i="32"/>
  <c r="E128" i="32"/>
  <c r="F128" i="32"/>
  <c r="G128" i="32"/>
  <c r="H128" i="32"/>
  <c r="I128" i="32"/>
  <c r="J128" i="32"/>
  <c r="K128" i="32"/>
  <c r="L128" i="32"/>
  <c r="M128" i="32"/>
  <c r="N128" i="32"/>
  <c r="O128" i="32"/>
  <c r="P128" i="32"/>
  <c r="Q128" i="32"/>
  <c r="R128" i="32"/>
  <c r="B129" i="32"/>
  <c r="C129" i="32"/>
  <c r="D129" i="32"/>
  <c r="E129" i="32"/>
  <c r="F129" i="32"/>
  <c r="G129" i="32"/>
  <c r="H129" i="32"/>
  <c r="I129" i="32"/>
  <c r="J129" i="32"/>
  <c r="K129" i="32"/>
  <c r="L129" i="32"/>
  <c r="M129" i="32"/>
  <c r="N129" i="32"/>
  <c r="O129" i="32"/>
  <c r="P129" i="32"/>
  <c r="Q129" i="32"/>
  <c r="R129" i="32"/>
  <c r="B130" i="32"/>
  <c r="C130" i="32"/>
  <c r="D130" i="32"/>
  <c r="E130" i="32"/>
  <c r="F130" i="32"/>
  <c r="G130" i="32"/>
  <c r="H130" i="32"/>
  <c r="I130" i="32"/>
  <c r="J130" i="32"/>
  <c r="K130" i="32"/>
  <c r="L130" i="32"/>
  <c r="M130" i="32"/>
  <c r="N130" i="32"/>
  <c r="O130" i="32"/>
  <c r="P130" i="32"/>
  <c r="Q130" i="32"/>
  <c r="R130" i="32"/>
  <c r="B131" i="32"/>
  <c r="C131" i="32"/>
  <c r="D131" i="32"/>
  <c r="E131" i="32"/>
  <c r="F131" i="32"/>
  <c r="G131" i="32"/>
  <c r="H131" i="32"/>
  <c r="I131" i="32"/>
  <c r="J131" i="32"/>
  <c r="K131" i="32"/>
  <c r="L131" i="32"/>
  <c r="M131" i="32"/>
  <c r="N131" i="32"/>
  <c r="O131" i="32"/>
  <c r="P131" i="32"/>
  <c r="Q131" i="32"/>
  <c r="R131" i="32"/>
  <c r="B132" i="32"/>
  <c r="C132" i="32"/>
  <c r="D132" i="32"/>
  <c r="E132" i="32"/>
  <c r="F132" i="32"/>
  <c r="G132" i="32"/>
  <c r="H132" i="32"/>
  <c r="I132" i="32"/>
  <c r="J132" i="32"/>
  <c r="K132" i="32"/>
  <c r="L132" i="32"/>
  <c r="M132" i="32"/>
  <c r="N132" i="32"/>
  <c r="O132" i="32"/>
  <c r="P132" i="32"/>
  <c r="Q132" i="32"/>
  <c r="R132" i="32"/>
  <c r="B133" i="32"/>
  <c r="C133" i="32"/>
  <c r="D133" i="32"/>
  <c r="E133" i="32"/>
  <c r="F133" i="32"/>
  <c r="G133" i="32"/>
  <c r="H133" i="32"/>
  <c r="I133" i="32"/>
  <c r="J133" i="32"/>
  <c r="K133" i="32"/>
  <c r="L133" i="32"/>
  <c r="M133" i="32"/>
  <c r="N133" i="32"/>
  <c r="O133" i="32"/>
  <c r="P133" i="32"/>
  <c r="Q133" i="32"/>
  <c r="R133" i="32"/>
  <c r="B134" i="32"/>
  <c r="C134" i="32"/>
  <c r="D134" i="32"/>
  <c r="E134" i="32"/>
  <c r="F134" i="32"/>
  <c r="G134" i="32"/>
  <c r="H134" i="32"/>
  <c r="I134" i="32"/>
  <c r="J134" i="32"/>
  <c r="K134" i="32"/>
  <c r="L134" i="32"/>
  <c r="M134" i="32"/>
  <c r="N134" i="32"/>
  <c r="O134" i="32"/>
  <c r="P134" i="32"/>
  <c r="Q134" i="32"/>
  <c r="R134" i="32"/>
  <c r="B135" i="32"/>
  <c r="C135" i="32"/>
  <c r="D135" i="32"/>
  <c r="E135" i="32"/>
  <c r="F135" i="32"/>
  <c r="G135" i="32"/>
  <c r="H135" i="32"/>
  <c r="I135" i="32"/>
  <c r="J135" i="32"/>
  <c r="K135" i="32"/>
  <c r="L135" i="32"/>
  <c r="M135" i="32"/>
  <c r="N135" i="32"/>
  <c r="O135" i="32"/>
  <c r="P135" i="32"/>
  <c r="Q135" i="32"/>
  <c r="R135" i="32"/>
  <c r="B136" i="32"/>
  <c r="C136" i="32"/>
  <c r="D136" i="32"/>
  <c r="E136" i="32"/>
  <c r="F136" i="32"/>
  <c r="G136" i="32"/>
  <c r="H136" i="32"/>
  <c r="I136" i="32"/>
  <c r="J136" i="32"/>
  <c r="K136" i="32"/>
  <c r="L136" i="32"/>
  <c r="M136" i="32"/>
  <c r="N136" i="32"/>
  <c r="O136" i="32"/>
  <c r="P136" i="32"/>
  <c r="Q136" i="32"/>
  <c r="R136" i="32"/>
  <c r="B137" i="32"/>
  <c r="C137" i="32"/>
  <c r="D137" i="32"/>
  <c r="E137" i="32"/>
  <c r="F137" i="32"/>
  <c r="G137" i="32"/>
  <c r="H137" i="32"/>
  <c r="I137" i="32"/>
  <c r="J137" i="32"/>
  <c r="K137" i="32"/>
  <c r="L137" i="32"/>
  <c r="M137" i="32"/>
  <c r="N137" i="32"/>
  <c r="O137" i="32"/>
  <c r="P137" i="32"/>
  <c r="Q137" i="32"/>
  <c r="R137" i="32"/>
  <c r="B138" i="32"/>
  <c r="C138" i="32"/>
  <c r="D138" i="32"/>
  <c r="E138" i="32"/>
  <c r="F138" i="32"/>
  <c r="G138" i="32"/>
  <c r="H138" i="32"/>
  <c r="I138" i="32"/>
  <c r="J138" i="32"/>
  <c r="K138" i="32"/>
  <c r="L138" i="32"/>
  <c r="M138" i="32"/>
  <c r="N138" i="32"/>
  <c r="O138" i="32"/>
  <c r="P138" i="32"/>
  <c r="Q138" i="32"/>
  <c r="R138" i="32"/>
  <c r="B139" i="32"/>
  <c r="C139" i="32"/>
  <c r="D139" i="32"/>
  <c r="E139" i="32"/>
  <c r="F139" i="32"/>
  <c r="G139" i="32"/>
  <c r="H139" i="32"/>
  <c r="I139" i="32"/>
  <c r="J139" i="32"/>
  <c r="K139" i="32"/>
  <c r="L139" i="32"/>
  <c r="M139" i="32"/>
  <c r="N139" i="32"/>
  <c r="O139" i="32"/>
  <c r="P139" i="32"/>
  <c r="Q139" i="32"/>
  <c r="R139" i="32"/>
  <c r="B140" i="32"/>
  <c r="C140" i="32"/>
  <c r="D140" i="32"/>
  <c r="E140" i="32"/>
  <c r="F140" i="32"/>
  <c r="G140" i="32"/>
  <c r="H140" i="32"/>
  <c r="I140" i="32"/>
  <c r="J140" i="32"/>
  <c r="K140" i="32"/>
  <c r="L140" i="32"/>
  <c r="M140" i="32"/>
  <c r="N140" i="32"/>
  <c r="O140" i="32"/>
  <c r="P140" i="32"/>
  <c r="Q140" i="32"/>
  <c r="R140" i="32"/>
  <c r="B141" i="32"/>
  <c r="C141" i="32"/>
  <c r="D141" i="32"/>
  <c r="E141" i="32"/>
  <c r="F141" i="32"/>
  <c r="G141" i="32"/>
  <c r="H141" i="32"/>
  <c r="I141" i="32"/>
  <c r="J141" i="32"/>
  <c r="K141" i="32"/>
  <c r="L141" i="32"/>
  <c r="M141" i="32"/>
  <c r="N141" i="32"/>
  <c r="O141" i="32"/>
  <c r="P141" i="32"/>
  <c r="Q141" i="32"/>
  <c r="R141" i="32"/>
  <c r="B142" i="32"/>
  <c r="C142" i="32"/>
  <c r="D142" i="32"/>
  <c r="E142" i="32"/>
  <c r="F142" i="32"/>
  <c r="G142" i="32"/>
  <c r="H142" i="32"/>
  <c r="I142" i="32"/>
  <c r="J142" i="32"/>
  <c r="K142" i="32"/>
  <c r="L142" i="32"/>
  <c r="M142" i="32"/>
  <c r="N142" i="32"/>
  <c r="O142" i="32"/>
  <c r="P142" i="32"/>
  <c r="Q142" i="32"/>
  <c r="R142" i="32"/>
  <c r="B143" i="32"/>
  <c r="C143" i="32"/>
  <c r="D143" i="32"/>
  <c r="E143" i="32"/>
  <c r="F143" i="32"/>
  <c r="G143" i="32"/>
  <c r="H143" i="32"/>
  <c r="I143" i="32"/>
  <c r="J143" i="32"/>
  <c r="K143" i="32"/>
  <c r="L143" i="32"/>
  <c r="M143" i="32"/>
  <c r="N143" i="32"/>
  <c r="O143" i="32"/>
  <c r="P143" i="32"/>
  <c r="Q143" i="32"/>
  <c r="R143" i="32"/>
  <c r="B144" i="32"/>
  <c r="C144" i="32"/>
  <c r="D144" i="32"/>
  <c r="E144" i="32"/>
  <c r="F144" i="32"/>
  <c r="G144" i="32"/>
  <c r="H144" i="32"/>
  <c r="I144" i="32"/>
  <c r="J144" i="32"/>
  <c r="K144" i="32"/>
  <c r="L144" i="32"/>
  <c r="M144" i="32"/>
  <c r="N144" i="32"/>
  <c r="O144" i="32"/>
  <c r="P144" i="32"/>
  <c r="Q144" i="32"/>
  <c r="R144" i="32"/>
  <c r="B145" i="32"/>
  <c r="C145" i="32"/>
  <c r="D145" i="32"/>
  <c r="E145" i="32"/>
  <c r="F145" i="32"/>
  <c r="G145" i="32"/>
  <c r="H145" i="32"/>
  <c r="I145" i="32"/>
  <c r="J145" i="32"/>
  <c r="K145" i="32"/>
  <c r="L145" i="32"/>
  <c r="M145" i="32"/>
  <c r="N145" i="32"/>
  <c r="O145" i="32"/>
  <c r="P145" i="32"/>
  <c r="Q145" i="32"/>
  <c r="R145" i="32"/>
  <c r="B146" i="32"/>
  <c r="C146" i="32"/>
  <c r="D146" i="32"/>
  <c r="E146" i="32"/>
  <c r="F146" i="32"/>
  <c r="G146" i="32"/>
  <c r="H146" i="32"/>
  <c r="I146" i="32"/>
  <c r="J146" i="32"/>
  <c r="K146" i="32"/>
  <c r="L146" i="32"/>
  <c r="M146" i="32"/>
  <c r="N146" i="32"/>
  <c r="O146" i="32"/>
  <c r="P146" i="32"/>
  <c r="Q146" i="32"/>
  <c r="R146" i="32"/>
  <c r="B147" i="32"/>
  <c r="C147" i="32"/>
  <c r="D147" i="32"/>
  <c r="E147" i="32"/>
  <c r="F147" i="32"/>
  <c r="G147" i="32"/>
  <c r="H147" i="32"/>
  <c r="I147" i="32"/>
  <c r="J147" i="32"/>
  <c r="K147" i="32"/>
  <c r="L147" i="32"/>
  <c r="M147" i="32"/>
  <c r="N147" i="32"/>
  <c r="O147" i="32"/>
  <c r="P147" i="32"/>
  <c r="Q147" i="32"/>
  <c r="R147" i="32"/>
  <c r="B148" i="32"/>
  <c r="C148" i="32"/>
  <c r="D148" i="32"/>
  <c r="E148" i="32"/>
  <c r="F148" i="32"/>
  <c r="G148" i="32"/>
  <c r="H148" i="32"/>
  <c r="I148" i="32"/>
  <c r="J148" i="32"/>
  <c r="K148" i="32"/>
  <c r="L148" i="32"/>
  <c r="M148" i="32"/>
  <c r="N148" i="32"/>
  <c r="O148" i="32"/>
  <c r="P148" i="32"/>
  <c r="Q148" i="32"/>
  <c r="R148" i="32"/>
  <c r="B149" i="32"/>
  <c r="C149" i="32"/>
  <c r="D149" i="32"/>
  <c r="E149" i="32"/>
  <c r="F149" i="32"/>
  <c r="G149" i="32"/>
  <c r="H149" i="32"/>
  <c r="I149" i="32"/>
  <c r="J149" i="32"/>
  <c r="K149" i="32"/>
  <c r="L149" i="32"/>
  <c r="M149" i="32"/>
  <c r="N149" i="32"/>
  <c r="O149" i="32"/>
  <c r="P149" i="32"/>
  <c r="Q149" i="32"/>
  <c r="R149" i="32"/>
  <c r="B150" i="32"/>
  <c r="C150" i="32"/>
  <c r="D150" i="32"/>
  <c r="E150" i="32"/>
  <c r="F150" i="32"/>
  <c r="G150" i="32"/>
  <c r="H150" i="32"/>
  <c r="I150" i="32"/>
  <c r="J150" i="32"/>
  <c r="K150" i="32"/>
  <c r="L150" i="32"/>
  <c r="M150" i="32"/>
  <c r="N150" i="32"/>
  <c r="O150" i="32"/>
  <c r="P150" i="32"/>
  <c r="Q150" i="32"/>
  <c r="R150" i="32"/>
  <c r="B151" i="32"/>
  <c r="C151" i="32"/>
  <c r="D151" i="32"/>
  <c r="E151" i="32"/>
  <c r="F151" i="32"/>
  <c r="G151" i="32"/>
  <c r="H151" i="32"/>
  <c r="I151" i="32"/>
  <c r="J151" i="32"/>
  <c r="K151" i="32"/>
  <c r="L151" i="32"/>
  <c r="M151" i="32"/>
  <c r="N151" i="32"/>
  <c r="O151" i="32"/>
  <c r="P151" i="32"/>
  <c r="Q151" i="32"/>
  <c r="R151" i="32"/>
  <c r="B152" i="32"/>
  <c r="C152" i="32"/>
  <c r="D152" i="32"/>
  <c r="E152" i="32"/>
  <c r="F152" i="32"/>
  <c r="G152" i="32"/>
  <c r="H152" i="32"/>
  <c r="I152" i="32"/>
  <c r="J152" i="32"/>
  <c r="K152" i="32"/>
  <c r="L152" i="32"/>
  <c r="M152" i="32"/>
  <c r="N152" i="32"/>
  <c r="O152" i="32"/>
  <c r="P152" i="32"/>
  <c r="Q152" i="32"/>
  <c r="R152" i="32"/>
  <c r="B153" i="32"/>
  <c r="C153" i="32"/>
  <c r="D153" i="32"/>
  <c r="E153" i="32"/>
  <c r="F153" i="32"/>
  <c r="G153" i="32"/>
  <c r="H153" i="32"/>
  <c r="I153" i="32"/>
  <c r="J153" i="32"/>
  <c r="K153" i="32"/>
  <c r="L153" i="32"/>
  <c r="M153" i="32"/>
  <c r="N153" i="32"/>
  <c r="O153" i="32"/>
  <c r="P153" i="32"/>
  <c r="Q153" i="32"/>
  <c r="R153" i="32"/>
  <c r="B154" i="32"/>
  <c r="C154" i="32"/>
  <c r="D154" i="32"/>
  <c r="E154" i="32"/>
  <c r="F154" i="32"/>
  <c r="G154" i="32"/>
  <c r="H154" i="32"/>
  <c r="I154" i="32"/>
  <c r="J154" i="32"/>
  <c r="K154" i="32"/>
  <c r="L154" i="32"/>
  <c r="M154" i="32"/>
  <c r="N154" i="32"/>
  <c r="O154" i="32"/>
  <c r="P154" i="32"/>
  <c r="Q154" i="32"/>
  <c r="R154" i="32"/>
  <c r="B155" i="32"/>
  <c r="C155" i="32"/>
  <c r="D155" i="32"/>
  <c r="E155" i="32"/>
  <c r="F155" i="32"/>
  <c r="G155" i="32"/>
  <c r="H155" i="32"/>
  <c r="I155" i="32"/>
  <c r="J155" i="32"/>
  <c r="K155" i="32"/>
  <c r="L155" i="32"/>
  <c r="M155" i="32"/>
  <c r="N155" i="32"/>
  <c r="O155" i="32"/>
  <c r="P155" i="32"/>
  <c r="Q155" i="32"/>
  <c r="R155" i="32"/>
  <c r="B156" i="32"/>
  <c r="C156" i="32"/>
  <c r="D156" i="32"/>
  <c r="E156" i="32"/>
  <c r="F156" i="32"/>
  <c r="G156" i="32"/>
  <c r="H156" i="32"/>
  <c r="I156" i="32"/>
  <c r="J156" i="32"/>
  <c r="K156" i="32"/>
  <c r="L156" i="32"/>
  <c r="M156" i="32"/>
  <c r="N156" i="32"/>
  <c r="O156" i="32"/>
  <c r="P156" i="32"/>
  <c r="Q156" i="32"/>
  <c r="R156" i="32"/>
  <c r="B157" i="32"/>
  <c r="C157" i="32"/>
  <c r="D157" i="32"/>
  <c r="E157" i="32"/>
  <c r="F157" i="32"/>
  <c r="G157" i="32"/>
  <c r="H157" i="32"/>
  <c r="I157" i="32"/>
  <c r="J157" i="32"/>
  <c r="K157" i="32"/>
  <c r="L157" i="32"/>
  <c r="M157" i="32"/>
  <c r="N157" i="32"/>
  <c r="O157" i="32"/>
  <c r="P157" i="32"/>
  <c r="Q157" i="32"/>
  <c r="R157" i="32"/>
  <c r="B158" i="32"/>
  <c r="C158" i="32"/>
  <c r="D158" i="32"/>
  <c r="E158" i="32"/>
  <c r="F158" i="32"/>
  <c r="G158" i="32"/>
  <c r="H158" i="32"/>
  <c r="I158" i="32"/>
  <c r="J158" i="32"/>
  <c r="K158" i="32"/>
  <c r="L158" i="32"/>
  <c r="M158" i="32"/>
  <c r="N158" i="32"/>
  <c r="O158" i="32"/>
  <c r="P158" i="32"/>
  <c r="Q158" i="32"/>
  <c r="R158" i="32"/>
  <c r="B159" i="32"/>
  <c r="C159" i="32"/>
  <c r="D159" i="32"/>
  <c r="E159" i="32"/>
  <c r="F159" i="32"/>
  <c r="G159" i="32"/>
  <c r="H159" i="32"/>
  <c r="I159" i="32"/>
  <c r="J159" i="32"/>
  <c r="K159" i="32"/>
  <c r="L159" i="32"/>
  <c r="M159" i="32"/>
  <c r="N159" i="32"/>
  <c r="O159" i="32"/>
  <c r="P159" i="32"/>
  <c r="Q159" i="32"/>
  <c r="R159" i="32"/>
  <c r="B160" i="32"/>
  <c r="C160" i="32"/>
  <c r="D160" i="32"/>
  <c r="E160" i="32"/>
  <c r="F160" i="32"/>
  <c r="G160" i="32"/>
  <c r="H160" i="32"/>
  <c r="I160" i="32"/>
  <c r="J160" i="32"/>
  <c r="K160" i="32"/>
  <c r="L160" i="32"/>
  <c r="M160" i="32"/>
  <c r="N160" i="32"/>
  <c r="O160" i="32"/>
  <c r="P160" i="32"/>
  <c r="Q160" i="32"/>
  <c r="R160" i="32"/>
  <c r="B161" i="32"/>
  <c r="C161" i="32"/>
  <c r="D161" i="32"/>
  <c r="E161" i="32"/>
  <c r="F161" i="32"/>
  <c r="G161" i="32"/>
  <c r="H161" i="32"/>
  <c r="I161" i="32"/>
  <c r="J161" i="32"/>
  <c r="K161" i="32"/>
  <c r="L161" i="32"/>
  <c r="M161" i="32"/>
  <c r="N161" i="32"/>
  <c r="O161" i="32"/>
  <c r="P161" i="32"/>
  <c r="Q161" i="32"/>
  <c r="R161" i="32"/>
  <c r="B162" i="32"/>
  <c r="C162" i="32"/>
  <c r="D162" i="32"/>
  <c r="E162" i="32"/>
  <c r="F162" i="32"/>
  <c r="G162" i="32"/>
  <c r="H162" i="32"/>
  <c r="I162" i="32"/>
  <c r="J162" i="32"/>
  <c r="K162" i="32"/>
  <c r="L162" i="32"/>
  <c r="M162" i="32"/>
  <c r="N162" i="32"/>
  <c r="O162" i="32"/>
  <c r="P162" i="32"/>
  <c r="Q162" i="32"/>
  <c r="R162" i="32"/>
  <c r="B163" i="32"/>
  <c r="C163" i="32"/>
  <c r="D163" i="32"/>
  <c r="E163" i="32"/>
  <c r="F163" i="32"/>
  <c r="G163" i="32"/>
  <c r="H163" i="32"/>
  <c r="I163" i="32"/>
  <c r="J163" i="32"/>
  <c r="K163" i="32"/>
  <c r="L163" i="32"/>
  <c r="M163" i="32"/>
  <c r="N163" i="32"/>
  <c r="O163" i="32"/>
  <c r="P163" i="32"/>
  <c r="Q163" i="32"/>
  <c r="R163" i="32"/>
  <c r="B164" i="32"/>
  <c r="C164" i="32"/>
  <c r="D164" i="32"/>
  <c r="E164" i="32"/>
  <c r="F164" i="32"/>
  <c r="G164" i="32"/>
  <c r="H164" i="32"/>
  <c r="I164" i="32"/>
  <c r="J164" i="32"/>
  <c r="K164" i="32"/>
  <c r="L164" i="32"/>
  <c r="M164" i="32"/>
  <c r="N164" i="32"/>
  <c r="O164" i="32"/>
  <c r="P164" i="32"/>
  <c r="Q164" i="32"/>
  <c r="R164" i="32"/>
  <c r="B165" i="32"/>
  <c r="C165" i="32"/>
  <c r="D165" i="32"/>
  <c r="E165" i="32"/>
  <c r="F165" i="32"/>
  <c r="G165" i="32"/>
  <c r="H165" i="32"/>
  <c r="I165" i="32"/>
  <c r="J165" i="32"/>
  <c r="K165" i="32"/>
  <c r="L165" i="32"/>
  <c r="M165" i="32"/>
  <c r="N165" i="32"/>
  <c r="O165" i="32"/>
  <c r="P165" i="32"/>
  <c r="Q165" i="32"/>
  <c r="R165" i="32"/>
  <c r="B166" i="32"/>
  <c r="C166" i="32"/>
  <c r="D166" i="32"/>
  <c r="E166" i="32"/>
  <c r="F166" i="32"/>
  <c r="G166" i="32"/>
  <c r="H166" i="32"/>
  <c r="I166" i="32"/>
  <c r="J166" i="32"/>
  <c r="K166" i="32"/>
  <c r="L166" i="32"/>
  <c r="M166" i="32"/>
  <c r="N166" i="32"/>
  <c r="O166" i="32"/>
  <c r="P166" i="32"/>
  <c r="Q166" i="32"/>
  <c r="R166" i="32"/>
  <c r="B167" i="32"/>
  <c r="C167" i="32"/>
  <c r="D167" i="32"/>
  <c r="E167" i="32"/>
  <c r="F167" i="32"/>
  <c r="G167" i="32"/>
  <c r="H167" i="32"/>
  <c r="I167" i="32"/>
  <c r="J167" i="32"/>
  <c r="K167" i="32"/>
  <c r="L167" i="32"/>
  <c r="M167" i="32"/>
  <c r="N167" i="32"/>
  <c r="O167" i="32"/>
  <c r="P167" i="32"/>
  <c r="Q167" i="32"/>
  <c r="R167" i="32"/>
  <c r="B168" i="32"/>
  <c r="C168" i="32"/>
  <c r="D168" i="32"/>
  <c r="E168" i="32"/>
  <c r="F168" i="32"/>
  <c r="G168" i="32"/>
  <c r="H168" i="32"/>
  <c r="I168" i="32"/>
  <c r="J168" i="32"/>
  <c r="K168" i="32"/>
  <c r="L168" i="32"/>
  <c r="M168" i="32"/>
  <c r="N168" i="32"/>
  <c r="O168" i="32"/>
  <c r="P168" i="32"/>
  <c r="Q168" i="32"/>
  <c r="R168" i="32"/>
  <c r="B169" i="32"/>
  <c r="C169" i="32"/>
  <c r="D169" i="32"/>
  <c r="E169" i="32"/>
  <c r="F169" i="32"/>
  <c r="G169" i="32"/>
  <c r="H169" i="32"/>
  <c r="I169" i="32"/>
  <c r="J169" i="32"/>
  <c r="K169" i="32"/>
  <c r="L169" i="32"/>
  <c r="M169" i="32"/>
  <c r="N169" i="32"/>
  <c r="O169" i="32"/>
  <c r="P169" i="32"/>
  <c r="Q169" i="32"/>
  <c r="R169" i="32"/>
  <c r="B170" i="32"/>
  <c r="C170" i="32"/>
  <c r="D170" i="32"/>
  <c r="E170" i="32"/>
  <c r="F170" i="32"/>
  <c r="G170" i="32"/>
  <c r="H170" i="32"/>
  <c r="I170" i="32"/>
  <c r="J170" i="32"/>
  <c r="K170" i="32"/>
  <c r="L170" i="32"/>
  <c r="M170" i="32"/>
  <c r="N170" i="32"/>
  <c r="O170" i="32"/>
  <c r="P170" i="32"/>
  <c r="Q170" i="32"/>
  <c r="R170" i="32"/>
  <c r="B171" i="32"/>
  <c r="C171" i="32"/>
  <c r="D171" i="32"/>
  <c r="E171" i="32"/>
  <c r="F171" i="32"/>
  <c r="G171" i="32"/>
  <c r="H171" i="32"/>
  <c r="I171" i="32"/>
  <c r="J171" i="32"/>
  <c r="K171" i="32"/>
  <c r="L171" i="32"/>
  <c r="M171" i="32"/>
  <c r="N171" i="32"/>
  <c r="O171" i="32"/>
  <c r="P171" i="32"/>
  <c r="Q171" i="32"/>
  <c r="R171" i="32"/>
  <c r="B172" i="32"/>
  <c r="C172" i="32"/>
  <c r="D172" i="32"/>
  <c r="E172" i="32"/>
  <c r="F172" i="32"/>
  <c r="G172" i="32"/>
  <c r="H172" i="32"/>
  <c r="I172" i="32"/>
  <c r="J172" i="32"/>
  <c r="K172" i="32"/>
  <c r="L172" i="32"/>
  <c r="M172" i="32"/>
  <c r="N172" i="32"/>
  <c r="O172" i="32"/>
  <c r="P172" i="32"/>
  <c r="Q172" i="32"/>
  <c r="R172" i="32"/>
  <c r="B173" i="32"/>
  <c r="C173" i="32"/>
  <c r="D173" i="32"/>
  <c r="E173" i="32"/>
  <c r="F173" i="32"/>
  <c r="G173" i="32"/>
  <c r="H173" i="32"/>
  <c r="I173" i="32"/>
  <c r="J173" i="32"/>
  <c r="K173" i="32"/>
  <c r="L173" i="32"/>
  <c r="M173" i="32"/>
  <c r="N173" i="32"/>
  <c r="O173" i="32"/>
  <c r="P173" i="32"/>
  <c r="Q173" i="32"/>
  <c r="R173" i="32"/>
  <c r="B174" i="32"/>
  <c r="C174" i="32"/>
  <c r="D174" i="32"/>
  <c r="E174" i="32"/>
  <c r="F174" i="32"/>
  <c r="G174" i="32"/>
  <c r="H174" i="32"/>
  <c r="I174" i="32"/>
  <c r="J174" i="32"/>
  <c r="K174" i="32"/>
  <c r="L174" i="32"/>
  <c r="M174" i="32"/>
  <c r="N174" i="32"/>
  <c r="O174" i="32"/>
  <c r="P174" i="32"/>
  <c r="Q174" i="32"/>
  <c r="R174" i="32"/>
  <c r="B175" i="32"/>
  <c r="C175" i="32"/>
  <c r="D175" i="32"/>
  <c r="E175" i="32"/>
  <c r="F175" i="32"/>
  <c r="G175" i="32"/>
  <c r="H175" i="32"/>
  <c r="I175" i="32"/>
  <c r="J175" i="32"/>
  <c r="K175" i="32"/>
  <c r="L175" i="32"/>
  <c r="M175" i="32"/>
  <c r="N175" i="32"/>
  <c r="O175" i="32"/>
  <c r="P175" i="32"/>
  <c r="Q175" i="32"/>
  <c r="R175" i="32"/>
  <c r="B176" i="32"/>
  <c r="C176" i="32"/>
  <c r="D176" i="32"/>
  <c r="E176" i="32"/>
  <c r="F176" i="32"/>
  <c r="G176" i="32"/>
  <c r="H176" i="32"/>
  <c r="I176" i="32"/>
  <c r="J176" i="32"/>
  <c r="K176" i="32"/>
  <c r="L176" i="32"/>
  <c r="M176" i="32"/>
  <c r="N176" i="32"/>
  <c r="O176" i="32"/>
  <c r="P176" i="32"/>
  <c r="Q176" i="32"/>
  <c r="R176" i="32"/>
  <c r="B177" i="32"/>
  <c r="C177" i="32"/>
  <c r="D177" i="32"/>
  <c r="E177" i="32"/>
  <c r="F177" i="32"/>
  <c r="G177" i="32"/>
  <c r="H177" i="32"/>
  <c r="I177" i="32"/>
  <c r="J177" i="32"/>
  <c r="K177" i="32"/>
  <c r="L177" i="32"/>
  <c r="M177" i="32"/>
  <c r="N177" i="32"/>
  <c r="O177" i="32"/>
  <c r="P177" i="32"/>
  <c r="Q177" i="32"/>
  <c r="R177" i="32"/>
  <c r="B178" i="32"/>
  <c r="C178" i="32"/>
  <c r="D178" i="32"/>
  <c r="E178" i="32"/>
  <c r="F178" i="32"/>
  <c r="G178" i="32"/>
  <c r="H178" i="32"/>
  <c r="I178" i="32"/>
  <c r="J178" i="32"/>
  <c r="K178" i="32"/>
  <c r="L178" i="32"/>
  <c r="M178" i="32"/>
  <c r="N178" i="32"/>
  <c r="O178" i="32"/>
  <c r="P178" i="32"/>
  <c r="Q178" i="32"/>
  <c r="R178" i="32"/>
  <c r="B179" i="32"/>
  <c r="C179" i="32"/>
  <c r="D179" i="32"/>
  <c r="E179" i="32"/>
  <c r="F179" i="32"/>
  <c r="G179" i="32"/>
  <c r="H179" i="32"/>
  <c r="I179" i="32"/>
  <c r="J179" i="32"/>
  <c r="K179" i="32"/>
  <c r="L179" i="32"/>
  <c r="M179" i="32"/>
  <c r="N179" i="32"/>
  <c r="O179" i="32"/>
  <c r="P179" i="32"/>
  <c r="Q179" i="32"/>
  <c r="R179" i="32"/>
  <c r="B180" i="32"/>
  <c r="C180" i="32"/>
  <c r="D180" i="32"/>
  <c r="E180" i="32"/>
  <c r="F180" i="32"/>
  <c r="G180" i="32"/>
  <c r="H180" i="32"/>
  <c r="I180" i="32"/>
  <c r="J180" i="32"/>
  <c r="K180" i="32"/>
  <c r="L180" i="32"/>
  <c r="M180" i="32"/>
  <c r="N180" i="32"/>
  <c r="O180" i="32"/>
  <c r="P180" i="32"/>
  <c r="Q180" i="32"/>
  <c r="R180" i="32"/>
  <c r="B181" i="32"/>
  <c r="C181" i="32"/>
  <c r="D181" i="32"/>
  <c r="E181" i="32"/>
  <c r="F181" i="32"/>
  <c r="G181" i="32"/>
  <c r="H181" i="32"/>
  <c r="I181" i="32"/>
  <c r="J181" i="32"/>
  <c r="K181" i="32"/>
  <c r="L181" i="32"/>
  <c r="M181" i="32"/>
  <c r="N181" i="32"/>
  <c r="O181" i="32"/>
  <c r="P181" i="32"/>
  <c r="Q181" i="32"/>
  <c r="R181" i="32"/>
  <c r="B182" i="32"/>
  <c r="C182" i="32"/>
  <c r="D182" i="32"/>
  <c r="E182" i="32"/>
  <c r="F182" i="32"/>
  <c r="G182" i="32"/>
  <c r="H182" i="32"/>
  <c r="I182" i="32"/>
  <c r="J182" i="32"/>
  <c r="K182" i="32"/>
  <c r="L182" i="32"/>
  <c r="M182" i="32"/>
  <c r="N182" i="32"/>
  <c r="O182" i="32"/>
  <c r="P182" i="32"/>
  <c r="Q182" i="32"/>
  <c r="R182" i="32"/>
  <c r="B183" i="32"/>
  <c r="C183" i="32"/>
  <c r="D183" i="32"/>
  <c r="E183" i="32"/>
  <c r="F183" i="32"/>
  <c r="G183" i="32"/>
  <c r="H183" i="32"/>
  <c r="I183" i="32"/>
  <c r="J183" i="32"/>
  <c r="K183" i="32"/>
  <c r="L183" i="32"/>
  <c r="M183" i="32"/>
  <c r="N183" i="32"/>
  <c r="O183" i="32"/>
  <c r="P183" i="32"/>
  <c r="Q183" i="32"/>
  <c r="R183" i="32"/>
  <c r="B184" i="32"/>
  <c r="C184" i="32"/>
  <c r="D184" i="32"/>
  <c r="E184" i="32"/>
  <c r="F184" i="32"/>
  <c r="G184" i="32"/>
  <c r="H184" i="32"/>
  <c r="I184" i="32"/>
  <c r="J184" i="32"/>
  <c r="K184" i="32"/>
  <c r="L184" i="32"/>
  <c r="M184" i="32"/>
  <c r="N184" i="32"/>
  <c r="O184" i="32"/>
  <c r="P184" i="32"/>
  <c r="Q184" i="32"/>
  <c r="R184" i="32"/>
  <c r="B185" i="32"/>
  <c r="C185" i="32"/>
  <c r="D185" i="32"/>
  <c r="E185" i="32"/>
  <c r="F185" i="32"/>
  <c r="G185" i="32"/>
  <c r="H185" i="32"/>
  <c r="I185" i="32"/>
  <c r="J185" i="32"/>
  <c r="K185" i="32"/>
  <c r="L185" i="32"/>
  <c r="M185" i="32"/>
  <c r="N185" i="32"/>
  <c r="O185" i="32"/>
  <c r="P185" i="32"/>
  <c r="Q185" i="32"/>
  <c r="R185" i="32"/>
  <c r="B186" i="32"/>
  <c r="C186" i="32"/>
  <c r="D186" i="32"/>
  <c r="E186" i="32"/>
  <c r="F186" i="32"/>
  <c r="G186" i="32"/>
  <c r="H186" i="32"/>
  <c r="I186" i="32"/>
  <c r="J186" i="32"/>
  <c r="K186" i="32"/>
  <c r="L186" i="32"/>
  <c r="M186" i="32"/>
  <c r="N186" i="32"/>
  <c r="O186" i="32"/>
  <c r="P186" i="32"/>
  <c r="Q186" i="32"/>
  <c r="R186" i="32"/>
  <c r="B187" i="32"/>
  <c r="C187" i="32"/>
  <c r="D187" i="32"/>
  <c r="E187" i="32"/>
  <c r="F187" i="32"/>
  <c r="G187" i="32"/>
  <c r="H187" i="32"/>
  <c r="I187" i="32"/>
  <c r="J187" i="32"/>
  <c r="K187" i="32"/>
  <c r="L187" i="32"/>
  <c r="M187" i="32"/>
  <c r="N187" i="32"/>
  <c r="O187" i="32"/>
  <c r="P187" i="32"/>
  <c r="Q187" i="32"/>
  <c r="R187" i="32"/>
  <c r="B188" i="32"/>
  <c r="C188" i="32"/>
  <c r="D188" i="32"/>
  <c r="E188" i="32"/>
  <c r="F188" i="32"/>
  <c r="G188" i="32"/>
  <c r="H188" i="32"/>
  <c r="I188" i="32"/>
  <c r="J188" i="32"/>
  <c r="K188" i="32"/>
  <c r="L188" i="32"/>
  <c r="M188" i="32"/>
  <c r="N188" i="32"/>
  <c r="O188" i="32"/>
  <c r="P188" i="32"/>
  <c r="Q188" i="32"/>
  <c r="R188" i="32"/>
  <c r="B189" i="32"/>
  <c r="C189" i="32"/>
  <c r="D189" i="32"/>
  <c r="E189" i="32"/>
  <c r="F189" i="32"/>
  <c r="G189" i="32"/>
  <c r="H189" i="32"/>
  <c r="I189" i="32"/>
  <c r="J189" i="32"/>
  <c r="K189" i="32"/>
  <c r="L189" i="32"/>
  <c r="M189" i="32"/>
  <c r="N189" i="32"/>
  <c r="O189" i="32"/>
  <c r="P189" i="32"/>
  <c r="Q189" i="32"/>
  <c r="R189" i="32"/>
  <c r="B190" i="32"/>
  <c r="C190" i="32"/>
  <c r="D190" i="32"/>
  <c r="E190" i="32"/>
  <c r="F190" i="32"/>
  <c r="G190" i="32"/>
  <c r="H190" i="32"/>
  <c r="I190" i="32"/>
  <c r="J190" i="32"/>
  <c r="K190" i="32"/>
  <c r="L190" i="32"/>
  <c r="M190" i="32"/>
  <c r="N190" i="32"/>
  <c r="O190" i="32"/>
  <c r="P190" i="32"/>
  <c r="Q190" i="32"/>
  <c r="R190" i="32"/>
  <c r="B191" i="32"/>
  <c r="C191" i="32"/>
  <c r="D191" i="32"/>
  <c r="E191" i="32"/>
  <c r="F191" i="32"/>
  <c r="G191" i="32"/>
  <c r="H191" i="32"/>
  <c r="I191" i="32"/>
  <c r="J191" i="32"/>
  <c r="K191" i="32"/>
  <c r="L191" i="32"/>
  <c r="M191" i="32"/>
  <c r="N191" i="32"/>
  <c r="O191" i="32"/>
  <c r="P191" i="32"/>
  <c r="Q191" i="32"/>
  <c r="R191" i="32"/>
  <c r="B192" i="32"/>
  <c r="C192" i="32"/>
  <c r="D192" i="32"/>
  <c r="E192" i="32"/>
  <c r="F192" i="32"/>
  <c r="G192" i="32"/>
  <c r="H192" i="32"/>
  <c r="I192" i="32"/>
  <c r="J192" i="32"/>
  <c r="K192" i="32"/>
  <c r="L192" i="32"/>
  <c r="M192" i="32"/>
  <c r="N192" i="32"/>
  <c r="O192" i="32"/>
  <c r="P192" i="32"/>
  <c r="Q192" i="32"/>
  <c r="R192" i="32"/>
  <c r="B193" i="32"/>
  <c r="C193" i="32"/>
  <c r="D193" i="32"/>
  <c r="E193" i="32"/>
  <c r="F193" i="32"/>
  <c r="G193" i="32"/>
  <c r="H193" i="32"/>
  <c r="I193" i="32"/>
  <c r="J193" i="32"/>
  <c r="K193" i="32"/>
  <c r="L193" i="32"/>
  <c r="M193" i="32"/>
  <c r="N193" i="32"/>
  <c r="O193" i="32"/>
  <c r="P193" i="32"/>
  <c r="Q193" i="32"/>
  <c r="R193" i="32"/>
  <c r="B194" i="32"/>
  <c r="C194" i="32"/>
  <c r="D194" i="32"/>
  <c r="E194" i="32"/>
  <c r="F194" i="32"/>
  <c r="G194" i="32"/>
  <c r="H194" i="32"/>
  <c r="I194" i="32"/>
  <c r="J194" i="32"/>
  <c r="K194" i="32"/>
  <c r="L194" i="32"/>
  <c r="M194" i="32"/>
  <c r="N194" i="32"/>
  <c r="O194" i="32"/>
  <c r="P194" i="32"/>
  <c r="Q194" i="32"/>
  <c r="R194" i="32"/>
  <c r="B195" i="32"/>
  <c r="C195" i="32"/>
  <c r="D195" i="32"/>
  <c r="E195" i="32"/>
  <c r="F195" i="32"/>
  <c r="G195" i="32"/>
  <c r="H195" i="32"/>
  <c r="I195" i="32"/>
  <c r="J195" i="32"/>
  <c r="K195" i="32"/>
  <c r="L195" i="32"/>
  <c r="M195" i="32"/>
  <c r="N195" i="32"/>
  <c r="O195" i="32"/>
  <c r="P195" i="32"/>
  <c r="Q195" i="32"/>
  <c r="R195" i="32"/>
  <c r="B196" i="32"/>
  <c r="C196" i="32"/>
  <c r="D196" i="32"/>
  <c r="E196" i="32"/>
  <c r="F196" i="32"/>
  <c r="G196" i="32"/>
  <c r="H196" i="32"/>
  <c r="I196" i="32"/>
  <c r="J196" i="32"/>
  <c r="K196" i="32"/>
  <c r="L196" i="32"/>
  <c r="M196" i="32"/>
  <c r="N196" i="32"/>
  <c r="O196" i="32"/>
  <c r="P196" i="32"/>
  <c r="Q196" i="32"/>
  <c r="R196" i="32"/>
  <c r="B197" i="32"/>
  <c r="C197" i="32"/>
  <c r="D197" i="32"/>
  <c r="E197" i="32"/>
  <c r="F197" i="32"/>
  <c r="G197" i="32"/>
  <c r="H197" i="32"/>
  <c r="I197" i="32"/>
  <c r="J197" i="32"/>
  <c r="K197" i="32"/>
  <c r="L197" i="32"/>
  <c r="M197" i="32"/>
  <c r="N197" i="32"/>
  <c r="O197" i="32"/>
  <c r="P197" i="32"/>
  <c r="Q197" i="32"/>
  <c r="R197" i="32"/>
  <c r="B198" i="32"/>
  <c r="C198" i="32"/>
  <c r="D198" i="32"/>
  <c r="E198" i="32"/>
  <c r="F198" i="32"/>
  <c r="G198" i="32"/>
  <c r="H198" i="32"/>
  <c r="I198" i="32"/>
  <c r="J198" i="32"/>
  <c r="K198" i="32"/>
  <c r="L198" i="32"/>
  <c r="M198" i="32"/>
  <c r="N198" i="32"/>
  <c r="O198" i="32"/>
  <c r="P198" i="32"/>
  <c r="Q198" i="32"/>
  <c r="R198" i="32"/>
  <c r="B199" i="32"/>
  <c r="C199" i="32"/>
  <c r="D199" i="32"/>
  <c r="E199" i="32"/>
  <c r="F199" i="32"/>
  <c r="G199" i="32"/>
  <c r="H199" i="32"/>
  <c r="I199" i="32"/>
  <c r="J199" i="32"/>
  <c r="K199" i="32"/>
  <c r="L199" i="32"/>
  <c r="M199" i="32"/>
  <c r="N199" i="32"/>
  <c r="O199" i="32"/>
  <c r="P199" i="32"/>
  <c r="Q199" i="32"/>
  <c r="R199" i="32"/>
  <c r="B200" i="32"/>
  <c r="C200" i="32"/>
  <c r="D200" i="32"/>
  <c r="E200" i="32"/>
  <c r="F200" i="32"/>
  <c r="G200" i="32"/>
  <c r="H200" i="32"/>
  <c r="I200" i="32"/>
  <c r="J200" i="32"/>
  <c r="K200" i="32"/>
  <c r="L200" i="32"/>
  <c r="M200" i="32"/>
  <c r="N200" i="32"/>
  <c r="O200" i="32"/>
  <c r="P200" i="32"/>
  <c r="Q200" i="32"/>
  <c r="R200" i="32"/>
  <c r="B201" i="32"/>
  <c r="C201" i="32"/>
  <c r="D201" i="32"/>
  <c r="E201" i="32"/>
  <c r="F201" i="32"/>
  <c r="G201" i="32"/>
  <c r="H201" i="32"/>
  <c r="I201" i="32"/>
  <c r="J201" i="32"/>
  <c r="K201" i="32"/>
  <c r="L201" i="32"/>
  <c r="M201" i="32"/>
  <c r="N201" i="32"/>
  <c r="O201" i="32"/>
  <c r="P201" i="32"/>
  <c r="Q201" i="32"/>
  <c r="R201" i="32"/>
  <c r="B202" i="32"/>
  <c r="C202" i="32"/>
  <c r="D202" i="32"/>
  <c r="E202" i="32"/>
  <c r="F202" i="32"/>
  <c r="G202" i="32"/>
  <c r="H202" i="32"/>
  <c r="I202" i="32"/>
  <c r="J202" i="32"/>
  <c r="K202" i="32"/>
  <c r="L202" i="32"/>
  <c r="M202" i="32"/>
  <c r="N202" i="32"/>
  <c r="O202" i="32"/>
  <c r="P202" i="32"/>
  <c r="Q202" i="32"/>
  <c r="R202" i="32"/>
  <c r="B203" i="32"/>
  <c r="C203" i="32"/>
  <c r="D203" i="32"/>
  <c r="E203" i="32"/>
  <c r="F203" i="32"/>
  <c r="G203" i="32"/>
  <c r="H203" i="32"/>
  <c r="I203" i="32"/>
  <c r="J203" i="32"/>
  <c r="K203" i="32"/>
  <c r="L203" i="32"/>
  <c r="M203" i="32"/>
  <c r="N203" i="32"/>
  <c r="O203" i="32"/>
  <c r="P203" i="32"/>
  <c r="Q203" i="32"/>
  <c r="R203" i="32"/>
  <c r="B204" i="32"/>
  <c r="C204" i="32"/>
  <c r="D204" i="32"/>
  <c r="E204" i="32"/>
  <c r="F204" i="32"/>
  <c r="G204" i="32"/>
  <c r="H204" i="32"/>
  <c r="I204" i="32"/>
  <c r="J204" i="32"/>
  <c r="K204" i="32"/>
  <c r="L204" i="32"/>
  <c r="M204" i="32"/>
  <c r="N204" i="32"/>
  <c r="O204" i="32"/>
  <c r="P204" i="32"/>
  <c r="Q204" i="32"/>
  <c r="R204" i="32"/>
  <c r="B205" i="32"/>
  <c r="C205" i="32"/>
  <c r="D205" i="32"/>
  <c r="E205" i="32"/>
  <c r="F205" i="32"/>
  <c r="G205" i="32"/>
  <c r="H205" i="32"/>
  <c r="I205" i="32"/>
  <c r="J205" i="32"/>
  <c r="K205" i="32"/>
  <c r="L205" i="32"/>
  <c r="M205" i="32"/>
  <c r="N205" i="32"/>
  <c r="O205" i="32"/>
  <c r="P205" i="32"/>
  <c r="Q205" i="32"/>
  <c r="R205" i="32"/>
  <c r="B206" i="32"/>
  <c r="C206" i="32"/>
  <c r="D206" i="32"/>
  <c r="E206" i="32"/>
  <c r="F206" i="32"/>
  <c r="G206" i="32"/>
  <c r="H206" i="32"/>
  <c r="I206" i="32"/>
  <c r="J206" i="32"/>
  <c r="K206" i="32"/>
  <c r="L206" i="32"/>
  <c r="M206" i="32"/>
  <c r="N206" i="32"/>
  <c r="O206" i="32"/>
  <c r="P206" i="32"/>
  <c r="Q206" i="32"/>
  <c r="R206" i="32"/>
  <c r="B207" i="32"/>
  <c r="C207" i="32"/>
  <c r="D207" i="32"/>
  <c r="E207" i="32"/>
  <c r="F207" i="32"/>
  <c r="G207" i="32"/>
  <c r="H207" i="32"/>
  <c r="I207" i="32"/>
  <c r="J207" i="32"/>
  <c r="K207" i="32"/>
  <c r="L207" i="32"/>
  <c r="M207" i="32"/>
  <c r="N207" i="32"/>
  <c r="O207" i="32"/>
  <c r="P207" i="32"/>
  <c r="Q207" i="32"/>
  <c r="R207" i="32"/>
  <c r="B208" i="32"/>
  <c r="C208" i="32"/>
  <c r="D208" i="32"/>
  <c r="E208" i="32"/>
  <c r="F208" i="32"/>
  <c r="G208" i="32"/>
  <c r="H208" i="32"/>
  <c r="I208" i="32"/>
  <c r="J208" i="32"/>
  <c r="K208" i="32"/>
  <c r="L208" i="32"/>
  <c r="M208" i="32"/>
  <c r="N208" i="32"/>
  <c r="O208" i="32"/>
  <c r="P208" i="32"/>
  <c r="Q208" i="32"/>
  <c r="R208" i="32"/>
  <c r="B209" i="32"/>
  <c r="C209" i="32"/>
  <c r="D209" i="32"/>
  <c r="E209" i="32"/>
  <c r="F209" i="32"/>
  <c r="G209" i="32"/>
  <c r="H209" i="32"/>
  <c r="I209" i="32"/>
  <c r="J209" i="32"/>
  <c r="K209" i="32"/>
  <c r="L209" i="32"/>
  <c r="M209" i="32"/>
  <c r="N209" i="32"/>
  <c r="O209" i="32"/>
  <c r="P209" i="32"/>
  <c r="Q209" i="32"/>
  <c r="R209" i="32"/>
  <c r="B210" i="32"/>
  <c r="C210" i="32"/>
  <c r="D210" i="32"/>
  <c r="E210" i="32"/>
  <c r="F210" i="32"/>
  <c r="G210" i="32"/>
  <c r="H210" i="32"/>
  <c r="I210" i="32"/>
  <c r="J210" i="32"/>
  <c r="K210" i="32"/>
  <c r="L210" i="32"/>
  <c r="M210" i="32"/>
  <c r="N210" i="32"/>
  <c r="O210" i="32"/>
  <c r="P210" i="32"/>
  <c r="Q210" i="32"/>
  <c r="R210" i="32"/>
  <c r="B211" i="32"/>
  <c r="C211" i="32"/>
  <c r="D211" i="32"/>
  <c r="E211" i="32"/>
  <c r="F211" i="32"/>
  <c r="G211" i="32"/>
  <c r="H211" i="32"/>
  <c r="I211" i="32"/>
  <c r="J211" i="32"/>
  <c r="K211" i="32"/>
  <c r="L211" i="32"/>
  <c r="M211" i="32"/>
  <c r="N211" i="32"/>
  <c r="O211" i="32"/>
  <c r="P211" i="32"/>
  <c r="Q211" i="32"/>
  <c r="R211" i="32"/>
  <c r="B212" i="32"/>
  <c r="C212" i="32"/>
  <c r="D212" i="32"/>
  <c r="E212" i="32"/>
  <c r="F212" i="32"/>
  <c r="G212" i="32"/>
  <c r="H212" i="32"/>
  <c r="I212" i="32"/>
  <c r="J212" i="32"/>
  <c r="K212" i="32"/>
  <c r="L212" i="32"/>
  <c r="M212" i="32"/>
  <c r="N212" i="32"/>
  <c r="O212" i="32"/>
  <c r="P212" i="32"/>
  <c r="Q212" i="32"/>
  <c r="R212" i="32"/>
  <c r="B213" i="32"/>
  <c r="C213" i="32"/>
  <c r="D213" i="32"/>
  <c r="E213" i="32"/>
  <c r="F213" i="32"/>
  <c r="G213" i="32"/>
  <c r="H213" i="32"/>
  <c r="I213" i="32"/>
  <c r="J213" i="32"/>
  <c r="K213" i="32"/>
  <c r="L213" i="32"/>
  <c r="M213" i="32"/>
  <c r="N213" i="32"/>
  <c r="O213" i="32"/>
  <c r="P213" i="32"/>
  <c r="Q213" i="32"/>
  <c r="R213" i="32"/>
  <c r="B214" i="32"/>
  <c r="C214" i="32"/>
  <c r="D214" i="32"/>
  <c r="E214" i="32"/>
  <c r="F214" i="32"/>
  <c r="G214" i="32"/>
  <c r="H214" i="32"/>
  <c r="I214" i="32"/>
  <c r="J214" i="32"/>
  <c r="K214" i="32"/>
  <c r="L214" i="32"/>
  <c r="M214" i="32"/>
  <c r="N214" i="32"/>
  <c r="O214" i="32"/>
  <c r="P214" i="32"/>
  <c r="Q214" i="32"/>
  <c r="R214" i="32"/>
  <c r="B215" i="32"/>
  <c r="C215" i="32"/>
  <c r="D215" i="32"/>
  <c r="E215" i="32"/>
  <c r="F215" i="32"/>
  <c r="G215" i="32"/>
  <c r="H215" i="32"/>
  <c r="I215" i="32"/>
  <c r="J215" i="32"/>
  <c r="K215" i="32"/>
  <c r="L215" i="32"/>
  <c r="M215" i="32"/>
  <c r="N215" i="32"/>
  <c r="O215" i="32"/>
  <c r="P215" i="32"/>
  <c r="Q215" i="32"/>
  <c r="R215" i="32"/>
  <c r="B216" i="32"/>
  <c r="C216" i="32"/>
  <c r="D216" i="32"/>
  <c r="E216" i="32"/>
  <c r="F216" i="32"/>
  <c r="G216" i="32"/>
  <c r="H216" i="32"/>
  <c r="I216" i="32"/>
  <c r="J216" i="32"/>
  <c r="K216" i="32"/>
  <c r="L216" i="32"/>
  <c r="M216" i="32"/>
  <c r="N216" i="32"/>
  <c r="O216" i="32"/>
  <c r="P216" i="32"/>
  <c r="Q216" i="32"/>
  <c r="R216" i="32"/>
  <c r="B217" i="32"/>
  <c r="C217" i="32"/>
  <c r="D217" i="32"/>
  <c r="E217" i="32"/>
  <c r="F217" i="32"/>
  <c r="G217" i="32"/>
  <c r="H217" i="32"/>
  <c r="I217" i="32"/>
  <c r="J217" i="32"/>
  <c r="K217" i="32"/>
  <c r="L217" i="32"/>
  <c r="M217" i="32"/>
  <c r="N217" i="32"/>
  <c r="O217" i="32"/>
  <c r="P217" i="32"/>
  <c r="Q217" i="32"/>
  <c r="R217" i="32"/>
  <c r="B218" i="32"/>
  <c r="C218" i="32"/>
  <c r="D218" i="32"/>
  <c r="E218" i="32"/>
  <c r="F218" i="32"/>
  <c r="G218" i="32"/>
  <c r="H218" i="32"/>
  <c r="I218" i="32"/>
  <c r="J218" i="32"/>
  <c r="K218" i="32"/>
  <c r="L218" i="32"/>
  <c r="M218" i="32"/>
  <c r="N218" i="32"/>
  <c r="O218" i="32"/>
  <c r="P218" i="32"/>
  <c r="Q218" i="32"/>
  <c r="R218" i="32"/>
  <c r="B219" i="32"/>
  <c r="C219" i="32"/>
  <c r="D219" i="32"/>
  <c r="E219" i="32"/>
  <c r="F219" i="32"/>
  <c r="G219" i="32"/>
  <c r="H219" i="32"/>
  <c r="I219" i="32"/>
  <c r="J219" i="32"/>
  <c r="K219" i="32"/>
  <c r="L219" i="32"/>
  <c r="M219" i="32"/>
  <c r="N219" i="32"/>
  <c r="O219" i="32"/>
  <c r="P219" i="32"/>
  <c r="Q219" i="32"/>
  <c r="R219" i="32"/>
  <c r="B220" i="32"/>
  <c r="C220" i="32"/>
  <c r="D220" i="32"/>
  <c r="E220" i="32"/>
  <c r="F220" i="32"/>
  <c r="G220" i="32"/>
  <c r="H220" i="32"/>
  <c r="I220" i="32"/>
  <c r="J220" i="32"/>
  <c r="K220" i="32"/>
  <c r="L220" i="32"/>
  <c r="M220" i="32"/>
  <c r="N220" i="32"/>
  <c r="O220" i="32"/>
  <c r="P220" i="32"/>
  <c r="Q220" i="32"/>
  <c r="R220" i="32"/>
  <c r="B221" i="32"/>
  <c r="C221" i="32"/>
  <c r="D221" i="32"/>
  <c r="E221" i="32"/>
  <c r="F221" i="32"/>
  <c r="G221" i="32"/>
  <c r="H221" i="32"/>
  <c r="I221" i="32"/>
  <c r="J221" i="32"/>
  <c r="K221" i="32"/>
  <c r="L221" i="32"/>
  <c r="M221" i="32"/>
  <c r="N221" i="32"/>
  <c r="O221" i="32"/>
  <c r="P221" i="32"/>
  <c r="Q221" i="32"/>
  <c r="R221" i="32"/>
  <c r="B222" i="32"/>
  <c r="C222" i="32"/>
  <c r="D222" i="32"/>
  <c r="E222" i="32"/>
  <c r="F222" i="32"/>
  <c r="G222" i="32"/>
  <c r="H222" i="32"/>
  <c r="I222" i="32"/>
  <c r="J222" i="32"/>
  <c r="K222" i="32"/>
  <c r="L222" i="32"/>
  <c r="M222" i="32"/>
  <c r="N222" i="32"/>
  <c r="O222" i="32"/>
  <c r="P222" i="32"/>
  <c r="Q222" i="32"/>
  <c r="R222" i="32"/>
  <c r="B223" i="32"/>
  <c r="C223" i="32"/>
  <c r="D223" i="32"/>
  <c r="E223" i="32"/>
  <c r="F223" i="32"/>
  <c r="G223" i="32"/>
  <c r="H223" i="32"/>
  <c r="I223" i="32"/>
  <c r="J223" i="32"/>
  <c r="K223" i="32"/>
  <c r="L223" i="32"/>
  <c r="M223" i="32"/>
  <c r="N223" i="32"/>
  <c r="O223" i="32"/>
  <c r="P223" i="32"/>
  <c r="Q223" i="32"/>
  <c r="R223" i="32"/>
  <c r="B224" i="32"/>
  <c r="C224" i="32"/>
  <c r="D224" i="32"/>
  <c r="E224" i="32"/>
  <c r="F224" i="32"/>
  <c r="G224" i="32"/>
  <c r="H224" i="32"/>
  <c r="I224" i="32"/>
  <c r="J224" i="32"/>
  <c r="K224" i="32"/>
  <c r="L224" i="32"/>
  <c r="M224" i="32"/>
  <c r="N224" i="32"/>
  <c r="O224" i="32"/>
  <c r="P224" i="32"/>
  <c r="Q224" i="32"/>
  <c r="R224" i="32"/>
  <c r="B225" i="32"/>
  <c r="C225" i="32"/>
  <c r="D225" i="32"/>
  <c r="E225" i="32"/>
  <c r="F225" i="32"/>
  <c r="G225" i="32"/>
  <c r="H225" i="32"/>
  <c r="I225" i="32"/>
  <c r="J225" i="32"/>
  <c r="K225" i="32"/>
  <c r="L225" i="32"/>
  <c r="M225" i="32"/>
  <c r="N225" i="32"/>
  <c r="O225" i="32"/>
  <c r="P225" i="32"/>
  <c r="Q225" i="32"/>
  <c r="R225" i="32"/>
  <c r="B226" i="32"/>
  <c r="C226" i="32"/>
  <c r="D226" i="32"/>
  <c r="E226" i="32"/>
  <c r="F226" i="32"/>
  <c r="G226" i="32"/>
  <c r="H226" i="32"/>
  <c r="I226" i="32"/>
  <c r="J226" i="32"/>
  <c r="K226" i="32"/>
  <c r="L226" i="32"/>
  <c r="M226" i="32"/>
  <c r="N226" i="32"/>
  <c r="O226" i="32"/>
  <c r="P226" i="32"/>
  <c r="Q226" i="32"/>
  <c r="R226" i="32"/>
  <c r="B227" i="32"/>
  <c r="C227" i="32"/>
  <c r="D227" i="32"/>
  <c r="E227" i="32"/>
  <c r="F227" i="32"/>
  <c r="G227" i="32"/>
  <c r="H227" i="32"/>
  <c r="I227" i="32"/>
  <c r="J227" i="32"/>
  <c r="K227" i="32"/>
  <c r="L227" i="32"/>
  <c r="M227" i="32"/>
  <c r="N227" i="32"/>
  <c r="O227" i="32"/>
  <c r="P227" i="32"/>
  <c r="Q227" i="32"/>
  <c r="R227" i="32"/>
  <c r="B228" i="32"/>
  <c r="C228" i="32"/>
  <c r="D228" i="32"/>
  <c r="E228" i="32"/>
  <c r="F228" i="32"/>
  <c r="G228" i="32"/>
  <c r="H228" i="32"/>
  <c r="I228" i="32"/>
  <c r="J228" i="32"/>
  <c r="K228" i="32"/>
  <c r="L228" i="32"/>
  <c r="M228" i="32"/>
  <c r="N228" i="32"/>
  <c r="O228" i="32"/>
  <c r="P228" i="32"/>
  <c r="Q228" i="32"/>
  <c r="R228" i="32"/>
  <c r="B229" i="32"/>
  <c r="C229" i="32"/>
  <c r="D229" i="32"/>
  <c r="E229" i="32"/>
  <c r="F229" i="32"/>
  <c r="G229" i="32"/>
  <c r="H229" i="32"/>
  <c r="I229" i="32"/>
  <c r="J229" i="32"/>
  <c r="K229" i="32"/>
  <c r="L229" i="32"/>
  <c r="M229" i="32"/>
  <c r="N229" i="32"/>
  <c r="O229" i="32"/>
  <c r="P229" i="32"/>
  <c r="Q229" i="32"/>
  <c r="R229" i="32"/>
  <c r="B230" i="32"/>
  <c r="C230" i="32"/>
  <c r="D230" i="32"/>
  <c r="E230" i="32"/>
  <c r="F230" i="32"/>
  <c r="G230" i="32"/>
  <c r="H230" i="32"/>
  <c r="I230" i="32"/>
  <c r="J230" i="32"/>
  <c r="K230" i="32"/>
  <c r="L230" i="32"/>
  <c r="M230" i="32"/>
  <c r="N230" i="32"/>
  <c r="O230" i="32"/>
  <c r="P230" i="32"/>
  <c r="Q230" i="32"/>
  <c r="R230" i="32"/>
  <c r="B231" i="32"/>
  <c r="C231" i="32"/>
  <c r="D231" i="32"/>
  <c r="E231" i="32"/>
  <c r="F231" i="32"/>
  <c r="G231" i="32"/>
  <c r="H231" i="32"/>
  <c r="I231" i="32"/>
  <c r="J231" i="32"/>
  <c r="K231" i="32"/>
  <c r="L231" i="32"/>
  <c r="M231" i="32"/>
  <c r="N231" i="32"/>
  <c r="O231" i="32"/>
  <c r="P231" i="32"/>
  <c r="Q231" i="32"/>
  <c r="R231" i="32"/>
  <c r="B232" i="32"/>
  <c r="C232" i="32"/>
  <c r="D232" i="32"/>
  <c r="E232" i="32"/>
  <c r="F232" i="32"/>
  <c r="G232" i="32"/>
  <c r="H232" i="32"/>
  <c r="I232" i="32"/>
  <c r="J232" i="32"/>
  <c r="K232" i="32"/>
  <c r="L232" i="32"/>
  <c r="M232" i="32"/>
  <c r="N232" i="32"/>
  <c r="O232" i="32"/>
  <c r="P232" i="32"/>
  <c r="Q232" i="32"/>
  <c r="R232" i="32"/>
  <c r="B233" i="32"/>
  <c r="C233" i="32"/>
  <c r="D233" i="32"/>
  <c r="E233" i="32"/>
  <c r="F233" i="32"/>
  <c r="G233" i="32"/>
  <c r="H233" i="32"/>
  <c r="I233" i="32"/>
  <c r="J233" i="32"/>
  <c r="K233" i="32"/>
  <c r="L233" i="32"/>
  <c r="M233" i="32"/>
  <c r="N233" i="32"/>
  <c r="O233" i="32"/>
  <c r="P233" i="32"/>
  <c r="Q233" i="32"/>
  <c r="R233" i="32"/>
  <c r="B234" i="32"/>
  <c r="C234" i="32"/>
  <c r="D234" i="32"/>
  <c r="E234" i="32"/>
  <c r="F234" i="32"/>
  <c r="G234" i="32"/>
  <c r="H234" i="32"/>
  <c r="I234" i="32"/>
  <c r="J234" i="32"/>
  <c r="K234" i="32"/>
  <c r="L234" i="32"/>
  <c r="M234" i="32"/>
  <c r="N234" i="32"/>
  <c r="O234" i="32"/>
  <c r="P234" i="32"/>
  <c r="Q234" i="32"/>
  <c r="R234" i="32"/>
  <c r="B235" i="32"/>
  <c r="C235" i="32"/>
  <c r="D235" i="32"/>
  <c r="E235" i="32"/>
  <c r="F235" i="32"/>
  <c r="G235" i="32"/>
  <c r="H235" i="32"/>
  <c r="I235" i="32"/>
  <c r="J235" i="32"/>
  <c r="K235" i="32"/>
  <c r="L235" i="32"/>
  <c r="M235" i="32"/>
  <c r="N235" i="32"/>
  <c r="O235" i="32"/>
  <c r="P235" i="32"/>
  <c r="Q235" i="32"/>
  <c r="R235" i="32"/>
  <c r="B236" i="32"/>
  <c r="C236" i="32"/>
  <c r="D236" i="32"/>
  <c r="E236" i="32"/>
  <c r="F236" i="32"/>
  <c r="G236" i="32"/>
  <c r="H236" i="32"/>
  <c r="I236" i="32"/>
  <c r="J236" i="32"/>
  <c r="K236" i="32"/>
  <c r="L236" i="32"/>
  <c r="M236" i="32"/>
  <c r="N236" i="32"/>
  <c r="O236" i="32"/>
  <c r="P236" i="32"/>
  <c r="Q236" i="32"/>
  <c r="R236" i="32"/>
  <c r="B237" i="32"/>
  <c r="C237" i="32"/>
  <c r="D237" i="32"/>
  <c r="E237" i="32"/>
  <c r="F237" i="32"/>
  <c r="G237" i="32"/>
  <c r="H237" i="32"/>
  <c r="I237" i="32"/>
  <c r="J237" i="32"/>
  <c r="K237" i="32"/>
  <c r="L237" i="32"/>
  <c r="M237" i="32"/>
  <c r="N237" i="32"/>
  <c r="O237" i="32"/>
  <c r="P237" i="32"/>
  <c r="Q237" i="32"/>
  <c r="R237" i="32"/>
  <c r="B238" i="32"/>
  <c r="C238" i="32"/>
  <c r="D238" i="32"/>
  <c r="E238" i="32"/>
  <c r="F238" i="32"/>
  <c r="G238" i="32"/>
  <c r="H238" i="32"/>
  <c r="I238" i="32"/>
  <c r="J238" i="32"/>
  <c r="K238" i="32"/>
  <c r="L238" i="32"/>
  <c r="M238" i="32"/>
  <c r="N238" i="32"/>
  <c r="O238" i="32"/>
  <c r="P238" i="32"/>
  <c r="Q238" i="32"/>
  <c r="R238" i="32"/>
  <c r="B239" i="32"/>
  <c r="C239" i="32"/>
  <c r="D239" i="32"/>
  <c r="E239" i="32"/>
  <c r="F239" i="32"/>
  <c r="G239" i="32"/>
  <c r="H239" i="32"/>
  <c r="I239" i="32"/>
  <c r="J239" i="32"/>
  <c r="K239" i="32"/>
  <c r="L239" i="32"/>
  <c r="M239" i="32"/>
  <c r="N239" i="32"/>
  <c r="O239" i="32"/>
  <c r="P239" i="32"/>
  <c r="Q239" i="32"/>
  <c r="R239" i="32"/>
  <c r="B240" i="32"/>
  <c r="C240" i="32"/>
  <c r="D240" i="32"/>
  <c r="E240" i="32"/>
  <c r="F240" i="32"/>
  <c r="G240" i="32"/>
  <c r="H240" i="32"/>
  <c r="I240" i="32"/>
  <c r="J240" i="32"/>
  <c r="K240" i="32"/>
  <c r="L240" i="32"/>
  <c r="M240" i="32"/>
  <c r="N240" i="32"/>
  <c r="O240" i="32"/>
  <c r="P240" i="32"/>
  <c r="Q240" i="32"/>
  <c r="R240" i="32"/>
  <c r="B241" i="32"/>
  <c r="C241" i="32"/>
  <c r="D241" i="32"/>
  <c r="E241" i="32"/>
  <c r="F241" i="32"/>
  <c r="G241" i="32"/>
  <c r="H241" i="32"/>
  <c r="I241" i="32"/>
  <c r="J241" i="32"/>
  <c r="K241" i="32"/>
  <c r="L241" i="32"/>
  <c r="M241" i="32"/>
  <c r="N241" i="32"/>
  <c r="O241" i="32"/>
  <c r="P241" i="32"/>
  <c r="Q241" i="32"/>
  <c r="R241" i="32"/>
  <c r="B242" i="32"/>
  <c r="C242" i="32"/>
  <c r="D242" i="32"/>
  <c r="E242" i="32"/>
  <c r="F242" i="32"/>
  <c r="G242" i="32"/>
  <c r="H242" i="32"/>
  <c r="I242" i="32"/>
  <c r="J242" i="32"/>
  <c r="K242" i="32"/>
  <c r="L242" i="32"/>
  <c r="M242" i="32"/>
  <c r="N242" i="32"/>
  <c r="O242" i="32"/>
  <c r="P242" i="32"/>
  <c r="Q242" i="32"/>
  <c r="R242" i="32"/>
  <c r="B243" i="32"/>
  <c r="C243" i="32"/>
  <c r="D243" i="32"/>
  <c r="E243" i="32"/>
  <c r="F243" i="32"/>
  <c r="G243" i="32"/>
  <c r="H243" i="32"/>
  <c r="I243" i="32"/>
  <c r="J243" i="32"/>
  <c r="K243" i="32"/>
  <c r="L243" i="32"/>
  <c r="M243" i="32"/>
  <c r="N243" i="32"/>
  <c r="O243" i="32"/>
  <c r="P243" i="32"/>
  <c r="Q243" i="32"/>
  <c r="R243" i="32"/>
  <c r="B244" i="32"/>
  <c r="C244" i="32"/>
  <c r="D244" i="32"/>
  <c r="E244" i="32"/>
  <c r="F244" i="32"/>
  <c r="G244" i="32"/>
  <c r="H244" i="32"/>
  <c r="I244" i="32"/>
  <c r="J244" i="32"/>
  <c r="K244" i="32"/>
  <c r="L244" i="32"/>
  <c r="M244" i="32"/>
  <c r="N244" i="32"/>
  <c r="O244" i="32"/>
  <c r="P244" i="32"/>
  <c r="Q244" i="32"/>
  <c r="R244" i="32"/>
  <c r="B245" i="32"/>
  <c r="C245" i="32"/>
  <c r="D245" i="32"/>
  <c r="E245" i="32"/>
  <c r="F245" i="32"/>
  <c r="G245" i="32"/>
  <c r="H245" i="32"/>
  <c r="I245" i="32"/>
  <c r="J245" i="32"/>
  <c r="K245" i="32"/>
  <c r="L245" i="32"/>
  <c r="M245" i="32"/>
  <c r="N245" i="32"/>
  <c r="O245" i="32"/>
  <c r="P245" i="32"/>
  <c r="Q245" i="32"/>
  <c r="R245" i="32"/>
  <c r="B246" i="32"/>
  <c r="C246" i="32"/>
  <c r="D246" i="32"/>
  <c r="E246" i="32"/>
  <c r="F246" i="32"/>
  <c r="G246" i="32"/>
  <c r="H246" i="32"/>
  <c r="I246" i="32"/>
  <c r="J246" i="32"/>
  <c r="K246" i="32"/>
  <c r="L246" i="32"/>
  <c r="M246" i="32"/>
  <c r="N246" i="32"/>
  <c r="O246" i="32"/>
  <c r="P246" i="32"/>
  <c r="Q246" i="32"/>
  <c r="R246" i="32"/>
  <c r="B247" i="32"/>
  <c r="C247" i="32"/>
  <c r="D247" i="32"/>
  <c r="E247" i="32"/>
  <c r="F247" i="32"/>
  <c r="G247" i="32"/>
  <c r="H247" i="32"/>
  <c r="I247" i="32"/>
  <c r="J247" i="32"/>
  <c r="K247" i="32"/>
  <c r="L247" i="32"/>
  <c r="M247" i="32"/>
  <c r="N247" i="32"/>
  <c r="O247" i="32"/>
  <c r="P247" i="32"/>
  <c r="Q247" i="32"/>
  <c r="R247" i="32"/>
  <c r="B248" i="32"/>
  <c r="C248" i="32"/>
  <c r="D248" i="32"/>
  <c r="E248" i="32"/>
  <c r="F248" i="32"/>
  <c r="G248" i="32"/>
  <c r="H248" i="32"/>
  <c r="I248" i="32"/>
  <c r="J248" i="32"/>
  <c r="K248" i="32"/>
  <c r="L248" i="32"/>
  <c r="M248" i="32"/>
  <c r="N248" i="32"/>
  <c r="O248" i="32"/>
  <c r="P248" i="32"/>
  <c r="Q248" i="32"/>
  <c r="R248" i="32"/>
  <c r="B249" i="32"/>
  <c r="C249" i="32"/>
  <c r="D249" i="32"/>
  <c r="E249" i="32"/>
  <c r="F249" i="32"/>
  <c r="G249" i="32"/>
  <c r="H249" i="32"/>
  <c r="I249" i="32"/>
  <c r="J249" i="32"/>
  <c r="K249" i="32"/>
  <c r="L249" i="32"/>
  <c r="M249" i="32"/>
  <c r="N249" i="32"/>
  <c r="O249" i="32"/>
  <c r="P249" i="32"/>
  <c r="Q249" i="32"/>
  <c r="R249" i="32"/>
  <c r="B250" i="32"/>
  <c r="C250" i="32"/>
  <c r="D250" i="32"/>
  <c r="E250" i="32"/>
  <c r="F250" i="32"/>
  <c r="G250" i="32"/>
  <c r="H250" i="32"/>
  <c r="I250" i="32"/>
  <c r="J250" i="32"/>
  <c r="K250" i="32"/>
  <c r="L250" i="32"/>
  <c r="M250" i="32"/>
  <c r="N250" i="32"/>
  <c r="O250" i="32"/>
  <c r="P250" i="32"/>
  <c r="Q250" i="32"/>
  <c r="R250" i="32"/>
  <c r="B251" i="32"/>
  <c r="C251" i="32"/>
  <c r="D251" i="32"/>
  <c r="E251" i="32"/>
  <c r="F251" i="32"/>
  <c r="G251" i="32"/>
  <c r="H251" i="32"/>
  <c r="I251" i="32"/>
  <c r="J251" i="32"/>
  <c r="K251" i="32"/>
  <c r="L251" i="32"/>
  <c r="M251" i="32"/>
  <c r="N251" i="32"/>
  <c r="O251" i="32"/>
  <c r="P251" i="32"/>
  <c r="Q251" i="32"/>
  <c r="R251" i="32"/>
  <c r="B252" i="32"/>
  <c r="C252" i="32"/>
  <c r="D252" i="32"/>
  <c r="E252" i="32"/>
  <c r="F252" i="32"/>
  <c r="G252" i="32"/>
  <c r="H252" i="32"/>
  <c r="I252" i="32"/>
  <c r="J252" i="32"/>
  <c r="K252" i="32"/>
  <c r="L252" i="32"/>
  <c r="M252" i="32"/>
  <c r="N252" i="32"/>
  <c r="O252" i="32"/>
  <c r="P252" i="32"/>
  <c r="Q252" i="32"/>
  <c r="R252" i="32"/>
  <c r="B253" i="32"/>
  <c r="C253" i="32"/>
  <c r="D253" i="32"/>
  <c r="E253" i="32"/>
  <c r="F253" i="32"/>
  <c r="G253" i="32"/>
  <c r="H253" i="32"/>
  <c r="I253" i="32"/>
  <c r="J253" i="32"/>
  <c r="K253" i="32"/>
  <c r="L253" i="32"/>
  <c r="M253" i="32"/>
  <c r="N253" i="32"/>
  <c r="O253" i="32"/>
  <c r="P253" i="32"/>
  <c r="Q253" i="32"/>
  <c r="R253" i="32"/>
  <c r="B254" i="32"/>
  <c r="C254" i="32"/>
  <c r="D254" i="32"/>
  <c r="E254" i="32"/>
  <c r="F254" i="32"/>
  <c r="G254" i="32"/>
  <c r="H254" i="32"/>
  <c r="I254" i="32"/>
  <c r="J254" i="32"/>
  <c r="K254" i="32"/>
  <c r="L254" i="32"/>
  <c r="M254" i="32"/>
  <c r="N254" i="32"/>
  <c r="O254" i="32"/>
  <c r="P254" i="32"/>
  <c r="Q254" i="32"/>
  <c r="R254" i="32"/>
  <c r="B255" i="32"/>
  <c r="C255" i="32"/>
  <c r="D255" i="32"/>
  <c r="E255" i="32"/>
  <c r="F255" i="32"/>
  <c r="G255" i="32"/>
  <c r="H255" i="32"/>
  <c r="I255" i="32"/>
  <c r="J255" i="32"/>
  <c r="K255" i="32"/>
  <c r="L255" i="32"/>
  <c r="M255" i="32"/>
  <c r="N255" i="32"/>
  <c r="O255" i="32"/>
  <c r="P255" i="32"/>
  <c r="Q255" i="32"/>
  <c r="R255" i="32"/>
  <c r="B256" i="32"/>
  <c r="C256" i="32"/>
  <c r="D256" i="32"/>
  <c r="E256" i="32"/>
  <c r="F256" i="32"/>
  <c r="G256" i="32"/>
  <c r="H256" i="32"/>
  <c r="I256" i="32"/>
  <c r="J256" i="32"/>
  <c r="K256" i="32"/>
  <c r="L256" i="32"/>
  <c r="M256" i="32"/>
  <c r="N256" i="32"/>
  <c r="O256" i="32"/>
  <c r="P256" i="32"/>
  <c r="Q256" i="32"/>
  <c r="R256" i="32"/>
  <c r="B257" i="32"/>
  <c r="C257" i="32"/>
  <c r="D257" i="32"/>
  <c r="E257" i="32"/>
  <c r="F257" i="32"/>
  <c r="G257" i="32"/>
  <c r="H257" i="32"/>
  <c r="I257" i="32"/>
  <c r="J257" i="32"/>
  <c r="K257" i="32"/>
  <c r="L257" i="32"/>
  <c r="M257" i="32"/>
  <c r="N257" i="32"/>
  <c r="O257" i="32"/>
  <c r="P257" i="32"/>
  <c r="Q257" i="32"/>
  <c r="R257" i="32"/>
  <c r="B258" i="32"/>
  <c r="C258" i="32"/>
  <c r="D258" i="32"/>
  <c r="E258" i="32"/>
  <c r="F258" i="32"/>
  <c r="G258" i="32"/>
  <c r="H258" i="32"/>
  <c r="I258" i="32"/>
  <c r="J258" i="32"/>
  <c r="K258" i="32"/>
  <c r="L258" i="32"/>
  <c r="M258" i="32"/>
  <c r="N258" i="32"/>
  <c r="O258" i="32"/>
  <c r="P258" i="32"/>
  <c r="Q258" i="32"/>
  <c r="R258" i="32"/>
  <c r="B259" i="32"/>
  <c r="C259" i="32"/>
  <c r="D259" i="32"/>
  <c r="E259" i="32"/>
  <c r="F259" i="32"/>
  <c r="G259" i="32"/>
  <c r="H259" i="32"/>
  <c r="I259" i="32"/>
  <c r="J259" i="32"/>
  <c r="K259" i="32"/>
  <c r="L259" i="32"/>
  <c r="M259" i="32"/>
  <c r="N259" i="32"/>
  <c r="O259" i="32"/>
  <c r="P259" i="32"/>
  <c r="Q259" i="32"/>
  <c r="R259" i="32"/>
  <c r="B260" i="32"/>
  <c r="C260" i="32"/>
  <c r="D260" i="32"/>
  <c r="E260" i="32"/>
  <c r="F260" i="32"/>
  <c r="G260" i="32"/>
  <c r="H260" i="32"/>
  <c r="I260" i="32"/>
  <c r="J260" i="32"/>
  <c r="K260" i="32"/>
  <c r="L260" i="32"/>
  <c r="M260" i="32"/>
  <c r="N260" i="32"/>
  <c r="O260" i="32"/>
  <c r="P260" i="32"/>
  <c r="Q260" i="32"/>
  <c r="R260" i="32"/>
  <c r="B261" i="32"/>
  <c r="C261" i="32"/>
  <c r="D261" i="32"/>
  <c r="E261" i="32"/>
  <c r="F261" i="32"/>
  <c r="G261" i="32"/>
  <c r="H261" i="32"/>
  <c r="I261" i="32"/>
  <c r="J261" i="32"/>
  <c r="K261" i="32"/>
  <c r="L261" i="32"/>
  <c r="M261" i="32"/>
  <c r="N261" i="32"/>
  <c r="O261" i="32"/>
  <c r="P261" i="32"/>
  <c r="Q261" i="32"/>
  <c r="R261" i="32"/>
  <c r="B262" i="32"/>
  <c r="C262" i="32"/>
  <c r="D262" i="32"/>
  <c r="E262" i="32"/>
  <c r="F262" i="32"/>
  <c r="G262" i="32"/>
  <c r="H262" i="32"/>
  <c r="I262" i="32"/>
  <c r="J262" i="32"/>
  <c r="K262" i="32"/>
  <c r="L262" i="32"/>
  <c r="M262" i="32"/>
  <c r="N262" i="32"/>
  <c r="O262" i="32"/>
  <c r="P262" i="32"/>
  <c r="Q262" i="32"/>
  <c r="R262" i="32"/>
  <c r="B263" i="32"/>
  <c r="C263" i="32"/>
  <c r="D263" i="32"/>
  <c r="E263" i="32"/>
  <c r="F263" i="32"/>
  <c r="G263" i="32"/>
  <c r="H263" i="32"/>
  <c r="I263" i="32"/>
  <c r="J263" i="32"/>
  <c r="K263" i="32"/>
  <c r="L263" i="32"/>
  <c r="M263" i="32"/>
  <c r="N263" i="32"/>
  <c r="O263" i="32"/>
  <c r="P263" i="32"/>
  <c r="Q263" i="32"/>
  <c r="R263" i="32"/>
  <c r="B264" i="32"/>
  <c r="C264" i="32"/>
  <c r="D264" i="32"/>
  <c r="E264" i="32"/>
  <c r="F264" i="32"/>
  <c r="G264" i="32"/>
  <c r="H264" i="32"/>
  <c r="I264" i="32"/>
  <c r="J264" i="32"/>
  <c r="K264" i="32"/>
  <c r="L264" i="32"/>
  <c r="M264" i="32"/>
  <c r="N264" i="32"/>
  <c r="O264" i="32"/>
  <c r="P264" i="32"/>
  <c r="Q264" i="32"/>
  <c r="R264" i="32"/>
  <c r="B265" i="32"/>
  <c r="C265" i="32"/>
  <c r="D265" i="32"/>
  <c r="E265" i="32"/>
  <c r="F265" i="32"/>
  <c r="G265" i="32"/>
  <c r="H265" i="32"/>
  <c r="I265" i="32"/>
  <c r="J265" i="32"/>
  <c r="K265" i="32"/>
  <c r="L265" i="32"/>
  <c r="M265" i="32"/>
  <c r="N265" i="32"/>
  <c r="O265" i="32"/>
  <c r="P265" i="32"/>
  <c r="Q265" i="32"/>
  <c r="R265" i="32"/>
  <c r="B266" i="32"/>
  <c r="C266" i="32"/>
  <c r="D266" i="32"/>
  <c r="E266" i="32"/>
  <c r="F266" i="32"/>
  <c r="G266" i="32"/>
  <c r="H266" i="32"/>
  <c r="I266" i="32"/>
  <c r="J266" i="32"/>
  <c r="K266" i="32"/>
  <c r="L266" i="32"/>
  <c r="M266" i="32"/>
  <c r="N266" i="32"/>
  <c r="O266" i="32"/>
  <c r="P266" i="32"/>
  <c r="Q266" i="32"/>
  <c r="R266" i="32"/>
  <c r="B267" i="32"/>
  <c r="C267" i="32"/>
  <c r="D267" i="32"/>
  <c r="E267" i="32"/>
  <c r="F267" i="32"/>
  <c r="G267" i="32"/>
  <c r="H267" i="32"/>
  <c r="I267" i="32"/>
  <c r="J267" i="32"/>
  <c r="K267" i="32"/>
  <c r="L267" i="32"/>
  <c r="M267" i="32"/>
  <c r="N267" i="32"/>
  <c r="O267" i="32"/>
  <c r="P267" i="32"/>
  <c r="Q267" i="32"/>
  <c r="R267" i="32"/>
  <c r="B268" i="32"/>
  <c r="C268" i="32"/>
  <c r="D268" i="32"/>
  <c r="E268" i="32"/>
  <c r="F268" i="32"/>
  <c r="G268" i="32"/>
  <c r="H268" i="32"/>
  <c r="I268" i="32"/>
  <c r="J268" i="32"/>
  <c r="K268" i="32"/>
  <c r="L268" i="32"/>
  <c r="M268" i="32"/>
  <c r="N268" i="32"/>
  <c r="O268" i="32"/>
  <c r="P268" i="32"/>
  <c r="Q268" i="32"/>
  <c r="R268" i="32"/>
  <c r="B269" i="32"/>
  <c r="C269" i="32"/>
  <c r="D269" i="32"/>
  <c r="E269" i="32"/>
  <c r="F269" i="32"/>
  <c r="G269" i="32"/>
  <c r="H269" i="32"/>
  <c r="I269" i="32"/>
  <c r="J269" i="32"/>
  <c r="K269" i="32"/>
  <c r="L269" i="32"/>
  <c r="M269" i="32"/>
  <c r="N269" i="32"/>
  <c r="O269" i="32"/>
  <c r="P269" i="32"/>
  <c r="Q269" i="32"/>
  <c r="R269" i="32"/>
  <c r="B270" i="32"/>
  <c r="C270" i="32"/>
  <c r="D270" i="32"/>
  <c r="E270" i="32"/>
  <c r="F270" i="32"/>
  <c r="G270" i="32"/>
  <c r="H270" i="32"/>
  <c r="I270" i="32"/>
  <c r="J270" i="32"/>
  <c r="K270" i="32"/>
  <c r="L270" i="32"/>
  <c r="M270" i="32"/>
  <c r="N270" i="32"/>
  <c r="O270" i="32"/>
  <c r="P270" i="32"/>
  <c r="Q270" i="32"/>
  <c r="R270" i="32"/>
  <c r="B271" i="32"/>
  <c r="C271" i="32"/>
  <c r="D271" i="32"/>
  <c r="E271" i="32"/>
  <c r="F271" i="32"/>
  <c r="G271" i="32"/>
  <c r="H271" i="32"/>
  <c r="I271" i="32"/>
  <c r="J271" i="32"/>
  <c r="K271" i="32"/>
  <c r="L271" i="32"/>
  <c r="M271" i="32"/>
  <c r="N271" i="32"/>
  <c r="O271" i="32"/>
  <c r="P271" i="32"/>
  <c r="Q271" i="32"/>
  <c r="R271" i="32"/>
  <c r="B272" i="32"/>
  <c r="C272" i="32"/>
  <c r="D272" i="32"/>
  <c r="E272" i="32"/>
  <c r="F272" i="32"/>
  <c r="G272" i="32"/>
  <c r="H272" i="32"/>
  <c r="I272" i="32"/>
  <c r="J272" i="32"/>
  <c r="K272" i="32"/>
  <c r="L272" i="32"/>
  <c r="M272" i="32"/>
  <c r="N272" i="32"/>
  <c r="O272" i="32"/>
  <c r="P272" i="32"/>
  <c r="Q272" i="32"/>
  <c r="R272" i="32"/>
  <c r="B273" i="32"/>
  <c r="C273" i="32"/>
  <c r="D273" i="32"/>
  <c r="E273" i="32"/>
  <c r="F273" i="32"/>
  <c r="G273" i="32"/>
  <c r="H273" i="32"/>
  <c r="I273" i="32"/>
  <c r="J273" i="32"/>
  <c r="K273" i="32"/>
  <c r="L273" i="32"/>
  <c r="M273" i="32"/>
  <c r="N273" i="32"/>
  <c r="O273" i="32"/>
  <c r="P273" i="32"/>
  <c r="Q273" i="32"/>
  <c r="R273" i="32"/>
  <c r="B274" i="32"/>
  <c r="C274" i="32"/>
  <c r="D274" i="32"/>
  <c r="E274" i="32"/>
  <c r="F274" i="32"/>
  <c r="G274" i="32"/>
  <c r="H274" i="32"/>
  <c r="I274" i="32"/>
  <c r="J274" i="32"/>
  <c r="K274" i="32"/>
  <c r="L274" i="32"/>
  <c r="M274" i="32"/>
  <c r="N274" i="32"/>
  <c r="O274" i="32"/>
  <c r="P274" i="32"/>
  <c r="Q274" i="32"/>
  <c r="R274" i="32"/>
  <c r="B275" i="32"/>
  <c r="C275" i="32"/>
  <c r="D275" i="32"/>
  <c r="E275" i="32"/>
  <c r="F275" i="32"/>
  <c r="G275" i="32"/>
  <c r="H275" i="32"/>
  <c r="I275" i="32"/>
  <c r="J275" i="32"/>
  <c r="K275" i="32"/>
  <c r="L275" i="32"/>
  <c r="M275" i="32"/>
  <c r="N275" i="32"/>
  <c r="O275" i="32"/>
  <c r="P275" i="32"/>
  <c r="Q275" i="32"/>
  <c r="R275" i="32"/>
  <c r="B276" i="32"/>
  <c r="C276" i="32"/>
  <c r="D276" i="32"/>
  <c r="E276" i="32"/>
  <c r="F276" i="32"/>
  <c r="G276" i="32"/>
  <c r="H276" i="32"/>
  <c r="I276" i="32"/>
  <c r="J276" i="32"/>
  <c r="K276" i="32"/>
  <c r="L276" i="32"/>
  <c r="M276" i="32"/>
  <c r="N276" i="32"/>
  <c r="O276" i="32"/>
  <c r="P276" i="32"/>
  <c r="Q276" i="32"/>
  <c r="R276" i="32"/>
  <c r="B277" i="32"/>
  <c r="C277" i="32"/>
  <c r="D277" i="32"/>
  <c r="E277" i="32"/>
  <c r="F277" i="32"/>
  <c r="G277" i="32"/>
  <c r="H277" i="32"/>
  <c r="I277" i="32"/>
  <c r="J277" i="32"/>
  <c r="K277" i="32"/>
  <c r="L277" i="32"/>
  <c r="M277" i="32"/>
  <c r="N277" i="32"/>
  <c r="O277" i="32"/>
  <c r="P277" i="32"/>
  <c r="Q277" i="32"/>
  <c r="R277" i="32"/>
  <c r="B278" i="32"/>
  <c r="C278" i="32"/>
  <c r="D278" i="32"/>
  <c r="E278" i="32"/>
  <c r="F278" i="32"/>
  <c r="G278" i="32"/>
  <c r="H278" i="32"/>
  <c r="I278" i="32"/>
  <c r="J278" i="32"/>
  <c r="K278" i="32"/>
  <c r="L278" i="32"/>
  <c r="M278" i="32"/>
  <c r="N278" i="32"/>
  <c r="O278" i="32"/>
  <c r="P278" i="32"/>
  <c r="Q278" i="32"/>
  <c r="R278" i="32"/>
  <c r="B279" i="32"/>
  <c r="C279" i="32"/>
  <c r="D279" i="32"/>
  <c r="E279" i="32"/>
  <c r="F279" i="32"/>
  <c r="G279" i="32"/>
  <c r="H279" i="32"/>
  <c r="I279" i="32"/>
  <c r="J279" i="32"/>
  <c r="K279" i="32"/>
  <c r="L279" i="32"/>
  <c r="M279" i="32"/>
  <c r="N279" i="32"/>
  <c r="O279" i="32"/>
  <c r="P279" i="32"/>
  <c r="Q279" i="32"/>
  <c r="R279" i="32"/>
  <c r="B280" i="32"/>
  <c r="C280" i="32"/>
  <c r="D280" i="32"/>
  <c r="E280" i="32"/>
  <c r="F280" i="32"/>
  <c r="G280" i="32"/>
  <c r="H280" i="32"/>
  <c r="I280" i="32"/>
  <c r="J280" i="32"/>
  <c r="K280" i="32"/>
  <c r="L280" i="32"/>
  <c r="M280" i="32"/>
  <c r="N280" i="32"/>
  <c r="O280" i="32"/>
  <c r="P280" i="32"/>
  <c r="Q280" i="32"/>
  <c r="R280" i="32"/>
  <c r="B281" i="32"/>
  <c r="C281" i="32"/>
  <c r="D281" i="32"/>
  <c r="E281" i="32"/>
  <c r="F281" i="32"/>
  <c r="G281" i="32"/>
  <c r="H281" i="32"/>
  <c r="I281" i="32"/>
  <c r="J281" i="32"/>
  <c r="K281" i="32"/>
  <c r="L281" i="32"/>
  <c r="M281" i="32"/>
  <c r="N281" i="32"/>
  <c r="O281" i="32"/>
  <c r="P281" i="32"/>
  <c r="Q281" i="32"/>
  <c r="R281" i="32"/>
  <c r="B282" i="32"/>
  <c r="C282" i="32"/>
  <c r="D282" i="32"/>
  <c r="E282" i="32"/>
  <c r="F282" i="32"/>
  <c r="G282" i="32"/>
  <c r="H282" i="32"/>
  <c r="I282" i="32"/>
  <c r="J282" i="32"/>
  <c r="K282" i="32"/>
  <c r="L282" i="32"/>
  <c r="M282" i="32"/>
  <c r="N282" i="32"/>
  <c r="O282" i="32"/>
  <c r="P282" i="32"/>
  <c r="Q282" i="32"/>
  <c r="R282" i="32"/>
  <c r="B283" i="32"/>
  <c r="C283" i="32"/>
  <c r="D283" i="32"/>
  <c r="E283" i="32"/>
  <c r="F283" i="32"/>
  <c r="G283" i="32"/>
  <c r="H283" i="32"/>
  <c r="I283" i="32"/>
  <c r="J283" i="32"/>
  <c r="K283" i="32"/>
  <c r="L283" i="32"/>
  <c r="M283" i="32"/>
  <c r="N283" i="32"/>
  <c r="O283" i="32"/>
  <c r="P283" i="32"/>
  <c r="Q283" i="32"/>
  <c r="R283" i="32"/>
  <c r="B284" i="32"/>
  <c r="C284" i="32"/>
  <c r="D284" i="32"/>
  <c r="E284" i="32"/>
  <c r="F284" i="32"/>
  <c r="G284" i="32"/>
  <c r="H284" i="32"/>
  <c r="I284" i="32"/>
  <c r="J284" i="32"/>
  <c r="K284" i="32"/>
  <c r="L284" i="32"/>
  <c r="M284" i="32"/>
  <c r="N284" i="32"/>
  <c r="O284" i="32"/>
  <c r="P284" i="32"/>
  <c r="Q284" i="32"/>
  <c r="R284" i="32"/>
  <c r="B285" i="32"/>
  <c r="C285" i="32"/>
  <c r="D285" i="32"/>
  <c r="E285" i="32"/>
  <c r="F285" i="32"/>
  <c r="G285" i="32"/>
  <c r="H285" i="32"/>
  <c r="I285" i="32"/>
  <c r="J285" i="32"/>
  <c r="K285" i="32"/>
  <c r="L285" i="32"/>
  <c r="M285" i="32"/>
  <c r="N285" i="32"/>
  <c r="O285" i="32"/>
  <c r="P285" i="32"/>
  <c r="Q285" i="32"/>
  <c r="R285" i="32"/>
  <c r="B286" i="32"/>
  <c r="C286" i="32"/>
  <c r="D286" i="32"/>
  <c r="E286" i="32"/>
  <c r="F286" i="32"/>
  <c r="G286" i="32"/>
  <c r="H286" i="32"/>
  <c r="I286" i="32"/>
  <c r="J286" i="32"/>
  <c r="K286" i="32"/>
  <c r="L286" i="32"/>
  <c r="M286" i="32"/>
  <c r="N286" i="32"/>
  <c r="O286" i="32"/>
  <c r="P286" i="32"/>
  <c r="Q286" i="32"/>
  <c r="R286" i="32"/>
  <c r="B287" i="32"/>
  <c r="C287" i="32"/>
  <c r="D287" i="32"/>
  <c r="E287" i="32"/>
  <c r="F287" i="32"/>
  <c r="G287" i="32"/>
  <c r="H287" i="32"/>
  <c r="I287" i="32"/>
  <c r="J287" i="32"/>
  <c r="K287" i="32"/>
  <c r="L287" i="32"/>
  <c r="M287" i="32"/>
  <c r="N287" i="32"/>
  <c r="O287" i="32"/>
  <c r="P287" i="32"/>
  <c r="Q287" i="32"/>
  <c r="R287" i="32"/>
  <c r="B288" i="32"/>
  <c r="C288" i="32"/>
  <c r="D288" i="32"/>
  <c r="E288" i="32"/>
  <c r="F288" i="32"/>
  <c r="G288" i="32"/>
  <c r="H288" i="32"/>
  <c r="I288" i="32"/>
  <c r="J288" i="32"/>
  <c r="K288" i="32"/>
  <c r="L288" i="32"/>
  <c r="M288" i="32"/>
  <c r="N288" i="32"/>
  <c r="O288" i="32"/>
  <c r="P288" i="32"/>
  <c r="Q288" i="32"/>
  <c r="R288" i="32"/>
  <c r="B289" i="32"/>
  <c r="C289" i="32"/>
  <c r="D289" i="32"/>
  <c r="E289" i="32"/>
  <c r="F289" i="32"/>
  <c r="G289" i="32"/>
  <c r="H289" i="32"/>
  <c r="I289" i="32"/>
  <c r="J289" i="32"/>
  <c r="K289" i="32"/>
  <c r="L289" i="32"/>
  <c r="M289" i="32"/>
  <c r="N289" i="32"/>
  <c r="O289" i="32"/>
  <c r="P289" i="32"/>
  <c r="Q289" i="32"/>
  <c r="R289" i="32"/>
  <c r="B290" i="32"/>
  <c r="C290" i="32"/>
  <c r="D290" i="32"/>
  <c r="E290" i="32"/>
  <c r="F290" i="32"/>
  <c r="G290" i="32"/>
  <c r="H290" i="32"/>
  <c r="I290" i="32"/>
  <c r="J290" i="32"/>
  <c r="K290" i="32"/>
  <c r="L290" i="32"/>
  <c r="M290" i="32"/>
  <c r="N290" i="32"/>
  <c r="O290" i="32"/>
  <c r="P290" i="32"/>
  <c r="Q290" i="32"/>
  <c r="R290" i="32"/>
  <c r="B291" i="32"/>
  <c r="C291" i="32"/>
  <c r="D291" i="32"/>
  <c r="E291" i="32"/>
  <c r="F291" i="32"/>
  <c r="G291" i="32"/>
  <c r="H291" i="32"/>
  <c r="I291" i="32"/>
  <c r="J291" i="32"/>
  <c r="K291" i="32"/>
  <c r="L291" i="32"/>
  <c r="M291" i="32"/>
  <c r="N291" i="32"/>
  <c r="O291" i="32"/>
  <c r="P291" i="32"/>
  <c r="Q291" i="32"/>
  <c r="R291" i="32"/>
  <c r="B292" i="32"/>
  <c r="C292" i="32"/>
  <c r="D292" i="32"/>
  <c r="E292" i="32"/>
  <c r="F292" i="32"/>
  <c r="G292" i="32"/>
  <c r="H292" i="32"/>
  <c r="I292" i="32"/>
  <c r="J292" i="32"/>
  <c r="K292" i="32"/>
  <c r="L292" i="32"/>
  <c r="M292" i="32"/>
  <c r="N292" i="32"/>
  <c r="O292" i="32"/>
  <c r="P292" i="32"/>
  <c r="Q292" i="32"/>
  <c r="R292" i="32"/>
  <c r="B293" i="32"/>
  <c r="C293" i="32"/>
  <c r="D293" i="32"/>
  <c r="E293" i="32"/>
  <c r="F293" i="32"/>
  <c r="G293" i="32"/>
  <c r="H293" i="32"/>
  <c r="I293" i="32"/>
  <c r="J293" i="32"/>
  <c r="K293" i="32"/>
  <c r="L293" i="32"/>
  <c r="M293" i="32"/>
  <c r="N293" i="32"/>
  <c r="O293" i="32"/>
  <c r="P293" i="32"/>
  <c r="Q293" i="32"/>
  <c r="R293" i="32"/>
  <c r="B294" i="32"/>
  <c r="C294" i="32"/>
  <c r="D294" i="32"/>
  <c r="E294" i="32"/>
  <c r="F294" i="32"/>
  <c r="G294" i="32"/>
  <c r="H294" i="32"/>
  <c r="I294" i="32"/>
  <c r="J294" i="32"/>
  <c r="K294" i="32"/>
  <c r="L294" i="32"/>
  <c r="M294" i="32"/>
  <c r="N294" i="32"/>
  <c r="O294" i="32"/>
  <c r="P294" i="32"/>
  <c r="Q294" i="32"/>
  <c r="R294" i="32"/>
  <c r="B295" i="32"/>
  <c r="C295" i="32"/>
  <c r="D295" i="32"/>
  <c r="E295" i="32"/>
  <c r="F295" i="32"/>
  <c r="G295" i="32"/>
  <c r="H295" i="32"/>
  <c r="I295" i="32"/>
  <c r="J295" i="32"/>
  <c r="K295" i="32"/>
  <c r="L295" i="32"/>
  <c r="M295" i="32"/>
  <c r="N295" i="32"/>
  <c r="O295" i="32"/>
  <c r="P295" i="32"/>
  <c r="Q295" i="32"/>
  <c r="R295" i="32"/>
  <c r="B296" i="32"/>
  <c r="C296" i="32"/>
  <c r="D296" i="32"/>
  <c r="E296" i="32"/>
  <c r="F296" i="32"/>
  <c r="G296" i="32"/>
  <c r="H296" i="32"/>
  <c r="I296" i="32"/>
  <c r="J296" i="32"/>
  <c r="K296" i="32"/>
  <c r="L296" i="32"/>
  <c r="M296" i="32"/>
  <c r="N296" i="32"/>
  <c r="O296" i="32"/>
  <c r="P296" i="32"/>
  <c r="Q296" i="32"/>
  <c r="R296" i="32"/>
  <c r="B297" i="32"/>
  <c r="C297" i="32"/>
  <c r="D297" i="32"/>
  <c r="E297" i="32"/>
  <c r="F297" i="32"/>
  <c r="G297" i="32"/>
  <c r="H297" i="32"/>
  <c r="I297" i="32"/>
  <c r="J297" i="32"/>
  <c r="K297" i="32"/>
  <c r="L297" i="32"/>
  <c r="M297" i="32"/>
  <c r="N297" i="32"/>
  <c r="O297" i="32"/>
  <c r="P297" i="32"/>
  <c r="Q297" i="32"/>
  <c r="R297" i="32"/>
  <c r="B298" i="32"/>
  <c r="C298" i="32"/>
  <c r="D298" i="32"/>
  <c r="E298" i="32"/>
  <c r="F298" i="32"/>
  <c r="G298" i="32"/>
  <c r="H298" i="32"/>
  <c r="I298" i="32"/>
  <c r="J298" i="32"/>
  <c r="K298" i="32"/>
  <c r="L298" i="32"/>
  <c r="M298" i="32"/>
  <c r="N298" i="32"/>
  <c r="O298" i="32"/>
  <c r="P298" i="32"/>
  <c r="Q298" i="32"/>
  <c r="R298" i="32"/>
  <c r="B299" i="32"/>
  <c r="C299" i="32"/>
  <c r="D299" i="32"/>
  <c r="E299" i="32"/>
  <c r="F299" i="32"/>
  <c r="G299" i="32"/>
  <c r="H299" i="32"/>
  <c r="I299" i="32"/>
  <c r="J299" i="32"/>
  <c r="K299" i="32"/>
  <c r="L299" i="32"/>
  <c r="M299" i="32"/>
  <c r="N299" i="32"/>
  <c r="O299" i="32"/>
  <c r="P299" i="32"/>
  <c r="Q299" i="32"/>
  <c r="R299" i="32"/>
  <c r="B300" i="32"/>
  <c r="C300" i="32"/>
  <c r="D300" i="32"/>
  <c r="E300" i="32"/>
  <c r="F300" i="32"/>
  <c r="G300" i="32"/>
  <c r="H300" i="32"/>
  <c r="I300" i="32"/>
  <c r="J300" i="32"/>
  <c r="K300" i="32"/>
  <c r="L300" i="32"/>
  <c r="M300" i="32"/>
  <c r="N300" i="32"/>
  <c r="O300" i="32"/>
  <c r="P300" i="32"/>
  <c r="Q300" i="32"/>
  <c r="R300" i="32"/>
  <c r="B301" i="32"/>
  <c r="C301" i="32"/>
  <c r="D301" i="32"/>
  <c r="E301" i="32"/>
  <c r="F301" i="32"/>
  <c r="G301" i="32"/>
  <c r="H301" i="32"/>
  <c r="I301" i="32"/>
  <c r="J301" i="32"/>
  <c r="K301" i="32"/>
  <c r="L301" i="32"/>
  <c r="M301" i="32"/>
  <c r="N301" i="32"/>
  <c r="O301" i="32"/>
  <c r="P301" i="32"/>
  <c r="Q301" i="32"/>
  <c r="R301" i="32"/>
  <c r="B302" i="32"/>
  <c r="C302" i="32"/>
  <c r="D302" i="32"/>
  <c r="E302" i="32"/>
  <c r="F302" i="32"/>
  <c r="G302" i="32"/>
  <c r="H302" i="32"/>
  <c r="I302" i="32"/>
  <c r="J302" i="32"/>
  <c r="K302" i="32"/>
  <c r="L302" i="32"/>
  <c r="M302" i="32"/>
  <c r="N302" i="32"/>
  <c r="O302" i="32"/>
  <c r="P302" i="32"/>
  <c r="Q302" i="32"/>
  <c r="R302" i="32"/>
  <c r="B303" i="32"/>
  <c r="C303" i="32"/>
  <c r="D303" i="32"/>
  <c r="E303" i="32"/>
  <c r="F303" i="32"/>
  <c r="G303" i="32"/>
  <c r="H303" i="32"/>
  <c r="I303" i="32"/>
  <c r="J303" i="32"/>
  <c r="K303" i="32"/>
  <c r="L303" i="32"/>
  <c r="M303" i="32"/>
  <c r="N303" i="32"/>
  <c r="O303" i="32"/>
  <c r="P303" i="32"/>
  <c r="Q303" i="32"/>
  <c r="R303" i="32"/>
  <c r="B304" i="32"/>
  <c r="C304" i="32"/>
  <c r="D304" i="32"/>
  <c r="E304" i="32"/>
  <c r="F304" i="32"/>
  <c r="G304" i="32"/>
  <c r="H304" i="32"/>
  <c r="I304" i="32"/>
  <c r="J304" i="32"/>
  <c r="K304" i="32"/>
  <c r="L304" i="32"/>
  <c r="M304" i="32"/>
  <c r="N304" i="32"/>
  <c r="O304" i="32"/>
  <c r="P304" i="32"/>
  <c r="Q304" i="32"/>
  <c r="R304" i="32"/>
  <c r="B305" i="32"/>
  <c r="C305" i="32"/>
  <c r="D305" i="32"/>
  <c r="E305" i="32"/>
  <c r="F305" i="32"/>
  <c r="G305" i="32"/>
  <c r="H305" i="32"/>
  <c r="I305" i="32"/>
  <c r="J305" i="32"/>
  <c r="K305" i="32"/>
  <c r="L305" i="32"/>
  <c r="M305" i="32"/>
  <c r="N305" i="32"/>
  <c r="O305" i="32"/>
  <c r="P305" i="32"/>
  <c r="Q305" i="32"/>
  <c r="R305" i="32"/>
  <c r="B306" i="32"/>
  <c r="C306" i="32"/>
  <c r="D306" i="32"/>
  <c r="E30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B307" i="32"/>
  <c r="C307" i="32"/>
  <c r="D307" i="32"/>
  <c r="E307" i="32"/>
  <c r="F307" i="32"/>
  <c r="G307" i="32"/>
  <c r="H307" i="32"/>
  <c r="I307" i="32"/>
  <c r="J307" i="32"/>
  <c r="K307" i="32"/>
  <c r="L307" i="32"/>
  <c r="M307" i="32"/>
  <c r="N307" i="32"/>
  <c r="O307" i="32"/>
  <c r="P307" i="32"/>
  <c r="Q307" i="32"/>
  <c r="R307" i="32"/>
  <c r="B308" i="32"/>
  <c r="C308" i="32"/>
  <c r="D308" i="32"/>
  <c r="E308" i="32"/>
  <c r="F308" i="32"/>
  <c r="G308" i="32"/>
  <c r="H308" i="32"/>
  <c r="I308" i="32"/>
  <c r="J308" i="32"/>
  <c r="K308" i="32"/>
  <c r="L308" i="32"/>
  <c r="M308" i="32"/>
  <c r="N308" i="32"/>
  <c r="O308" i="32"/>
  <c r="P308" i="32"/>
  <c r="Q308" i="32"/>
  <c r="R308" i="32"/>
  <c r="B309" i="32"/>
  <c r="C309" i="32"/>
  <c r="D309" i="32"/>
  <c r="E309" i="32"/>
  <c r="F309" i="32"/>
  <c r="G309" i="32"/>
  <c r="H309" i="32"/>
  <c r="I309" i="32"/>
  <c r="J309" i="32"/>
  <c r="K309" i="32"/>
  <c r="L309" i="32"/>
  <c r="M309" i="32"/>
  <c r="N309" i="32"/>
  <c r="O309" i="32"/>
  <c r="P309" i="32"/>
  <c r="Q309" i="32"/>
  <c r="R309" i="32"/>
  <c r="B310" i="32"/>
  <c r="C310" i="32"/>
  <c r="D310" i="32"/>
  <c r="E310" i="32"/>
  <c r="F310" i="32"/>
  <c r="G310" i="32"/>
  <c r="H310" i="32"/>
  <c r="I310" i="32"/>
  <c r="J310" i="32"/>
  <c r="K310" i="32"/>
  <c r="L310" i="32"/>
  <c r="M310" i="32"/>
  <c r="N310" i="32"/>
  <c r="O310" i="32"/>
  <c r="P310" i="32"/>
  <c r="Q310" i="32"/>
  <c r="R310" i="32"/>
  <c r="B311" i="32"/>
  <c r="C311" i="32"/>
  <c r="D311" i="32"/>
  <c r="E311" i="32"/>
  <c r="F311" i="32"/>
  <c r="G311" i="32"/>
  <c r="H311" i="32"/>
  <c r="I311" i="32"/>
  <c r="J311" i="32"/>
  <c r="K311" i="32"/>
  <c r="L311" i="32"/>
  <c r="M311" i="32"/>
  <c r="N311" i="32"/>
  <c r="O311" i="32"/>
  <c r="P311" i="32"/>
  <c r="Q311" i="32"/>
  <c r="R311" i="32"/>
  <c r="B312" i="32"/>
  <c r="C312" i="32"/>
  <c r="D312" i="32"/>
  <c r="E312" i="32"/>
  <c r="F312" i="32"/>
  <c r="G312" i="32"/>
  <c r="H312" i="32"/>
  <c r="I312" i="32"/>
  <c r="J312" i="32"/>
  <c r="K312" i="32"/>
  <c r="L312" i="32"/>
  <c r="M312" i="32"/>
  <c r="N312" i="32"/>
  <c r="O312" i="32"/>
  <c r="P312" i="32"/>
  <c r="Q312" i="32"/>
  <c r="R312" i="32"/>
  <c r="B313" i="32"/>
  <c r="C313" i="32"/>
  <c r="D313" i="32"/>
  <c r="E313" i="32"/>
  <c r="F313" i="32"/>
  <c r="G313" i="32"/>
  <c r="H313" i="32"/>
  <c r="I313" i="32"/>
  <c r="J313" i="32"/>
  <c r="K313" i="32"/>
  <c r="L313" i="32"/>
  <c r="M313" i="32"/>
  <c r="N313" i="32"/>
  <c r="O313" i="32"/>
  <c r="P313" i="32"/>
  <c r="Q313" i="32"/>
  <c r="R313" i="32"/>
  <c r="B314" i="32"/>
  <c r="C314" i="32"/>
  <c r="D314" i="32"/>
  <c r="E314" i="32"/>
  <c r="F314" i="32"/>
  <c r="G314" i="32"/>
  <c r="H314" i="32"/>
  <c r="I314" i="32"/>
  <c r="J314" i="32"/>
  <c r="K314" i="32"/>
  <c r="L314" i="32"/>
  <c r="M314" i="32"/>
  <c r="N314" i="32"/>
  <c r="O314" i="32"/>
  <c r="P314" i="32"/>
  <c r="Q314" i="32"/>
  <c r="R314" i="32"/>
  <c r="B315" i="32"/>
  <c r="C315" i="32"/>
  <c r="D315" i="32"/>
  <c r="E315" i="32"/>
  <c r="F315" i="32"/>
  <c r="G315" i="32"/>
  <c r="H315" i="32"/>
  <c r="I315" i="32"/>
  <c r="J315" i="32"/>
  <c r="K315" i="32"/>
  <c r="L315" i="32"/>
  <c r="M315" i="32"/>
  <c r="N315" i="32"/>
  <c r="O315" i="32"/>
  <c r="P315" i="32"/>
  <c r="Q315" i="32"/>
  <c r="R315" i="32"/>
  <c r="B316" i="32"/>
  <c r="C316" i="32"/>
  <c r="D316" i="32"/>
  <c r="E316" i="32"/>
  <c r="F316" i="32"/>
  <c r="G316" i="32"/>
  <c r="H316" i="32"/>
  <c r="I316" i="32"/>
  <c r="J316" i="32"/>
  <c r="K316" i="32"/>
  <c r="L316" i="32"/>
  <c r="M316" i="32"/>
  <c r="N316" i="32"/>
  <c r="O316" i="32"/>
  <c r="P316" i="32"/>
  <c r="Q316" i="32"/>
  <c r="R316" i="32"/>
  <c r="B317" i="32"/>
  <c r="C317" i="32"/>
  <c r="D317" i="32"/>
  <c r="E317" i="32"/>
  <c r="F317" i="32"/>
  <c r="G317" i="32"/>
  <c r="H317" i="32"/>
  <c r="I317" i="32"/>
  <c r="J317" i="32"/>
  <c r="K317" i="32"/>
  <c r="L317" i="32"/>
  <c r="M317" i="32"/>
  <c r="N317" i="32"/>
  <c r="O317" i="32"/>
  <c r="P317" i="32"/>
  <c r="Q317" i="32"/>
  <c r="R317" i="32"/>
  <c r="B318" i="32"/>
  <c r="C318" i="32"/>
  <c r="D318" i="32"/>
  <c r="E318" i="32"/>
  <c r="F318" i="32"/>
  <c r="G318" i="32"/>
  <c r="H318" i="32"/>
  <c r="I318" i="32"/>
  <c r="J318" i="32"/>
  <c r="K318" i="32"/>
  <c r="L318" i="32"/>
  <c r="M318" i="32"/>
  <c r="N318" i="32"/>
  <c r="O318" i="32"/>
  <c r="P318" i="32"/>
  <c r="Q318" i="32"/>
  <c r="R318" i="32"/>
  <c r="B319" i="32"/>
  <c r="C319" i="32"/>
  <c r="D319" i="32"/>
  <c r="E319" i="32"/>
  <c r="F319" i="32"/>
  <c r="G319" i="32"/>
  <c r="H319" i="32"/>
  <c r="I319" i="32"/>
  <c r="J319" i="32"/>
  <c r="K319" i="32"/>
  <c r="L319" i="32"/>
  <c r="M319" i="32"/>
  <c r="N319" i="32"/>
  <c r="O319" i="32"/>
  <c r="P319" i="32"/>
  <c r="Q319" i="32"/>
  <c r="R319" i="32"/>
  <c r="B320" i="32"/>
  <c r="C320" i="32"/>
  <c r="D320" i="32"/>
  <c r="E320" i="32"/>
  <c r="F320" i="32"/>
  <c r="G320" i="32"/>
  <c r="H320" i="32"/>
  <c r="I320" i="32"/>
  <c r="J320" i="32"/>
  <c r="K320" i="32"/>
  <c r="L320" i="32"/>
  <c r="M320" i="32"/>
  <c r="N320" i="32"/>
  <c r="O320" i="32"/>
  <c r="P320" i="32"/>
  <c r="Q320" i="32"/>
  <c r="R320" i="32"/>
  <c r="B321" i="32"/>
  <c r="C321" i="32"/>
  <c r="D321" i="32"/>
  <c r="E321" i="32"/>
  <c r="F321" i="32"/>
  <c r="G321" i="32"/>
  <c r="H321" i="32"/>
  <c r="I321" i="32"/>
  <c r="J321" i="32"/>
  <c r="K321" i="32"/>
  <c r="L321" i="32"/>
  <c r="M321" i="32"/>
  <c r="N321" i="32"/>
  <c r="O321" i="32"/>
  <c r="P321" i="32"/>
  <c r="Q321" i="32"/>
  <c r="R321" i="32"/>
  <c r="B322" i="32"/>
  <c r="C322" i="32"/>
  <c r="D322" i="32"/>
  <c r="E322" i="32"/>
  <c r="F322" i="32"/>
  <c r="G322" i="32"/>
  <c r="H322" i="32"/>
  <c r="I322" i="32"/>
  <c r="J322" i="32"/>
  <c r="K322" i="32"/>
  <c r="L322" i="32"/>
  <c r="M322" i="32"/>
  <c r="N322" i="32"/>
  <c r="O322" i="32"/>
  <c r="P322" i="32"/>
  <c r="Q322" i="32"/>
  <c r="R322" i="32"/>
  <c r="B323" i="32"/>
  <c r="C323" i="32"/>
  <c r="D323" i="32"/>
  <c r="E323" i="32"/>
  <c r="F323" i="32"/>
  <c r="G323" i="32"/>
  <c r="H323" i="32"/>
  <c r="I323" i="32"/>
  <c r="J323" i="32"/>
  <c r="K323" i="32"/>
  <c r="L323" i="32"/>
  <c r="M323" i="32"/>
  <c r="N323" i="32"/>
  <c r="O323" i="32"/>
  <c r="P323" i="32"/>
  <c r="Q323" i="32"/>
  <c r="R323" i="32"/>
  <c r="B324" i="32"/>
  <c r="C324" i="32"/>
  <c r="D324" i="32"/>
  <c r="E324" i="32"/>
  <c r="F324" i="32"/>
  <c r="G324" i="32"/>
  <c r="H324" i="32"/>
  <c r="I324" i="32"/>
  <c r="J324" i="32"/>
  <c r="K324" i="32"/>
  <c r="L324" i="32"/>
  <c r="M324" i="32"/>
  <c r="N324" i="32"/>
  <c r="O324" i="32"/>
  <c r="P324" i="32"/>
  <c r="Q324" i="32"/>
  <c r="R324" i="32"/>
  <c r="B325" i="32"/>
  <c r="C325" i="32"/>
  <c r="D325" i="32"/>
  <c r="E325" i="32"/>
  <c r="F325" i="32"/>
  <c r="G325" i="32"/>
  <c r="H325" i="32"/>
  <c r="I325" i="32"/>
  <c r="J325" i="32"/>
  <c r="K325" i="32"/>
  <c r="L325" i="32"/>
  <c r="M325" i="32"/>
  <c r="N325" i="32"/>
  <c r="O325" i="32"/>
  <c r="P325" i="32"/>
  <c r="Q325" i="32"/>
  <c r="R325" i="32"/>
  <c r="B326" i="32"/>
  <c r="C326" i="32"/>
  <c r="D326" i="32"/>
  <c r="E326" i="32"/>
  <c r="F326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B327" i="32"/>
  <c r="C327" i="32"/>
  <c r="D327" i="32"/>
  <c r="E327" i="32"/>
  <c r="F327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B328" i="32"/>
  <c r="C328" i="32"/>
  <c r="D328" i="32"/>
  <c r="E328" i="32"/>
  <c r="F328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B329" i="32"/>
  <c r="C329" i="32"/>
  <c r="D329" i="32"/>
  <c r="E329" i="32"/>
  <c r="F329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B330" i="32"/>
  <c r="C330" i="32"/>
  <c r="D330" i="32"/>
  <c r="E330" i="32"/>
  <c r="F330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B331" i="32"/>
  <c r="C331" i="32"/>
  <c r="D331" i="32"/>
  <c r="E331" i="32"/>
  <c r="F331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B332" i="32"/>
  <c r="C332" i="32"/>
  <c r="D332" i="32"/>
  <c r="E332" i="32"/>
  <c r="F332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B333" i="32"/>
  <c r="C333" i="32"/>
  <c r="D333" i="32"/>
  <c r="E333" i="32"/>
  <c r="F333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B334" i="32"/>
  <c r="C334" i="32"/>
  <c r="D334" i="32"/>
  <c r="E334" i="32"/>
  <c r="F334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B335" i="32"/>
  <c r="C335" i="32"/>
  <c r="D335" i="32"/>
  <c r="E335" i="32"/>
  <c r="F335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B336" i="32"/>
  <c r="C336" i="32"/>
  <c r="D336" i="32"/>
  <c r="E336" i="32"/>
  <c r="F336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B337" i="32"/>
  <c r="C337" i="32"/>
  <c r="D337" i="32"/>
  <c r="E337" i="32"/>
  <c r="F337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B338" i="32"/>
  <c r="C338" i="32"/>
  <c r="D338" i="32"/>
  <c r="E338" i="32"/>
  <c r="F338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B339" i="32"/>
  <c r="C339" i="32"/>
  <c r="D339" i="32"/>
  <c r="E339" i="32"/>
  <c r="F339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B340" i="32"/>
  <c r="C340" i="32"/>
  <c r="D340" i="32"/>
  <c r="E340" i="32"/>
  <c r="F340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B341" i="32"/>
  <c r="C341" i="32"/>
  <c r="D341" i="32"/>
  <c r="E341" i="32"/>
  <c r="F341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B342" i="32"/>
  <c r="C342" i="32"/>
  <c r="D342" i="32"/>
  <c r="E342" i="32"/>
  <c r="F342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B343" i="32"/>
  <c r="C343" i="32"/>
  <c r="D343" i="32"/>
  <c r="E343" i="32"/>
  <c r="F343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B344" i="32"/>
  <c r="C344" i="32"/>
  <c r="D344" i="32"/>
  <c r="E344" i="32"/>
  <c r="F344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B345" i="32"/>
  <c r="C345" i="32"/>
  <c r="D345" i="32"/>
  <c r="E345" i="32"/>
  <c r="F345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B346" i="32"/>
  <c r="C346" i="32"/>
  <c r="D346" i="32"/>
  <c r="E346" i="32"/>
  <c r="F346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B347" i="32"/>
  <c r="C347" i="32"/>
  <c r="D347" i="32"/>
  <c r="E347" i="32"/>
  <c r="F347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B348" i="32"/>
  <c r="C348" i="32"/>
  <c r="D348" i="32"/>
  <c r="E348" i="32"/>
  <c r="F348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B349" i="32"/>
  <c r="C349" i="32"/>
  <c r="D349" i="32"/>
  <c r="E349" i="32"/>
  <c r="F349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B350" i="32"/>
  <c r="C350" i="32"/>
  <c r="D350" i="32"/>
  <c r="E350" i="32"/>
  <c r="F350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B351" i="32"/>
  <c r="C351" i="32"/>
  <c r="D351" i="32"/>
  <c r="E351" i="32"/>
  <c r="F351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B352" i="32"/>
  <c r="C352" i="32"/>
  <c r="D352" i="32"/>
  <c r="E352" i="32"/>
  <c r="F352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B353" i="32"/>
  <c r="C353" i="32"/>
  <c r="D353" i="32"/>
  <c r="E353" i="32"/>
  <c r="F353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B354" i="32"/>
  <c r="C354" i="32"/>
  <c r="D354" i="32"/>
  <c r="E354" i="32"/>
  <c r="F354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B355" i="32"/>
  <c r="C355" i="32"/>
  <c r="D355" i="32"/>
  <c r="E355" i="32"/>
  <c r="F355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B356" i="32"/>
  <c r="C356" i="32"/>
  <c r="D356" i="32"/>
  <c r="E356" i="32"/>
  <c r="F356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B357" i="32"/>
  <c r="C357" i="32"/>
  <c r="D357" i="32"/>
  <c r="E357" i="32"/>
  <c r="F357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B358" i="32"/>
  <c r="C358" i="32"/>
  <c r="D358" i="32"/>
  <c r="E358" i="32"/>
  <c r="F358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B359" i="32"/>
  <c r="C359" i="32"/>
  <c r="D359" i="32"/>
  <c r="E359" i="32"/>
  <c r="F359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B360" i="32"/>
  <c r="C360" i="32"/>
  <c r="D360" i="32"/>
  <c r="E360" i="32"/>
  <c r="F360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B361" i="32"/>
  <c r="C361" i="32"/>
  <c r="D361" i="32"/>
  <c r="E361" i="32"/>
  <c r="F361" i="32"/>
  <c r="G361" i="32"/>
  <c r="H361" i="32"/>
  <c r="I361" i="32"/>
  <c r="J361" i="32"/>
  <c r="K361" i="32"/>
  <c r="L361" i="32"/>
  <c r="M361" i="32"/>
  <c r="N361" i="32"/>
  <c r="O361" i="32"/>
  <c r="P361" i="32"/>
  <c r="Q361" i="32"/>
  <c r="R361" i="32"/>
  <c r="B362" i="32"/>
  <c r="C362" i="32"/>
  <c r="D362" i="32"/>
  <c r="E362" i="32"/>
  <c r="F362" i="32"/>
  <c r="G362" i="32"/>
  <c r="H362" i="32"/>
  <c r="I362" i="32"/>
  <c r="J362" i="32"/>
  <c r="K362" i="32"/>
  <c r="L362" i="32"/>
  <c r="M362" i="32"/>
  <c r="N362" i="32"/>
  <c r="O362" i="32"/>
  <c r="P362" i="32"/>
  <c r="Q362" i="32"/>
  <c r="R362" i="32"/>
  <c r="B363" i="32"/>
  <c r="C363" i="32"/>
  <c r="D363" i="32"/>
  <c r="E363" i="32"/>
  <c r="F363" i="32"/>
  <c r="G363" i="32"/>
  <c r="H363" i="32"/>
  <c r="I363" i="32"/>
  <c r="J363" i="32"/>
  <c r="K363" i="32"/>
  <c r="L363" i="32"/>
  <c r="M363" i="32"/>
  <c r="N363" i="32"/>
  <c r="O363" i="32"/>
  <c r="P363" i="32"/>
  <c r="Q363" i="32"/>
  <c r="R363" i="32"/>
  <c r="B364" i="32"/>
  <c r="C364" i="32"/>
  <c r="D364" i="32"/>
  <c r="E364" i="32"/>
  <c r="F364" i="32"/>
  <c r="G364" i="32"/>
  <c r="H364" i="32"/>
  <c r="I364" i="32"/>
  <c r="J364" i="32"/>
  <c r="K364" i="32"/>
  <c r="L364" i="32"/>
  <c r="M364" i="32"/>
  <c r="N364" i="32"/>
  <c r="O364" i="32"/>
  <c r="P364" i="32"/>
  <c r="Q364" i="32"/>
  <c r="R364" i="32"/>
  <c r="B365" i="32"/>
  <c r="C365" i="32"/>
  <c r="D365" i="32"/>
  <c r="E365" i="32"/>
  <c r="F365" i="32"/>
  <c r="G365" i="32"/>
  <c r="H365" i="32"/>
  <c r="I365" i="32"/>
  <c r="J365" i="32"/>
  <c r="K365" i="32"/>
  <c r="L365" i="32"/>
  <c r="M365" i="32"/>
  <c r="N365" i="32"/>
  <c r="O365" i="32"/>
  <c r="P365" i="32"/>
  <c r="Q365" i="32"/>
  <c r="R365" i="32"/>
  <c r="B366" i="32"/>
  <c r="C366" i="32"/>
  <c r="D366" i="32"/>
  <c r="E366" i="32"/>
  <c r="F366" i="32"/>
  <c r="G366" i="32"/>
  <c r="H366" i="32"/>
  <c r="I366" i="32"/>
  <c r="J366" i="32"/>
  <c r="K366" i="32"/>
  <c r="L366" i="32"/>
  <c r="M366" i="32"/>
  <c r="N366" i="32"/>
  <c r="O366" i="32"/>
  <c r="P366" i="32"/>
  <c r="Q366" i="32"/>
  <c r="R366" i="32"/>
  <c r="B367" i="32"/>
  <c r="C367" i="32"/>
  <c r="D367" i="32"/>
  <c r="E367" i="32"/>
  <c r="F367" i="32"/>
  <c r="G367" i="32"/>
  <c r="H367" i="32"/>
  <c r="I367" i="32"/>
  <c r="J367" i="32"/>
  <c r="K367" i="32"/>
  <c r="L367" i="32"/>
  <c r="M367" i="32"/>
  <c r="N367" i="32"/>
  <c r="O367" i="32"/>
  <c r="P367" i="32"/>
  <c r="Q367" i="32"/>
  <c r="R367" i="32"/>
  <c r="B368" i="32"/>
  <c r="C368" i="32"/>
  <c r="D368" i="32"/>
  <c r="E368" i="32"/>
  <c r="F368" i="32"/>
  <c r="G368" i="32"/>
  <c r="H368" i="32"/>
  <c r="I368" i="32"/>
  <c r="J368" i="32"/>
  <c r="K368" i="32"/>
  <c r="L368" i="32"/>
  <c r="M368" i="32"/>
  <c r="N368" i="32"/>
  <c r="O368" i="32"/>
  <c r="P368" i="32"/>
  <c r="Q368" i="32"/>
  <c r="R368" i="32"/>
  <c r="B369" i="32"/>
  <c r="C369" i="32"/>
  <c r="D369" i="32"/>
  <c r="E369" i="32"/>
  <c r="F369" i="32"/>
  <c r="G369" i="32"/>
  <c r="H369" i="32"/>
  <c r="I369" i="32"/>
  <c r="J369" i="32"/>
  <c r="K369" i="32"/>
  <c r="L369" i="32"/>
  <c r="M369" i="32"/>
  <c r="N369" i="32"/>
  <c r="O369" i="32"/>
  <c r="P369" i="32"/>
  <c r="Q369" i="32"/>
  <c r="R369" i="32"/>
  <c r="B370" i="32"/>
  <c r="C370" i="32"/>
  <c r="D370" i="32"/>
  <c r="E370" i="32"/>
  <c r="F370" i="32"/>
  <c r="G370" i="32"/>
  <c r="H370" i="32"/>
  <c r="I370" i="32"/>
  <c r="J370" i="32"/>
  <c r="K370" i="32"/>
  <c r="L370" i="32"/>
  <c r="M370" i="32"/>
  <c r="N370" i="32"/>
  <c r="O370" i="32"/>
  <c r="P370" i="32"/>
  <c r="Q370" i="32"/>
  <c r="R370" i="32"/>
  <c r="B371" i="32"/>
  <c r="C371" i="32"/>
  <c r="D371" i="32"/>
  <c r="E371" i="32"/>
  <c r="F371" i="32"/>
  <c r="G371" i="32"/>
  <c r="H371" i="32"/>
  <c r="I371" i="32"/>
  <c r="J371" i="32"/>
  <c r="K371" i="32"/>
  <c r="L371" i="32"/>
  <c r="M371" i="32"/>
  <c r="N371" i="32"/>
  <c r="O371" i="32"/>
  <c r="P371" i="32"/>
  <c r="Q371" i="32"/>
  <c r="R371" i="32"/>
  <c r="B372" i="32"/>
  <c r="C372" i="32"/>
  <c r="D372" i="32"/>
  <c r="E372" i="32"/>
  <c r="F372" i="32"/>
  <c r="G372" i="32"/>
  <c r="H372" i="32"/>
  <c r="I372" i="32"/>
  <c r="J372" i="32"/>
  <c r="K372" i="32"/>
  <c r="L372" i="32"/>
  <c r="M372" i="32"/>
  <c r="N372" i="32"/>
  <c r="O372" i="32"/>
  <c r="P372" i="32"/>
  <c r="Q372" i="32"/>
  <c r="R372" i="32"/>
  <c r="B373" i="32"/>
  <c r="C373" i="32"/>
  <c r="D373" i="32"/>
  <c r="E373" i="32"/>
  <c r="F373" i="32"/>
  <c r="G373" i="32"/>
  <c r="H373" i="32"/>
  <c r="I373" i="32"/>
  <c r="J373" i="32"/>
  <c r="K373" i="32"/>
  <c r="L373" i="32"/>
  <c r="M373" i="32"/>
  <c r="N373" i="32"/>
  <c r="O373" i="32"/>
  <c r="P373" i="32"/>
  <c r="Q373" i="32"/>
  <c r="R373" i="32"/>
  <c r="B374" i="32"/>
  <c r="C374" i="32"/>
  <c r="D374" i="32"/>
  <c r="E374" i="32"/>
  <c r="F374" i="32"/>
  <c r="G374" i="32"/>
  <c r="H374" i="32"/>
  <c r="I374" i="32"/>
  <c r="J374" i="32"/>
  <c r="K374" i="32"/>
  <c r="L374" i="32"/>
  <c r="M374" i="32"/>
  <c r="N374" i="32"/>
  <c r="O374" i="32"/>
  <c r="P374" i="32"/>
  <c r="Q374" i="32"/>
  <c r="R374" i="32"/>
  <c r="B375" i="32"/>
  <c r="C375" i="32"/>
  <c r="D375" i="32"/>
  <c r="E375" i="32"/>
  <c r="F375" i="32"/>
  <c r="G375" i="32"/>
  <c r="H375" i="32"/>
  <c r="I375" i="32"/>
  <c r="J375" i="32"/>
  <c r="K375" i="32"/>
  <c r="L375" i="32"/>
  <c r="M375" i="32"/>
  <c r="N375" i="32"/>
  <c r="O375" i="32"/>
  <c r="P375" i="32"/>
  <c r="Q375" i="32"/>
  <c r="R375" i="32"/>
  <c r="B376" i="32"/>
  <c r="C376" i="32"/>
  <c r="D376" i="32"/>
  <c r="E376" i="32"/>
  <c r="F376" i="32"/>
  <c r="G376" i="32"/>
  <c r="H376" i="32"/>
  <c r="I376" i="32"/>
  <c r="J376" i="32"/>
  <c r="K376" i="32"/>
  <c r="L376" i="32"/>
  <c r="M376" i="32"/>
  <c r="N376" i="32"/>
  <c r="O376" i="32"/>
  <c r="P376" i="32"/>
  <c r="Q376" i="32"/>
  <c r="R376" i="32"/>
  <c r="B377" i="32"/>
  <c r="C377" i="32"/>
  <c r="D377" i="32"/>
  <c r="E377" i="32"/>
  <c r="F377" i="32"/>
  <c r="G377" i="32"/>
  <c r="H377" i="32"/>
  <c r="I377" i="32"/>
  <c r="J377" i="32"/>
  <c r="K377" i="32"/>
  <c r="L377" i="32"/>
  <c r="M377" i="32"/>
  <c r="N377" i="32"/>
  <c r="O377" i="32"/>
  <c r="P377" i="32"/>
  <c r="Q377" i="32"/>
  <c r="R377" i="32"/>
  <c r="B378" i="32"/>
  <c r="C378" i="32"/>
  <c r="D378" i="32"/>
  <c r="E378" i="32"/>
  <c r="F378" i="32"/>
  <c r="G378" i="32"/>
  <c r="H378" i="32"/>
  <c r="I378" i="32"/>
  <c r="J378" i="32"/>
  <c r="K378" i="32"/>
  <c r="L378" i="32"/>
  <c r="M378" i="32"/>
  <c r="N378" i="32"/>
  <c r="O378" i="32"/>
  <c r="P378" i="32"/>
  <c r="Q378" i="32"/>
  <c r="R378" i="32"/>
  <c r="B379" i="32"/>
  <c r="C379" i="32"/>
  <c r="D379" i="32"/>
  <c r="E379" i="32"/>
  <c r="F379" i="32"/>
  <c r="G379" i="32"/>
  <c r="H379" i="32"/>
  <c r="I379" i="32"/>
  <c r="J379" i="32"/>
  <c r="K379" i="32"/>
  <c r="L379" i="32"/>
  <c r="M379" i="32"/>
  <c r="N379" i="32"/>
  <c r="O379" i="32"/>
  <c r="P379" i="32"/>
  <c r="Q379" i="32"/>
  <c r="R379" i="32"/>
  <c r="B380" i="32"/>
  <c r="C380" i="32"/>
  <c r="D380" i="32"/>
  <c r="E380" i="32"/>
  <c r="F380" i="32"/>
  <c r="G380" i="32"/>
  <c r="H380" i="32"/>
  <c r="I380" i="32"/>
  <c r="J380" i="32"/>
  <c r="K380" i="32"/>
  <c r="L380" i="32"/>
  <c r="M380" i="32"/>
  <c r="N380" i="32"/>
  <c r="O380" i="32"/>
  <c r="P380" i="32"/>
  <c r="Q380" i="32"/>
  <c r="R380" i="32"/>
  <c r="B381" i="32"/>
  <c r="C381" i="32"/>
  <c r="D381" i="32"/>
  <c r="E381" i="32"/>
  <c r="F381" i="32"/>
  <c r="G381" i="32"/>
  <c r="H381" i="32"/>
  <c r="I381" i="32"/>
  <c r="J381" i="32"/>
  <c r="K381" i="32"/>
  <c r="L381" i="32"/>
  <c r="M381" i="32"/>
  <c r="N381" i="32"/>
  <c r="O381" i="32"/>
  <c r="P381" i="32"/>
  <c r="Q381" i="32"/>
  <c r="R381" i="32"/>
  <c r="B382" i="32"/>
  <c r="C382" i="32"/>
  <c r="D382" i="32"/>
  <c r="E382" i="32"/>
  <c r="F382" i="32"/>
  <c r="G382" i="32"/>
  <c r="H382" i="32"/>
  <c r="I382" i="32"/>
  <c r="J382" i="32"/>
  <c r="K382" i="32"/>
  <c r="L382" i="32"/>
  <c r="M382" i="32"/>
  <c r="N382" i="32"/>
  <c r="O382" i="32"/>
  <c r="P382" i="32"/>
  <c r="Q382" i="32"/>
  <c r="R382" i="32"/>
  <c r="B383" i="32"/>
  <c r="C383" i="32"/>
  <c r="D383" i="32"/>
  <c r="E383" i="32"/>
  <c r="F383" i="32"/>
  <c r="G383" i="32"/>
  <c r="H383" i="32"/>
  <c r="I383" i="32"/>
  <c r="J383" i="32"/>
  <c r="K383" i="32"/>
  <c r="L383" i="32"/>
  <c r="M383" i="32"/>
  <c r="N383" i="32"/>
  <c r="O383" i="32"/>
  <c r="P383" i="32"/>
  <c r="Q383" i="32"/>
  <c r="R383" i="32"/>
  <c r="B384" i="32"/>
  <c r="C384" i="32"/>
  <c r="D384" i="32"/>
  <c r="E384" i="32"/>
  <c r="F384" i="32"/>
  <c r="G384" i="32"/>
  <c r="H384" i="32"/>
  <c r="I384" i="32"/>
  <c r="J384" i="32"/>
  <c r="K384" i="32"/>
  <c r="L384" i="32"/>
  <c r="M384" i="32"/>
  <c r="N384" i="32"/>
  <c r="O384" i="32"/>
  <c r="P384" i="32"/>
  <c r="Q384" i="32"/>
  <c r="R384" i="32"/>
  <c r="B385" i="32"/>
  <c r="C385" i="32"/>
  <c r="D385" i="32"/>
  <c r="E385" i="32"/>
  <c r="F385" i="32"/>
  <c r="G385" i="32"/>
  <c r="H385" i="32"/>
  <c r="I385" i="32"/>
  <c r="J385" i="32"/>
  <c r="K385" i="32"/>
  <c r="L385" i="32"/>
  <c r="M385" i="32"/>
  <c r="N385" i="32"/>
  <c r="O385" i="32"/>
  <c r="P385" i="32"/>
  <c r="Q385" i="32"/>
  <c r="R385" i="32"/>
  <c r="B386" i="32"/>
  <c r="C386" i="32"/>
  <c r="D386" i="32"/>
  <c r="E386" i="32"/>
  <c r="F386" i="32"/>
  <c r="G386" i="32"/>
  <c r="H386" i="32"/>
  <c r="I386" i="32"/>
  <c r="J386" i="32"/>
  <c r="K386" i="32"/>
  <c r="L386" i="32"/>
  <c r="M386" i="32"/>
  <c r="N386" i="32"/>
  <c r="O386" i="32"/>
  <c r="P386" i="32"/>
  <c r="Q386" i="32"/>
  <c r="R386" i="32"/>
  <c r="B387" i="32"/>
  <c r="C387" i="32"/>
  <c r="D387" i="32"/>
  <c r="E387" i="32"/>
  <c r="F387" i="32"/>
  <c r="G387" i="32"/>
  <c r="H387" i="32"/>
  <c r="I387" i="32"/>
  <c r="J387" i="32"/>
  <c r="K387" i="32"/>
  <c r="L387" i="32"/>
  <c r="M387" i="32"/>
  <c r="N387" i="32"/>
  <c r="O387" i="32"/>
  <c r="P387" i="32"/>
  <c r="Q387" i="32"/>
  <c r="R387" i="32"/>
  <c r="B388" i="32"/>
  <c r="C388" i="32"/>
  <c r="D388" i="32"/>
  <c r="E388" i="32"/>
  <c r="F388" i="32"/>
  <c r="G388" i="32"/>
  <c r="H388" i="32"/>
  <c r="I388" i="32"/>
  <c r="J388" i="32"/>
  <c r="K388" i="32"/>
  <c r="L388" i="32"/>
  <c r="M388" i="32"/>
  <c r="N388" i="32"/>
  <c r="O388" i="32"/>
  <c r="P388" i="32"/>
  <c r="Q388" i="32"/>
  <c r="R388" i="32"/>
  <c r="B389" i="32"/>
  <c r="C389" i="32"/>
  <c r="D389" i="32"/>
  <c r="E389" i="32"/>
  <c r="F389" i="32"/>
  <c r="G389" i="32"/>
  <c r="H389" i="32"/>
  <c r="I389" i="32"/>
  <c r="J389" i="32"/>
  <c r="K389" i="32"/>
  <c r="L389" i="32"/>
  <c r="M389" i="32"/>
  <c r="N389" i="32"/>
  <c r="O389" i="32"/>
  <c r="P389" i="32"/>
  <c r="Q389" i="32"/>
  <c r="R389" i="32"/>
  <c r="B390" i="32"/>
  <c r="C390" i="32"/>
  <c r="D390" i="32"/>
  <c r="E390" i="32"/>
  <c r="F390" i="32"/>
  <c r="G390" i="32"/>
  <c r="H390" i="32"/>
  <c r="I390" i="32"/>
  <c r="J390" i="32"/>
  <c r="K390" i="32"/>
  <c r="L390" i="32"/>
  <c r="M390" i="32"/>
  <c r="N390" i="32"/>
  <c r="O390" i="32"/>
  <c r="P390" i="32"/>
  <c r="Q390" i="32"/>
  <c r="R390" i="32"/>
  <c r="B391" i="32"/>
  <c r="C391" i="32"/>
  <c r="D391" i="32"/>
  <c r="E391" i="32"/>
  <c r="F391" i="32"/>
  <c r="G391" i="32"/>
  <c r="H391" i="32"/>
  <c r="I391" i="32"/>
  <c r="J391" i="32"/>
  <c r="K391" i="32"/>
  <c r="L391" i="32"/>
  <c r="M391" i="32"/>
  <c r="N391" i="32"/>
  <c r="O391" i="32"/>
  <c r="P391" i="32"/>
  <c r="Q391" i="32"/>
  <c r="R391" i="32"/>
  <c r="B392" i="32"/>
  <c r="C392" i="32"/>
  <c r="D392" i="32"/>
  <c r="E392" i="32"/>
  <c r="F392" i="32"/>
  <c r="G392" i="32"/>
  <c r="H392" i="32"/>
  <c r="I392" i="32"/>
  <c r="J392" i="32"/>
  <c r="K392" i="32"/>
  <c r="L392" i="32"/>
  <c r="M392" i="32"/>
  <c r="N392" i="32"/>
  <c r="O392" i="32"/>
  <c r="P392" i="32"/>
  <c r="Q392" i="32"/>
  <c r="R392" i="32"/>
  <c r="B393" i="32"/>
  <c r="C393" i="32"/>
  <c r="D393" i="32"/>
  <c r="E393" i="32"/>
  <c r="F393" i="32"/>
  <c r="G393" i="32"/>
  <c r="H393" i="32"/>
  <c r="I393" i="32"/>
  <c r="J393" i="32"/>
  <c r="K393" i="32"/>
  <c r="L393" i="32"/>
  <c r="M393" i="32"/>
  <c r="N393" i="32"/>
  <c r="O393" i="32"/>
  <c r="P393" i="32"/>
  <c r="Q393" i="32"/>
  <c r="R393" i="32"/>
  <c r="B394" i="32"/>
  <c r="C394" i="32"/>
  <c r="D394" i="32"/>
  <c r="E394" i="32"/>
  <c r="F394" i="32"/>
  <c r="G394" i="32"/>
  <c r="H394" i="32"/>
  <c r="I394" i="32"/>
  <c r="J394" i="32"/>
  <c r="K394" i="32"/>
  <c r="L394" i="32"/>
  <c r="M394" i="32"/>
  <c r="N394" i="32"/>
  <c r="O394" i="32"/>
  <c r="P394" i="32"/>
  <c r="Q394" i="32"/>
  <c r="R394" i="32"/>
  <c r="B395" i="32"/>
  <c r="C395" i="32"/>
  <c r="D395" i="32"/>
  <c r="E395" i="32"/>
  <c r="F395" i="32"/>
  <c r="G395" i="32"/>
  <c r="H395" i="32"/>
  <c r="I395" i="32"/>
  <c r="J395" i="32"/>
  <c r="K395" i="32"/>
  <c r="L395" i="32"/>
  <c r="M395" i="32"/>
  <c r="N395" i="32"/>
  <c r="O395" i="32"/>
  <c r="P395" i="32"/>
  <c r="Q395" i="32"/>
  <c r="R395" i="32"/>
  <c r="B396" i="32"/>
  <c r="C396" i="32"/>
  <c r="D396" i="32"/>
  <c r="E396" i="32"/>
  <c r="F396" i="32"/>
  <c r="G396" i="32"/>
  <c r="H396" i="32"/>
  <c r="I396" i="32"/>
  <c r="J396" i="32"/>
  <c r="K396" i="32"/>
  <c r="L396" i="32"/>
  <c r="M396" i="32"/>
  <c r="N396" i="32"/>
  <c r="O396" i="32"/>
  <c r="P396" i="32"/>
  <c r="Q396" i="32"/>
  <c r="R396" i="32"/>
  <c r="B397" i="32"/>
  <c r="C397" i="32"/>
  <c r="D397" i="32"/>
  <c r="E397" i="32"/>
  <c r="F397" i="32"/>
  <c r="G397" i="32"/>
  <c r="H397" i="32"/>
  <c r="I397" i="32"/>
  <c r="J397" i="32"/>
  <c r="K397" i="32"/>
  <c r="L397" i="32"/>
  <c r="M397" i="32"/>
  <c r="N397" i="32"/>
  <c r="O397" i="32"/>
  <c r="P397" i="32"/>
  <c r="Q397" i="32"/>
  <c r="R397" i="32"/>
  <c r="B398" i="32"/>
  <c r="C398" i="32"/>
  <c r="D398" i="32"/>
  <c r="E398" i="32"/>
  <c r="F398" i="32"/>
  <c r="G398" i="32"/>
  <c r="H398" i="32"/>
  <c r="I398" i="32"/>
  <c r="J398" i="32"/>
  <c r="K398" i="32"/>
  <c r="L398" i="32"/>
  <c r="M398" i="32"/>
  <c r="N398" i="32"/>
  <c r="O398" i="32"/>
  <c r="P398" i="32"/>
  <c r="Q398" i="32"/>
  <c r="R398" i="32"/>
  <c r="B399" i="32"/>
  <c r="C399" i="32"/>
  <c r="D399" i="32"/>
  <c r="E399" i="32"/>
  <c r="F399" i="32"/>
  <c r="G399" i="32"/>
  <c r="H399" i="32"/>
  <c r="I399" i="32"/>
  <c r="J399" i="32"/>
  <c r="K399" i="32"/>
  <c r="L399" i="32"/>
  <c r="M399" i="32"/>
  <c r="N399" i="32"/>
  <c r="O399" i="32"/>
  <c r="P399" i="32"/>
  <c r="Q399" i="32"/>
  <c r="R399" i="32"/>
  <c r="B400" i="32"/>
  <c r="C400" i="32"/>
  <c r="D400" i="32"/>
  <c r="E400" i="32"/>
  <c r="F400" i="32"/>
  <c r="G400" i="32"/>
  <c r="H400" i="32"/>
  <c r="I400" i="32"/>
  <c r="J400" i="32"/>
  <c r="K400" i="32"/>
  <c r="L400" i="32"/>
  <c r="M400" i="32"/>
  <c r="N400" i="32"/>
  <c r="O400" i="32"/>
  <c r="P400" i="32"/>
  <c r="Q400" i="32"/>
  <c r="R400" i="32"/>
  <c r="B401" i="32"/>
  <c r="C401" i="32"/>
  <c r="D401" i="32"/>
  <c r="E401" i="32"/>
  <c r="F401" i="32"/>
  <c r="G401" i="32"/>
  <c r="H401" i="32"/>
  <c r="I401" i="32"/>
  <c r="J401" i="32"/>
  <c r="K401" i="32"/>
  <c r="L401" i="32"/>
  <c r="M401" i="32"/>
  <c r="N401" i="32"/>
  <c r="O401" i="32"/>
  <c r="P401" i="32"/>
  <c r="Q401" i="32"/>
  <c r="R401" i="32"/>
  <c r="B402" i="32"/>
  <c r="C402" i="32"/>
  <c r="D402" i="32"/>
  <c r="E402" i="32"/>
  <c r="F402" i="32"/>
  <c r="G402" i="32"/>
  <c r="H402" i="32"/>
  <c r="I402" i="32"/>
  <c r="J402" i="32"/>
  <c r="K402" i="32"/>
  <c r="L402" i="32"/>
  <c r="M402" i="32"/>
  <c r="N402" i="32"/>
  <c r="O402" i="32"/>
  <c r="P402" i="32"/>
  <c r="Q402" i="32"/>
  <c r="R402" i="32"/>
  <c r="B403" i="32"/>
  <c r="C403" i="32"/>
  <c r="D403" i="32"/>
  <c r="E403" i="32"/>
  <c r="F403" i="32"/>
  <c r="G403" i="32"/>
  <c r="H403" i="32"/>
  <c r="I403" i="32"/>
  <c r="J403" i="32"/>
  <c r="K403" i="32"/>
  <c r="L403" i="32"/>
  <c r="M403" i="32"/>
  <c r="N403" i="32"/>
  <c r="O403" i="32"/>
  <c r="P403" i="32"/>
  <c r="Q403" i="32"/>
  <c r="R403" i="32"/>
  <c r="B404" i="32"/>
  <c r="C404" i="32"/>
  <c r="D404" i="32"/>
  <c r="E404" i="32"/>
  <c r="F404" i="32"/>
  <c r="G404" i="32"/>
  <c r="H404" i="32"/>
  <c r="I404" i="32"/>
  <c r="J404" i="32"/>
  <c r="K404" i="32"/>
  <c r="L404" i="32"/>
  <c r="M404" i="32"/>
  <c r="N404" i="32"/>
  <c r="O404" i="32"/>
  <c r="P404" i="32"/>
  <c r="Q404" i="32"/>
  <c r="R404" i="32"/>
  <c r="B405" i="32"/>
  <c r="C405" i="32"/>
  <c r="D405" i="32"/>
  <c r="E405" i="32"/>
  <c r="F405" i="32"/>
  <c r="G405" i="32"/>
  <c r="H405" i="32"/>
  <c r="I405" i="32"/>
  <c r="J405" i="32"/>
  <c r="K405" i="32"/>
  <c r="L405" i="32"/>
  <c r="M405" i="32"/>
  <c r="N405" i="32"/>
  <c r="O405" i="32"/>
  <c r="P405" i="32"/>
  <c r="Q405" i="32"/>
  <c r="R405" i="32"/>
  <c r="B406" i="32"/>
  <c r="C406" i="32"/>
  <c r="D406" i="32"/>
  <c r="E406" i="32"/>
  <c r="F406" i="32"/>
  <c r="G406" i="32"/>
  <c r="H406" i="32"/>
  <c r="I406" i="32"/>
  <c r="J406" i="32"/>
  <c r="K406" i="32"/>
  <c r="L406" i="32"/>
  <c r="M406" i="32"/>
  <c r="N406" i="32"/>
  <c r="O406" i="32"/>
  <c r="P406" i="32"/>
  <c r="Q406" i="32"/>
  <c r="R406" i="32"/>
  <c r="B407" i="32"/>
  <c r="C407" i="32"/>
  <c r="D407" i="32"/>
  <c r="E407" i="32"/>
  <c r="F407" i="32"/>
  <c r="G407" i="32"/>
  <c r="H407" i="32"/>
  <c r="I407" i="32"/>
  <c r="J407" i="32"/>
  <c r="K407" i="32"/>
  <c r="L407" i="32"/>
  <c r="M407" i="32"/>
  <c r="N407" i="32"/>
  <c r="O407" i="32"/>
  <c r="P407" i="32"/>
  <c r="Q407" i="32"/>
  <c r="R407" i="32"/>
  <c r="B408" i="32"/>
  <c r="C408" i="32"/>
  <c r="D408" i="32"/>
  <c r="E408" i="32"/>
  <c r="F408" i="32"/>
  <c r="G408" i="32"/>
  <c r="H408" i="32"/>
  <c r="I408" i="32"/>
  <c r="J408" i="32"/>
  <c r="K408" i="32"/>
  <c r="L408" i="32"/>
  <c r="M408" i="32"/>
  <c r="N408" i="32"/>
  <c r="O408" i="32"/>
  <c r="P408" i="32"/>
  <c r="Q408" i="32"/>
  <c r="R408" i="32"/>
  <c r="B409" i="32"/>
  <c r="C409" i="32"/>
  <c r="D409" i="32"/>
  <c r="E409" i="32"/>
  <c r="F409" i="32"/>
  <c r="G409" i="32"/>
  <c r="H409" i="32"/>
  <c r="I409" i="32"/>
  <c r="J409" i="32"/>
  <c r="K409" i="32"/>
  <c r="L409" i="32"/>
  <c r="M409" i="32"/>
  <c r="N409" i="32"/>
  <c r="O409" i="32"/>
  <c r="P409" i="32"/>
  <c r="Q409" i="32"/>
  <c r="R409" i="32"/>
  <c r="B410" i="32"/>
  <c r="C410" i="32"/>
  <c r="D410" i="32"/>
  <c r="E410" i="32"/>
  <c r="F410" i="32"/>
  <c r="G410" i="32"/>
  <c r="H410" i="32"/>
  <c r="I410" i="32"/>
  <c r="J410" i="32"/>
  <c r="K410" i="32"/>
  <c r="L410" i="32"/>
  <c r="M410" i="32"/>
  <c r="N410" i="32"/>
  <c r="O410" i="32"/>
  <c r="P410" i="32"/>
  <c r="Q410" i="32"/>
  <c r="R410" i="32"/>
  <c r="B411" i="32"/>
  <c r="C411" i="32"/>
  <c r="D411" i="32"/>
  <c r="E411" i="32"/>
  <c r="F411" i="32"/>
  <c r="G411" i="32"/>
  <c r="H411" i="32"/>
  <c r="I411" i="32"/>
  <c r="J411" i="32"/>
  <c r="K411" i="32"/>
  <c r="L411" i="32"/>
  <c r="M411" i="32"/>
  <c r="N411" i="32"/>
  <c r="O411" i="32"/>
  <c r="P411" i="32"/>
  <c r="Q411" i="32"/>
  <c r="R411" i="32"/>
  <c r="B412" i="32"/>
  <c r="C412" i="32"/>
  <c r="D412" i="32"/>
  <c r="E412" i="32"/>
  <c r="F412" i="32"/>
  <c r="G412" i="32"/>
  <c r="H412" i="32"/>
  <c r="I412" i="32"/>
  <c r="J412" i="32"/>
  <c r="K412" i="32"/>
  <c r="L412" i="32"/>
  <c r="M412" i="32"/>
  <c r="N412" i="32"/>
  <c r="O412" i="32"/>
  <c r="P412" i="32"/>
  <c r="Q412" i="32"/>
  <c r="R412" i="32"/>
  <c r="B413" i="32"/>
  <c r="C413" i="32"/>
  <c r="D413" i="32"/>
  <c r="E413" i="32"/>
  <c r="F413" i="32"/>
  <c r="G413" i="32"/>
  <c r="H413" i="32"/>
  <c r="I413" i="32"/>
  <c r="J413" i="32"/>
  <c r="K413" i="32"/>
  <c r="L413" i="32"/>
  <c r="M413" i="32"/>
  <c r="N413" i="32"/>
  <c r="O413" i="32"/>
  <c r="P413" i="32"/>
  <c r="Q413" i="32"/>
  <c r="R413" i="32"/>
  <c r="B414" i="32"/>
  <c r="C414" i="32"/>
  <c r="D414" i="32"/>
  <c r="E414" i="32"/>
  <c r="F414" i="32"/>
  <c r="G414" i="32"/>
  <c r="H414" i="32"/>
  <c r="I414" i="32"/>
  <c r="J414" i="32"/>
  <c r="K414" i="32"/>
  <c r="L414" i="32"/>
  <c r="M414" i="32"/>
  <c r="N414" i="32"/>
  <c r="O414" i="32"/>
  <c r="P414" i="32"/>
  <c r="Q414" i="32"/>
  <c r="R414" i="32"/>
  <c r="B415" i="32"/>
  <c r="C415" i="32"/>
  <c r="D415" i="32"/>
  <c r="E415" i="32"/>
  <c r="F415" i="32"/>
  <c r="G415" i="32"/>
  <c r="H415" i="32"/>
  <c r="I415" i="32"/>
  <c r="J415" i="32"/>
  <c r="K415" i="32"/>
  <c r="L415" i="32"/>
  <c r="M415" i="32"/>
  <c r="N415" i="32"/>
  <c r="O415" i="32"/>
  <c r="P415" i="32"/>
  <c r="Q415" i="32"/>
  <c r="R415" i="32"/>
  <c r="B416" i="32"/>
  <c r="C416" i="32"/>
  <c r="D416" i="32"/>
  <c r="E416" i="32"/>
  <c r="F416" i="32"/>
  <c r="G416" i="32"/>
  <c r="H416" i="32"/>
  <c r="I416" i="32"/>
  <c r="J416" i="32"/>
  <c r="K416" i="32"/>
  <c r="L416" i="32"/>
  <c r="M416" i="32"/>
  <c r="N416" i="32"/>
  <c r="O416" i="32"/>
  <c r="P416" i="32"/>
  <c r="Q416" i="32"/>
  <c r="R416" i="32"/>
  <c r="B417" i="32"/>
  <c r="C417" i="32"/>
  <c r="D417" i="32"/>
  <c r="E417" i="32"/>
  <c r="F417" i="32"/>
  <c r="G417" i="32"/>
  <c r="H417" i="32"/>
  <c r="I417" i="32"/>
  <c r="J417" i="32"/>
  <c r="K417" i="32"/>
  <c r="L417" i="32"/>
  <c r="M417" i="32"/>
  <c r="N417" i="32"/>
  <c r="O417" i="32"/>
  <c r="P417" i="32"/>
  <c r="Q417" i="32"/>
  <c r="R417" i="32"/>
  <c r="B418" i="32"/>
  <c r="C418" i="32"/>
  <c r="D418" i="32"/>
  <c r="E418" i="32"/>
  <c r="F418" i="32"/>
  <c r="G418" i="32"/>
  <c r="H418" i="32"/>
  <c r="I418" i="32"/>
  <c r="J418" i="32"/>
  <c r="K418" i="32"/>
  <c r="L418" i="32"/>
  <c r="M418" i="32"/>
  <c r="N418" i="32"/>
  <c r="O418" i="32"/>
  <c r="P418" i="32"/>
  <c r="Q418" i="32"/>
  <c r="R418" i="32"/>
  <c r="B419" i="32"/>
  <c r="C419" i="32"/>
  <c r="D419" i="32"/>
  <c r="E419" i="32"/>
  <c r="F419" i="32"/>
  <c r="G419" i="32"/>
  <c r="H419" i="32"/>
  <c r="I419" i="32"/>
  <c r="J419" i="32"/>
  <c r="K419" i="32"/>
  <c r="L419" i="32"/>
  <c r="M419" i="32"/>
  <c r="N419" i="32"/>
  <c r="O419" i="32"/>
  <c r="P419" i="32"/>
  <c r="Q419" i="32"/>
  <c r="R419" i="32"/>
  <c r="B420" i="32"/>
  <c r="C420" i="32"/>
  <c r="D420" i="32"/>
  <c r="E420" i="32"/>
  <c r="F420" i="32"/>
  <c r="G420" i="32"/>
  <c r="H420" i="32"/>
  <c r="I420" i="32"/>
  <c r="J420" i="32"/>
  <c r="K420" i="32"/>
  <c r="L420" i="32"/>
  <c r="M420" i="32"/>
  <c r="N420" i="32"/>
  <c r="O420" i="32"/>
  <c r="P420" i="32"/>
  <c r="Q420" i="32"/>
  <c r="R420" i="32"/>
  <c r="B421" i="32"/>
  <c r="C421" i="32"/>
  <c r="D421" i="32"/>
  <c r="E421" i="32"/>
  <c r="F421" i="32"/>
  <c r="G421" i="32"/>
  <c r="H421" i="32"/>
  <c r="I421" i="32"/>
  <c r="J421" i="32"/>
  <c r="K421" i="32"/>
  <c r="L421" i="32"/>
  <c r="M421" i="32"/>
  <c r="N421" i="32"/>
  <c r="O421" i="32"/>
  <c r="P421" i="32"/>
  <c r="Q421" i="32"/>
  <c r="R421" i="32"/>
  <c r="B422" i="32"/>
  <c r="C422" i="32"/>
  <c r="D422" i="32"/>
  <c r="E422" i="32"/>
  <c r="F422" i="32"/>
  <c r="G422" i="32"/>
  <c r="H422" i="32"/>
  <c r="I422" i="32"/>
  <c r="J422" i="32"/>
  <c r="K422" i="32"/>
  <c r="L422" i="32"/>
  <c r="M422" i="32"/>
  <c r="N422" i="32"/>
  <c r="O422" i="32"/>
  <c r="P422" i="32"/>
  <c r="Q422" i="32"/>
  <c r="R422" i="32"/>
  <c r="B423" i="32"/>
  <c r="C423" i="32"/>
  <c r="D423" i="32"/>
  <c r="E423" i="32"/>
  <c r="F423" i="32"/>
  <c r="G423" i="32"/>
  <c r="H423" i="32"/>
  <c r="I423" i="32"/>
  <c r="J423" i="32"/>
  <c r="K423" i="32"/>
  <c r="L423" i="32"/>
  <c r="M423" i="32"/>
  <c r="N423" i="32"/>
  <c r="O423" i="32"/>
  <c r="P423" i="32"/>
  <c r="Q423" i="32"/>
  <c r="R423" i="32"/>
  <c r="B424" i="32"/>
  <c r="C424" i="32"/>
  <c r="D424" i="32"/>
  <c r="E424" i="32"/>
  <c r="F424" i="32"/>
  <c r="G424" i="32"/>
  <c r="H424" i="32"/>
  <c r="I424" i="32"/>
  <c r="J424" i="32"/>
  <c r="K424" i="32"/>
  <c r="L424" i="32"/>
  <c r="M424" i="32"/>
  <c r="N424" i="32"/>
  <c r="O424" i="32"/>
  <c r="P424" i="32"/>
  <c r="Q424" i="32"/>
  <c r="R424" i="32"/>
  <c r="B425" i="32"/>
  <c r="C425" i="32"/>
  <c r="D425" i="32"/>
  <c r="E425" i="32"/>
  <c r="F425" i="32"/>
  <c r="G425" i="32"/>
  <c r="H425" i="32"/>
  <c r="I425" i="32"/>
  <c r="J425" i="32"/>
  <c r="K425" i="32"/>
  <c r="L425" i="32"/>
  <c r="M425" i="32"/>
  <c r="N425" i="32"/>
  <c r="O425" i="32"/>
  <c r="P425" i="32"/>
  <c r="Q425" i="32"/>
  <c r="R425" i="32"/>
  <c r="B426" i="32"/>
  <c r="C426" i="32"/>
  <c r="D426" i="32"/>
  <c r="E426" i="32"/>
  <c r="F426" i="32"/>
  <c r="G426" i="32"/>
  <c r="H426" i="32"/>
  <c r="I426" i="32"/>
  <c r="J426" i="32"/>
  <c r="K426" i="32"/>
  <c r="L426" i="32"/>
  <c r="M426" i="32"/>
  <c r="N426" i="32"/>
  <c r="O426" i="32"/>
  <c r="P426" i="32"/>
  <c r="Q426" i="32"/>
  <c r="R426" i="32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U6" i="3"/>
  <c r="D4" i="3"/>
  <c r="U9" i="3" s="1"/>
  <c r="B394" i="31"/>
  <c r="C394" i="31"/>
  <c r="B395" i="31"/>
  <c r="C395" i="31"/>
  <c r="B396" i="31"/>
  <c r="C396" i="31"/>
  <c r="B397" i="31"/>
  <c r="C397" i="31"/>
  <c r="B398" i="31"/>
  <c r="C398" i="31"/>
  <c r="B399" i="31"/>
  <c r="C399" i="31"/>
  <c r="B400" i="31"/>
  <c r="C400" i="31"/>
  <c r="B401" i="31"/>
  <c r="C401" i="31"/>
  <c r="B402" i="31"/>
  <c r="C402" i="31"/>
  <c r="B403" i="31"/>
  <c r="C403" i="31"/>
  <c r="B404" i="31"/>
  <c r="C404" i="31"/>
  <c r="B405" i="31"/>
  <c r="C405" i="31"/>
  <c r="B406" i="31"/>
  <c r="C406" i="31"/>
  <c r="B407" i="31"/>
  <c r="C407" i="31"/>
  <c r="B408" i="31"/>
  <c r="C408" i="31"/>
  <c r="B409" i="31"/>
  <c r="C409" i="31"/>
  <c r="B410" i="31"/>
  <c r="C410" i="31"/>
  <c r="B411" i="31"/>
  <c r="C411" i="31"/>
  <c r="B412" i="31"/>
  <c r="C412" i="31"/>
  <c r="B413" i="31"/>
  <c r="C413" i="31"/>
  <c r="B414" i="31"/>
  <c r="C414" i="31"/>
  <c r="B415" i="31"/>
  <c r="C415" i="31"/>
  <c r="B416" i="31"/>
  <c r="C416" i="31"/>
  <c r="B417" i="31"/>
  <c r="C417" i="31"/>
  <c r="B418" i="31"/>
  <c r="C418" i="31"/>
  <c r="B419" i="31"/>
  <c r="C419" i="31"/>
  <c r="B420" i="31"/>
  <c r="C420" i="31"/>
  <c r="B421" i="31"/>
  <c r="C421" i="31"/>
  <c r="B422" i="31"/>
  <c r="C422" i="31"/>
  <c r="B423" i="31"/>
  <c r="C423" i="31"/>
  <c r="B424" i="31"/>
  <c r="C424" i="31"/>
  <c r="B425" i="31"/>
  <c r="C425" i="31"/>
  <c r="B426" i="31"/>
  <c r="C426" i="31"/>
  <c r="D426" i="31"/>
  <c r="E426" i="31"/>
  <c r="B427" i="31"/>
  <c r="C427" i="31"/>
  <c r="D427" i="31"/>
  <c r="E427" i="31"/>
  <c r="B428" i="31"/>
  <c r="C428" i="31"/>
  <c r="D428" i="31"/>
  <c r="E428" i="31"/>
  <c r="B429" i="31"/>
  <c r="C429" i="31"/>
  <c r="D429" i="31"/>
  <c r="E429" i="31"/>
  <c r="B430" i="31"/>
  <c r="C430" i="31"/>
  <c r="D430" i="31"/>
  <c r="E430" i="31"/>
  <c r="B431" i="31"/>
  <c r="C431" i="31"/>
  <c r="D431" i="31"/>
  <c r="E431" i="31"/>
  <c r="B432" i="31"/>
  <c r="C432" i="31"/>
  <c r="D432" i="31"/>
  <c r="E432" i="31"/>
  <c r="B433" i="31"/>
  <c r="C433" i="31"/>
  <c r="D433" i="31"/>
  <c r="E433" i="31"/>
  <c r="B434" i="31"/>
  <c r="C434" i="31"/>
  <c r="D434" i="31"/>
  <c r="E434" i="31"/>
  <c r="B435" i="31"/>
  <c r="C435" i="31"/>
  <c r="D435" i="31"/>
  <c r="E435" i="31"/>
  <c r="B436" i="31"/>
  <c r="C436" i="31"/>
  <c r="D436" i="31"/>
  <c r="E436" i="31"/>
  <c r="B437" i="31"/>
  <c r="C437" i="31"/>
  <c r="D437" i="31"/>
  <c r="E437" i="31"/>
  <c r="B438" i="31"/>
  <c r="C438" i="31"/>
  <c r="D438" i="31"/>
  <c r="E438" i="31"/>
  <c r="B439" i="31"/>
  <c r="C439" i="31"/>
  <c r="D439" i="31"/>
  <c r="E439" i="31"/>
  <c r="B341" i="31"/>
  <c r="C341" i="31"/>
  <c r="B342" i="31"/>
  <c r="C342" i="31"/>
  <c r="B343" i="31"/>
  <c r="C343" i="31"/>
  <c r="B344" i="31"/>
  <c r="C344" i="31"/>
  <c r="B345" i="31"/>
  <c r="C345" i="31"/>
  <c r="B346" i="31"/>
  <c r="C346" i="31"/>
  <c r="B347" i="31"/>
  <c r="C347" i="31"/>
  <c r="B348" i="31"/>
  <c r="C348" i="31"/>
  <c r="B349" i="31"/>
  <c r="C349" i="31"/>
  <c r="B350" i="31"/>
  <c r="C350" i="31"/>
  <c r="B351" i="31"/>
  <c r="C351" i="31"/>
  <c r="B352" i="31"/>
  <c r="C352" i="31"/>
  <c r="B353" i="31"/>
  <c r="C353" i="31"/>
  <c r="B354" i="31"/>
  <c r="C354" i="31"/>
  <c r="B355" i="31"/>
  <c r="C355" i="31"/>
  <c r="B356" i="31"/>
  <c r="C356" i="31"/>
  <c r="B357" i="31"/>
  <c r="C357" i="31"/>
  <c r="B358" i="31"/>
  <c r="C358" i="31"/>
  <c r="B359" i="31"/>
  <c r="C359" i="31"/>
  <c r="B360" i="31"/>
  <c r="C360" i="31"/>
  <c r="B361" i="31"/>
  <c r="C361" i="31"/>
  <c r="B362" i="31"/>
  <c r="C362" i="31"/>
  <c r="B363" i="31"/>
  <c r="C363" i="31"/>
  <c r="B364" i="31"/>
  <c r="C364" i="31"/>
  <c r="B365" i="31"/>
  <c r="C365" i="31"/>
  <c r="B366" i="31"/>
  <c r="C366" i="31"/>
  <c r="B367" i="31"/>
  <c r="C367" i="31"/>
  <c r="B368" i="31"/>
  <c r="C368" i="31"/>
  <c r="B369" i="31"/>
  <c r="C369" i="31"/>
  <c r="B370" i="31"/>
  <c r="C370" i="31"/>
  <c r="B371" i="31"/>
  <c r="C371" i="31"/>
  <c r="B372" i="31"/>
  <c r="C372" i="31"/>
  <c r="B373" i="31"/>
  <c r="C373" i="31"/>
  <c r="B374" i="31"/>
  <c r="C374" i="31"/>
  <c r="B375" i="31"/>
  <c r="C375" i="31"/>
  <c r="B376" i="31"/>
  <c r="C376" i="31"/>
  <c r="B377" i="31"/>
  <c r="C377" i="31"/>
  <c r="B378" i="31"/>
  <c r="C378" i="31"/>
  <c r="B379" i="31"/>
  <c r="C379" i="31"/>
  <c r="B380" i="31"/>
  <c r="C380" i="31"/>
  <c r="B381" i="31"/>
  <c r="C381" i="31"/>
  <c r="B382" i="31"/>
  <c r="C382" i="31"/>
  <c r="B383" i="31"/>
  <c r="C383" i="31"/>
  <c r="B384" i="31"/>
  <c r="C384" i="31"/>
  <c r="B385" i="31"/>
  <c r="C385" i="31"/>
  <c r="B386" i="31"/>
  <c r="C386" i="31"/>
  <c r="B387" i="31"/>
  <c r="C387" i="31"/>
  <c r="B388" i="31"/>
  <c r="C388" i="31"/>
  <c r="B389" i="31"/>
  <c r="C389" i="31"/>
  <c r="B390" i="31"/>
  <c r="C390" i="31"/>
  <c r="B391" i="31"/>
  <c r="C391" i="31"/>
  <c r="B392" i="31"/>
  <c r="C392" i="31"/>
  <c r="B393" i="31"/>
  <c r="C393" i="31"/>
  <c r="B23" i="31"/>
  <c r="C23" i="31"/>
  <c r="B24" i="31"/>
  <c r="C24" i="31"/>
  <c r="B25" i="31"/>
  <c r="C25" i="31"/>
  <c r="B26" i="31"/>
  <c r="C26" i="31"/>
  <c r="B27" i="31"/>
  <c r="C27" i="31"/>
  <c r="B28" i="31"/>
  <c r="C28" i="31"/>
  <c r="B29" i="31"/>
  <c r="C29" i="31"/>
  <c r="B30" i="31"/>
  <c r="C30" i="31"/>
  <c r="B31" i="31"/>
  <c r="C31" i="31"/>
  <c r="B32" i="31"/>
  <c r="C32" i="31"/>
  <c r="B33" i="31"/>
  <c r="C33" i="31"/>
  <c r="B34" i="31"/>
  <c r="C34" i="31"/>
  <c r="B35" i="31"/>
  <c r="C35" i="31"/>
  <c r="B36" i="31"/>
  <c r="C36" i="31"/>
  <c r="B37" i="31"/>
  <c r="C37" i="31"/>
  <c r="B38" i="31"/>
  <c r="C38" i="31"/>
  <c r="B39" i="31"/>
  <c r="C39" i="31"/>
  <c r="B40" i="31"/>
  <c r="C40" i="31"/>
  <c r="B41" i="31"/>
  <c r="C41" i="31"/>
  <c r="B42" i="31"/>
  <c r="C42" i="31"/>
  <c r="B43" i="31"/>
  <c r="C43" i="31"/>
  <c r="B44" i="31"/>
  <c r="C44" i="31"/>
  <c r="B45" i="31"/>
  <c r="C45" i="31"/>
  <c r="B46" i="31"/>
  <c r="C46" i="31"/>
  <c r="B47" i="31"/>
  <c r="C47" i="31"/>
  <c r="B48" i="31"/>
  <c r="C48" i="31"/>
  <c r="B49" i="31"/>
  <c r="C49" i="31"/>
  <c r="B50" i="31"/>
  <c r="C50" i="31"/>
  <c r="B51" i="31"/>
  <c r="C51" i="31"/>
  <c r="B52" i="31"/>
  <c r="C52" i="31"/>
  <c r="B53" i="31"/>
  <c r="C53" i="31"/>
  <c r="B54" i="31"/>
  <c r="C54" i="31"/>
  <c r="B55" i="31"/>
  <c r="C55" i="31"/>
  <c r="B56" i="31"/>
  <c r="C56" i="31"/>
  <c r="B57" i="31"/>
  <c r="C57" i="31"/>
  <c r="B58" i="31"/>
  <c r="C58" i="31"/>
  <c r="B59" i="31"/>
  <c r="C59" i="31"/>
  <c r="B60" i="31"/>
  <c r="C60" i="31"/>
  <c r="B61" i="31"/>
  <c r="C61" i="31"/>
  <c r="B62" i="31"/>
  <c r="C62" i="31"/>
  <c r="B63" i="31"/>
  <c r="C63" i="31"/>
  <c r="B64" i="31"/>
  <c r="C64" i="31"/>
  <c r="B65" i="31"/>
  <c r="C65" i="31"/>
  <c r="B66" i="31"/>
  <c r="C66" i="31"/>
  <c r="B67" i="31"/>
  <c r="C67" i="31"/>
  <c r="B68" i="31"/>
  <c r="C68" i="31"/>
  <c r="B69" i="31"/>
  <c r="C69" i="31"/>
  <c r="B70" i="31"/>
  <c r="C70" i="31"/>
  <c r="B71" i="31"/>
  <c r="C71" i="31"/>
  <c r="B72" i="31"/>
  <c r="C72" i="31"/>
  <c r="B73" i="31"/>
  <c r="C73" i="31"/>
  <c r="B74" i="31"/>
  <c r="C74" i="31"/>
  <c r="B75" i="31"/>
  <c r="C75" i="31"/>
  <c r="B76" i="31"/>
  <c r="C76" i="31"/>
  <c r="B77" i="31"/>
  <c r="C77" i="31"/>
  <c r="B78" i="31"/>
  <c r="C78" i="31"/>
  <c r="B79" i="31"/>
  <c r="C79" i="31"/>
  <c r="B80" i="31"/>
  <c r="C80" i="31"/>
  <c r="B81" i="31"/>
  <c r="C81" i="31"/>
  <c r="B82" i="31"/>
  <c r="C82" i="31"/>
  <c r="B83" i="31"/>
  <c r="C83" i="31"/>
  <c r="B84" i="31"/>
  <c r="C84" i="31"/>
  <c r="B85" i="31"/>
  <c r="C85" i="31"/>
  <c r="B86" i="31"/>
  <c r="C86" i="31"/>
  <c r="B87" i="31"/>
  <c r="C87" i="31"/>
  <c r="B88" i="31"/>
  <c r="C88" i="31"/>
  <c r="B89" i="31"/>
  <c r="C89" i="31"/>
  <c r="B90" i="31"/>
  <c r="C90" i="31"/>
  <c r="B91" i="31"/>
  <c r="C91" i="31"/>
  <c r="B92" i="31"/>
  <c r="C92" i="31"/>
  <c r="B93" i="31"/>
  <c r="C93" i="31"/>
  <c r="B94" i="31"/>
  <c r="C94" i="31"/>
  <c r="B95" i="31"/>
  <c r="C95" i="31"/>
  <c r="B96" i="31"/>
  <c r="C96" i="31"/>
  <c r="B97" i="31"/>
  <c r="C97" i="31"/>
  <c r="B98" i="31"/>
  <c r="C98" i="31"/>
  <c r="B99" i="31"/>
  <c r="C99" i="31"/>
  <c r="B100" i="31"/>
  <c r="C100" i="31"/>
  <c r="B101" i="31"/>
  <c r="C101" i="31"/>
  <c r="B102" i="31"/>
  <c r="C102" i="31"/>
  <c r="B103" i="31"/>
  <c r="C103" i="31"/>
  <c r="B104" i="31"/>
  <c r="C104" i="31"/>
  <c r="B105" i="31"/>
  <c r="C105" i="31"/>
  <c r="B106" i="31"/>
  <c r="C106" i="31"/>
  <c r="B107" i="31"/>
  <c r="C107" i="31"/>
  <c r="B108" i="31"/>
  <c r="C108" i="31"/>
  <c r="B109" i="31"/>
  <c r="C109" i="31"/>
  <c r="B110" i="31"/>
  <c r="C110" i="31"/>
  <c r="B111" i="31"/>
  <c r="C111" i="31"/>
  <c r="B112" i="31"/>
  <c r="C112" i="31"/>
  <c r="B113" i="31"/>
  <c r="C113" i="31"/>
  <c r="B114" i="31"/>
  <c r="C114" i="31"/>
  <c r="B115" i="31"/>
  <c r="C115" i="31"/>
  <c r="B116" i="31"/>
  <c r="C116" i="31"/>
  <c r="B117" i="31"/>
  <c r="C117" i="31"/>
  <c r="B118" i="31"/>
  <c r="C118" i="31"/>
  <c r="B119" i="31"/>
  <c r="C119" i="31"/>
  <c r="B120" i="31"/>
  <c r="C120" i="31"/>
  <c r="B121" i="31"/>
  <c r="C121" i="31"/>
  <c r="B122" i="31"/>
  <c r="C122" i="31"/>
  <c r="B123" i="31"/>
  <c r="C123" i="31"/>
  <c r="B124" i="31"/>
  <c r="C124" i="31"/>
  <c r="B125" i="31"/>
  <c r="C125" i="31"/>
  <c r="B126" i="31"/>
  <c r="C126" i="31"/>
  <c r="B127" i="31"/>
  <c r="C127" i="31"/>
  <c r="B128" i="31"/>
  <c r="C128" i="31"/>
  <c r="B129" i="31"/>
  <c r="C129" i="31"/>
  <c r="B130" i="31"/>
  <c r="C130" i="31"/>
  <c r="B131" i="31"/>
  <c r="C131" i="31"/>
  <c r="B132" i="31"/>
  <c r="C132" i="31"/>
  <c r="B133" i="31"/>
  <c r="C133" i="31"/>
  <c r="B134" i="31"/>
  <c r="C134" i="31"/>
  <c r="B135" i="31"/>
  <c r="C135" i="31"/>
  <c r="B136" i="31"/>
  <c r="C136" i="31"/>
  <c r="B137" i="31"/>
  <c r="C137" i="31"/>
  <c r="B138" i="31"/>
  <c r="C138" i="31"/>
  <c r="B139" i="31"/>
  <c r="C139" i="31"/>
  <c r="B140" i="31"/>
  <c r="C140" i="31"/>
  <c r="B141" i="31"/>
  <c r="C141" i="31"/>
  <c r="B142" i="31"/>
  <c r="C142" i="31"/>
  <c r="B143" i="31"/>
  <c r="C143" i="31"/>
  <c r="B144" i="31"/>
  <c r="C144" i="31"/>
  <c r="B145" i="31"/>
  <c r="C145" i="31"/>
  <c r="B146" i="31"/>
  <c r="C146" i="31"/>
  <c r="B147" i="31"/>
  <c r="C147" i="31"/>
  <c r="B148" i="31"/>
  <c r="C148" i="31"/>
  <c r="B149" i="31"/>
  <c r="C149" i="31"/>
  <c r="B150" i="31"/>
  <c r="C150" i="31"/>
  <c r="B151" i="31"/>
  <c r="C151" i="31"/>
  <c r="B152" i="31"/>
  <c r="C152" i="31"/>
  <c r="B153" i="31"/>
  <c r="C153" i="31"/>
  <c r="B154" i="31"/>
  <c r="C154" i="31"/>
  <c r="B155" i="31"/>
  <c r="C155" i="31"/>
  <c r="B156" i="31"/>
  <c r="C156" i="31"/>
  <c r="B157" i="31"/>
  <c r="C157" i="31"/>
  <c r="B158" i="31"/>
  <c r="C158" i="31"/>
  <c r="B159" i="31"/>
  <c r="C159" i="31"/>
  <c r="B160" i="31"/>
  <c r="C160" i="31"/>
  <c r="B161" i="31"/>
  <c r="C161" i="31"/>
  <c r="B162" i="31"/>
  <c r="C162" i="31"/>
  <c r="B163" i="31"/>
  <c r="C163" i="31"/>
  <c r="B164" i="31"/>
  <c r="C164" i="31"/>
  <c r="B165" i="31"/>
  <c r="C165" i="31"/>
  <c r="B166" i="31"/>
  <c r="C166" i="31"/>
  <c r="B167" i="31"/>
  <c r="C167" i="31"/>
  <c r="B168" i="31"/>
  <c r="C168" i="31"/>
  <c r="B169" i="31"/>
  <c r="C169" i="31"/>
  <c r="B170" i="31"/>
  <c r="C170" i="31"/>
  <c r="B171" i="31"/>
  <c r="C171" i="31"/>
  <c r="B172" i="31"/>
  <c r="C172" i="31"/>
  <c r="B173" i="31"/>
  <c r="C173" i="31"/>
  <c r="B174" i="31"/>
  <c r="C174" i="31"/>
  <c r="B175" i="31"/>
  <c r="C175" i="31"/>
  <c r="B176" i="31"/>
  <c r="C176" i="31"/>
  <c r="B177" i="31"/>
  <c r="C177" i="31"/>
  <c r="B178" i="31"/>
  <c r="C178" i="31"/>
  <c r="B179" i="31"/>
  <c r="C179" i="31"/>
  <c r="B180" i="31"/>
  <c r="C180" i="31"/>
  <c r="B181" i="31"/>
  <c r="C181" i="31"/>
  <c r="B182" i="31"/>
  <c r="C182" i="31"/>
  <c r="B183" i="31"/>
  <c r="C183" i="31"/>
  <c r="B184" i="31"/>
  <c r="C184" i="31"/>
  <c r="B185" i="31"/>
  <c r="C185" i="31"/>
  <c r="B186" i="31"/>
  <c r="C186" i="31"/>
  <c r="B187" i="31"/>
  <c r="C187" i="31"/>
  <c r="B188" i="31"/>
  <c r="C188" i="31"/>
  <c r="B189" i="31"/>
  <c r="C189" i="31"/>
  <c r="B190" i="31"/>
  <c r="C190" i="31"/>
  <c r="B191" i="31"/>
  <c r="C191" i="31"/>
  <c r="B192" i="31"/>
  <c r="C192" i="31"/>
  <c r="B193" i="31"/>
  <c r="C193" i="31"/>
  <c r="B194" i="31"/>
  <c r="C194" i="31"/>
  <c r="B195" i="31"/>
  <c r="C195" i="31"/>
  <c r="B196" i="31"/>
  <c r="C196" i="31"/>
  <c r="B197" i="31"/>
  <c r="C197" i="31"/>
  <c r="B198" i="31"/>
  <c r="C198" i="31"/>
  <c r="B199" i="31"/>
  <c r="C199" i="31"/>
  <c r="B200" i="31"/>
  <c r="C200" i="31"/>
  <c r="B201" i="31"/>
  <c r="C201" i="31"/>
  <c r="B202" i="31"/>
  <c r="C202" i="31"/>
  <c r="B203" i="31"/>
  <c r="C203" i="31"/>
  <c r="B204" i="31"/>
  <c r="C204" i="31"/>
  <c r="B205" i="31"/>
  <c r="C205" i="31"/>
  <c r="B206" i="31"/>
  <c r="C206" i="31"/>
  <c r="B207" i="31"/>
  <c r="C207" i="31"/>
  <c r="B208" i="31"/>
  <c r="C208" i="31"/>
  <c r="B209" i="31"/>
  <c r="C209" i="31"/>
  <c r="B210" i="31"/>
  <c r="C210" i="31"/>
  <c r="B211" i="31"/>
  <c r="C211" i="31"/>
  <c r="B212" i="31"/>
  <c r="C212" i="31"/>
  <c r="B213" i="31"/>
  <c r="C213" i="31"/>
  <c r="B214" i="31"/>
  <c r="C214" i="31"/>
  <c r="B215" i="31"/>
  <c r="C215" i="31"/>
  <c r="B216" i="31"/>
  <c r="C216" i="31"/>
  <c r="B217" i="31"/>
  <c r="C217" i="31"/>
  <c r="B218" i="31"/>
  <c r="C218" i="31"/>
  <c r="B219" i="31"/>
  <c r="C219" i="31"/>
  <c r="B220" i="31"/>
  <c r="C220" i="31"/>
  <c r="B221" i="31"/>
  <c r="C221" i="31"/>
  <c r="B222" i="31"/>
  <c r="C222" i="31"/>
  <c r="B223" i="31"/>
  <c r="C223" i="31"/>
  <c r="B224" i="31"/>
  <c r="C224" i="31"/>
  <c r="B225" i="31"/>
  <c r="C225" i="31"/>
  <c r="B226" i="31"/>
  <c r="C226" i="31"/>
  <c r="B227" i="31"/>
  <c r="C227" i="31"/>
  <c r="B228" i="31"/>
  <c r="C228" i="31"/>
  <c r="B229" i="31"/>
  <c r="C229" i="31"/>
  <c r="B230" i="31"/>
  <c r="C230" i="31"/>
  <c r="B231" i="31"/>
  <c r="C231" i="31"/>
  <c r="B232" i="31"/>
  <c r="C232" i="31"/>
  <c r="B233" i="31"/>
  <c r="C233" i="31"/>
  <c r="B234" i="31"/>
  <c r="C234" i="31"/>
  <c r="B235" i="31"/>
  <c r="C235" i="31"/>
  <c r="B236" i="31"/>
  <c r="C236" i="31"/>
  <c r="B237" i="31"/>
  <c r="C237" i="31"/>
  <c r="B238" i="31"/>
  <c r="C238" i="31"/>
  <c r="B239" i="31"/>
  <c r="C239" i="31"/>
  <c r="B240" i="31"/>
  <c r="C240" i="31"/>
  <c r="B241" i="31"/>
  <c r="C241" i="31"/>
  <c r="B242" i="31"/>
  <c r="C242" i="31"/>
  <c r="B243" i="31"/>
  <c r="C243" i="31"/>
  <c r="B244" i="31"/>
  <c r="C244" i="31"/>
  <c r="B245" i="31"/>
  <c r="C245" i="31"/>
  <c r="B246" i="31"/>
  <c r="C246" i="31"/>
  <c r="B247" i="31"/>
  <c r="C247" i="31"/>
  <c r="B248" i="31"/>
  <c r="C248" i="31"/>
  <c r="B249" i="31"/>
  <c r="C249" i="31"/>
  <c r="B250" i="31"/>
  <c r="C250" i="31"/>
  <c r="B251" i="31"/>
  <c r="C251" i="31"/>
  <c r="B252" i="31"/>
  <c r="C252" i="31"/>
  <c r="B253" i="31"/>
  <c r="C253" i="31"/>
  <c r="B254" i="31"/>
  <c r="C254" i="31"/>
  <c r="B255" i="31"/>
  <c r="C255" i="31"/>
  <c r="B256" i="31"/>
  <c r="C256" i="31"/>
  <c r="B257" i="31"/>
  <c r="C257" i="31"/>
  <c r="B258" i="31"/>
  <c r="C258" i="31"/>
  <c r="B259" i="31"/>
  <c r="C259" i="31"/>
  <c r="B260" i="31"/>
  <c r="C260" i="31"/>
  <c r="B261" i="31"/>
  <c r="C261" i="31"/>
  <c r="B262" i="31"/>
  <c r="C262" i="31"/>
  <c r="B263" i="31"/>
  <c r="C263" i="31"/>
  <c r="B264" i="31"/>
  <c r="C264" i="31"/>
  <c r="B265" i="31"/>
  <c r="C265" i="31"/>
  <c r="B266" i="31"/>
  <c r="C266" i="31"/>
  <c r="B267" i="31"/>
  <c r="C267" i="31"/>
  <c r="B268" i="31"/>
  <c r="C268" i="31"/>
  <c r="B269" i="31"/>
  <c r="C269" i="31"/>
  <c r="B270" i="31"/>
  <c r="C270" i="31"/>
  <c r="B271" i="31"/>
  <c r="C271" i="31"/>
  <c r="B272" i="31"/>
  <c r="C272" i="31"/>
  <c r="B273" i="31"/>
  <c r="C273" i="31"/>
  <c r="B274" i="31"/>
  <c r="C274" i="31"/>
  <c r="B275" i="31"/>
  <c r="C275" i="31"/>
  <c r="B276" i="31"/>
  <c r="C276" i="31"/>
  <c r="B277" i="31"/>
  <c r="C277" i="31"/>
  <c r="B278" i="31"/>
  <c r="C278" i="31"/>
  <c r="B279" i="31"/>
  <c r="C279" i="31"/>
  <c r="B280" i="31"/>
  <c r="C280" i="31"/>
  <c r="B281" i="31"/>
  <c r="C281" i="31"/>
  <c r="B282" i="31"/>
  <c r="C282" i="31"/>
  <c r="B283" i="31"/>
  <c r="C283" i="31"/>
  <c r="B284" i="31"/>
  <c r="C284" i="31"/>
  <c r="B285" i="31"/>
  <c r="C285" i="31"/>
  <c r="B286" i="31"/>
  <c r="C286" i="31"/>
  <c r="B287" i="31"/>
  <c r="C287" i="31"/>
  <c r="B288" i="31"/>
  <c r="C288" i="31"/>
  <c r="B289" i="31"/>
  <c r="C289" i="31"/>
  <c r="B290" i="31"/>
  <c r="C290" i="31"/>
  <c r="B291" i="31"/>
  <c r="C291" i="31"/>
  <c r="B292" i="31"/>
  <c r="C292" i="31"/>
  <c r="B293" i="31"/>
  <c r="C293" i="31"/>
  <c r="B294" i="31"/>
  <c r="C294" i="31"/>
  <c r="B295" i="31"/>
  <c r="C295" i="31"/>
  <c r="B296" i="31"/>
  <c r="C296" i="31"/>
  <c r="B297" i="31"/>
  <c r="C297" i="31"/>
  <c r="B298" i="31"/>
  <c r="C298" i="31"/>
  <c r="B299" i="31"/>
  <c r="C299" i="31"/>
  <c r="B300" i="31"/>
  <c r="C300" i="31"/>
  <c r="B301" i="31"/>
  <c r="C301" i="31"/>
  <c r="B302" i="31"/>
  <c r="C302" i="31"/>
  <c r="B303" i="31"/>
  <c r="C303" i="31"/>
  <c r="B304" i="31"/>
  <c r="C304" i="31"/>
  <c r="B305" i="31"/>
  <c r="C305" i="31"/>
  <c r="B306" i="31"/>
  <c r="C306" i="31"/>
  <c r="B307" i="31"/>
  <c r="C307" i="31"/>
  <c r="B308" i="31"/>
  <c r="C308" i="31"/>
  <c r="B309" i="31"/>
  <c r="C309" i="31"/>
  <c r="B310" i="31"/>
  <c r="C310" i="31"/>
  <c r="B311" i="31"/>
  <c r="C311" i="31"/>
  <c r="B312" i="31"/>
  <c r="C312" i="31"/>
  <c r="B313" i="31"/>
  <c r="C313" i="31"/>
  <c r="B314" i="31"/>
  <c r="C314" i="31"/>
  <c r="B315" i="31"/>
  <c r="C315" i="31"/>
  <c r="B316" i="31"/>
  <c r="C316" i="31"/>
  <c r="B317" i="31"/>
  <c r="C317" i="31"/>
  <c r="B318" i="31"/>
  <c r="C318" i="31"/>
  <c r="B319" i="31"/>
  <c r="C319" i="31"/>
  <c r="B320" i="31"/>
  <c r="C320" i="31"/>
  <c r="B321" i="31"/>
  <c r="C321" i="31"/>
  <c r="B322" i="31"/>
  <c r="C322" i="31"/>
  <c r="B323" i="31"/>
  <c r="C323" i="31"/>
  <c r="B324" i="31"/>
  <c r="C324" i="31"/>
  <c r="B325" i="31"/>
  <c r="C325" i="31"/>
  <c r="B326" i="31"/>
  <c r="C326" i="31"/>
  <c r="B327" i="31"/>
  <c r="C327" i="31"/>
  <c r="B328" i="31"/>
  <c r="C328" i="31"/>
  <c r="B329" i="31"/>
  <c r="C329" i="31"/>
  <c r="B330" i="31"/>
  <c r="C330" i="31"/>
  <c r="B331" i="31"/>
  <c r="C331" i="31"/>
  <c r="B332" i="31"/>
  <c r="C332" i="31"/>
  <c r="B333" i="31"/>
  <c r="C333" i="31"/>
  <c r="B334" i="31"/>
  <c r="C334" i="31"/>
  <c r="B335" i="31"/>
  <c r="C335" i="31"/>
  <c r="B336" i="31"/>
  <c r="C336" i="31"/>
  <c r="B337" i="31"/>
  <c r="C337" i="31"/>
  <c r="B338" i="31"/>
  <c r="C338" i="31"/>
  <c r="B339" i="31"/>
  <c r="C339" i="31"/>
  <c r="B340" i="31"/>
  <c r="C340" i="31"/>
  <c r="T8" i="7"/>
  <c r="T5" i="7"/>
  <c r="T2" i="7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10" i="30"/>
  <c r="C10" i="30"/>
  <c r="D10" i="30"/>
  <c r="E10" i="30"/>
  <c r="F10" i="30"/>
  <c r="G10" i="30"/>
  <c r="H10" i="30"/>
  <c r="I10" i="30"/>
  <c r="K10" i="30"/>
  <c r="L10" i="30"/>
  <c r="M10" i="30"/>
  <c r="N10" i="30"/>
  <c r="O10" i="30"/>
  <c r="P10" i="30"/>
  <c r="Q10" i="30"/>
  <c r="R10" i="30"/>
  <c r="B11" i="30"/>
  <c r="C11" i="30"/>
  <c r="D11" i="30"/>
  <c r="E11" i="30"/>
  <c r="F11" i="30"/>
  <c r="G11" i="30"/>
  <c r="H11" i="30"/>
  <c r="I11" i="30"/>
  <c r="K11" i="30"/>
  <c r="L11" i="30"/>
  <c r="M11" i="30"/>
  <c r="N11" i="30"/>
  <c r="O11" i="30"/>
  <c r="P11" i="30"/>
  <c r="Q11" i="30"/>
  <c r="R11" i="30"/>
  <c r="B12" i="30"/>
  <c r="C12" i="30"/>
  <c r="D12" i="30"/>
  <c r="E12" i="30"/>
  <c r="F12" i="30"/>
  <c r="G12" i="30"/>
  <c r="H12" i="30"/>
  <c r="I12" i="30"/>
  <c r="K12" i="30"/>
  <c r="L12" i="30"/>
  <c r="M12" i="30"/>
  <c r="N12" i="30"/>
  <c r="O12" i="30"/>
  <c r="P12" i="30"/>
  <c r="Q12" i="30"/>
  <c r="R12" i="30"/>
  <c r="B13" i="30"/>
  <c r="C13" i="30"/>
  <c r="D13" i="30"/>
  <c r="E13" i="30"/>
  <c r="F13" i="30"/>
  <c r="G13" i="30"/>
  <c r="H13" i="30"/>
  <c r="I13" i="30"/>
  <c r="K13" i="30"/>
  <c r="L13" i="30"/>
  <c r="M13" i="30"/>
  <c r="N13" i="30"/>
  <c r="O13" i="30"/>
  <c r="P13" i="30"/>
  <c r="Q13" i="30"/>
  <c r="R13" i="30"/>
  <c r="B14" i="30"/>
  <c r="C14" i="30"/>
  <c r="D14" i="30"/>
  <c r="E14" i="30"/>
  <c r="F14" i="30"/>
  <c r="G14" i="30"/>
  <c r="H14" i="30"/>
  <c r="I14" i="30"/>
  <c r="K14" i="30"/>
  <c r="L14" i="30"/>
  <c r="M14" i="30"/>
  <c r="N14" i="30"/>
  <c r="O14" i="30"/>
  <c r="P14" i="30"/>
  <c r="Q14" i="30"/>
  <c r="R14" i="30"/>
  <c r="B15" i="30"/>
  <c r="C15" i="30"/>
  <c r="D15" i="30"/>
  <c r="E15" i="30"/>
  <c r="F15" i="30"/>
  <c r="G15" i="30"/>
  <c r="H15" i="30"/>
  <c r="I15" i="30"/>
  <c r="K15" i="30"/>
  <c r="L15" i="30"/>
  <c r="M15" i="30"/>
  <c r="N15" i="30"/>
  <c r="O15" i="30"/>
  <c r="P15" i="30"/>
  <c r="Q15" i="30"/>
  <c r="R15" i="30"/>
  <c r="B16" i="30"/>
  <c r="C16" i="30"/>
  <c r="D16" i="30"/>
  <c r="E16" i="30"/>
  <c r="F16" i="30"/>
  <c r="G16" i="30"/>
  <c r="H16" i="30"/>
  <c r="I16" i="30"/>
  <c r="K16" i="30"/>
  <c r="L16" i="30"/>
  <c r="M16" i="30"/>
  <c r="N16" i="30"/>
  <c r="O16" i="30"/>
  <c r="P16" i="30"/>
  <c r="Q16" i="30"/>
  <c r="R16" i="30"/>
  <c r="B17" i="30"/>
  <c r="C17" i="30"/>
  <c r="D17" i="30"/>
  <c r="E17" i="30"/>
  <c r="F17" i="30"/>
  <c r="G17" i="30"/>
  <c r="H17" i="30"/>
  <c r="I17" i="30"/>
  <c r="K17" i="30"/>
  <c r="L17" i="30"/>
  <c r="M17" i="30"/>
  <c r="N17" i="30"/>
  <c r="O17" i="30"/>
  <c r="P17" i="30"/>
  <c r="Q17" i="30"/>
  <c r="R17" i="30"/>
  <c r="B18" i="30"/>
  <c r="C18" i="30"/>
  <c r="D18" i="30"/>
  <c r="E18" i="30"/>
  <c r="F18" i="30"/>
  <c r="G18" i="30"/>
  <c r="H18" i="30"/>
  <c r="I18" i="30"/>
  <c r="K18" i="30"/>
  <c r="L18" i="30"/>
  <c r="M18" i="30"/>
  <c r="N18" i="30"/>
  <c r="O18" i="30"/>
  <c r="P18" i="30"/>
  <c r="Q18" i="30"/>
  <c r="R18" i="30"/>
  <c r="B19" i="30"/>
  <c r="C19" i="30"/>
  <c r="D19" i="30"/>
  <c r="E19" i="30"/>
  <c r="F19" i="30"/>
  <c r="G19" i="30"/>
  <c r="H19" i="30"/>
  <c r="I19" i="30"/>
  <c r="K19" i="30"/>
  <c r="L19" i="30"/>
  <c r="M19" i="30"/>
  <c r="N19" i="30"/>
  <c r="O19" i="30"/>
  <c r="P19" i="30"/>
  <c r="Q19" i="30"/>
  <c r="R19" i="30"/>
  <c r="B20" i="30"/>
  <c r="C20" i="30"/>
  <c r="D20" i="30"/>
  <c r="E20" i="30"/>
  <c r="F20" i="30"/>
  <c r="G20" i="30"/>
  <c r="H20" i="30"/>
  <c r="I20" i="30"/>
  <c r="K20" i="30"/>
  <c r="L20" i="30"/>
  <c r="M20" i="30"/>
  <c r="N20" i="30"/>
  <c r="O20" i="30"/>
  <c r="P20" i="30"/>
  <c r="Q20" i="30"/>
  <c r="R20" i="30"/>
  <c r="B21" i="30"/>
  <c r="C21" i="30"/>
  <c r="D21" i="30"/>
  <c r="E21" i="30"/>
  <c r="F21" i="30"/>
  <c r="G21" i="30"/>
  <c r="H21" i="30"/>
  <c r="I21" i="30"/>
  <c r="K21" i="30"/>
  <c r="L21" i="30"/>
  <c r="M21" i="30"/>
  <c r="N21" i="30"/>
  <c r="O21" i="30"/>
  <c r="P21" i="30"/>
  <c r="Q21" i="30"/>
  <c r="R21" i="30"/>
  <c r="B22" i="30"/>
  <c r="C22" i="30"/>
  <c r="D22" i="30"/>
  <c r="E22" i="30"/>
  <c r="F22" i="30"/>
  <c r="G22" i="30"/>
  <c r="H22" i="30"/>
  <c r="I22" i="30"/>
  <c r="K22" i="30"/>
  <c r="L22" i="30"/>
  <c r="M22" i="30"/>
  <c r="N22" i="30"/>
  <c r="O22" i="30"/>
  <c r="P22" i="30"/>
  <c r="Q22" i="30"/>
  <c r="R22" i="30"/>
  <c r="B23" i="30"/>
  <c r="C23" i="30"/>
  <c r="D23" i="30"/>
  <c r="E23" i="30"/>
  <c r="F23" i="30"/>
  <c r="G23" i="30"/>
  <c r="H23" i="30"/>
  <c r="I23" i="30"/>
  <c r="K23" i="30"/>
  <c r="L23" i="30"/>
  <c r="M23" i="30"/>
  <c r="N23" i="30"/>
  <c r="O23" i="30"/>
  <c r="P23" i="30"/>
  <c r="Q23" i="30"/>
  <c r="R23" i="30"/>
  <c r="B24" i="30"/>
  <c r="C24" i="30"/>
  <c r="D24" i="30"/>
  <c r="E24" i="30"/>
  <c r="F24" i="30"/>
  <c r="G24" i="30"/>
  <c r="H24" i="30"/>
  <c r="I24" i="30"/>
  <c r="K24" i="30"/>
  <c r="L24" i="30"/>
  <c r="M24" i="30"/>
  <c r="N24" i="30"/>
  <c r="O24" i="30"/>
  <c r="P24" i="30"/>
  <c r="Q24" i="30"/>
  <c r="R24" i="30"/>
  <c r="B25" i="30"/>
  <c r="C25" i="30"/>
  <c r="D25" i="30"/>
  <c r="E25" i="30"/>
  <c r="F25" i="30"/>
  <c r="G25" i="30"/>
  <c r="H25" i="30"/>
  <c r="I25" i="30"/>
  <c r="K25" i="30"/>
  <c r="L25" i="30"/>
  <c r="M25" i="30"/>
  <c r="N25" i="30"/>
  <c r="O25" i="30"/>
  <c r="P25" i="30"/>
  <c r="Q25" i="30"/>
  <c r="R25" i="30"/>
  <c r="B26" i="30"/>
  <c r="C26" i="30"/>
  <c r="D26" i="30"/>
  <c r="E26" i="30"/>
  <c r="F26" i="30"/>
  <c r="G26" i="30"/>
  <c r="H26" i="30"/>
  <c r="I26" i="30"/>
  <c r="K26" i="30"/>
  <c r="L26" i="30"/>
  <c r="M26" i="30"/>
  <c r="N26" i="30"/>
  <c r="O26" i="30"/>
  <c r="P26" i="30"/>
  <c r="Q26" i="30"/>
  <c r="R26" i="30"/>
  <c r="B27" i="30"/>
  <c r="C27" i="30"/>
  <c r="D27" i="30"/>
  <c r="E27" i="30"/>
  <c r="F27" i="30"/>
  <c r="G27" i="30"/>
  <c r="H27" i="30"/>
  <c r="I27" i="30"/>
  <c r="K27" i="30"/>
  <c r="L27" i="30"/>
  <c r="M27" i="30"/>
  <c r="N27" i="30"/>
  <c r="O27" i="30"/>
  <c r="P27" i="30"/>
  <c r="Q27" i="30"/>
  <c r="R27" i="30"/>
  <c r="B28" i="30"/>
  <c r="C28" i="30"/>
  <c r="D28" i="30"/>
  <c r="E28" i="30"/>
  <c r="F28" i="30"/>
  <c r="G28" i="30"/>
  <c r="H28" i="30"/>
  <c r="I28" i="30"/>
  <c r="K28" i="30"/>
  <c r="L28" i="30"/>
  <c r="M28" i="30"/>
  <c r="N28" i="30"/>
  <c r="O28" i="30"/>
  <c r="P28" i="30"/>
  <c r="Q28" i="30"/>
  <c r="R28" i="30"/>
  <c r="B29" i="30"/>
  <c r="C29" i="30"/>
  <c r="D29" i="30"/>
  <c r="E29" i="30"/>
  <c r="F29" i="30"/>
  <c r="G29" i="30"/>
  <c r="H29" i="30"/>
  <c r="I29" i="30"/>
  <c r="K29" i="30"/>
  <c r="L29" i="30"/>
  <c r="M29" i="30"/>
  <c r="N29" i="30"/>
  <c r="O29" i="30"/>
  <c r="P29" i="30"/>
  <c r="Q29" i="30"/>
  <c r="R29" i="30"/>
  <c r="B30" i="30"/>
  <c r="C30" i="30"/>
  <c r="D30" i="30"/>
  <c r="E30" i="30"/>
  <c r="F30" i="30"/>
  <c r="G30" i="30"/>
  <c r="H30" i="30"/>
  <c r="I30" i="30"/>
  <c r="K30" i="30"/>
  <c r="L30" i="30"/>
  <c r="M30" i="30"/>
  <c r="N30" i="30"/>
  <c r="O30" i="30"/>
  <c r="P30" i="30"/>
  <c r="Q30" i="30"/>
  <c r="R30" i="30"/>
  <c r="B31" i="30"/>
  <c r="C31" i="30"/>
  <c r="D31" i="30"/>
  <c r="E31" i="30"/>
  <c r="F31" i="30"/>
  <c r="G31" i="30"/>
  <c r="H31" i="30"/>
  <c r="I31" i="30"/>
  <c r="K31" i="30"/>
  <c r="L31" i="30"/>
  <c r="M31" i="30"/>
  <c r="N31" i="30"/>
  <c r="O31" i="30"/>
  <c r="P31" i="30"/>
  <c r="Q31" i="30"/>
  <c r="R31" i="30"/>
  <c r="B32" i="30"/>
  <c r="C32" i="30"/>
  <c r="D32" i="30"/>
  <c r="E32" i="30"/>
  <c r="F32" i="30"/>
  <c r="G32" i="30"/>
  <c r="H32" i="30"/>
  <c r="I32" i="30"/>
  <c r="K32" i="30"/>
  <c r="L32" i="30"/>
  <c r="M32" i="30"/>
  <c r="N32" i="30"/>
  <c r="O32" i="30"/>
  <c r="P32" i="30"/>
  <c r="Q32" i="30"/>
  <c r="R32" i="30"/>
  <c r="B33" i="30"/>
  <c r="C33" i="30"/>
  <c r="D33" i="30"/>
  <c r="E33" i="30"/>
  <c r="F33" i="30"/>
  <c r="G33" i="30"/>
  <c r="H33" i="30"/>
  <c r="I33" i="30"/>
  <c r="K33" i="30"/>
  <c r="L33" i="30"/>
  <c r="M33" i="30"/>
  <c r="N33" i="30"/>
  <c r="O33" i="30"/>
  <c r="P33" i="30"/>
  <c r="Q33" i="30"/>
  <c r="R33" i="30"/>
  <c r="B34" i="30"/>
  <c r="C34" i="30"/>
  <c r="D34" i="30"/>
  <c r="E34" i="30"/>
  <c r="F34" i="30"/>
  <c r="G34" i="30"/>
  <c r="H34" i="30"/>
  <c r="I34" i="30"/>
  <c r="K34" i="30"/>
  <c r="L34" i="30"/>
  <c r="M34" i="30"/>
  <c r="N34" i="30"/>
  <c r="O34" i="30"/>
  <c r="P34" i="30"/>
  <c r="Q34" i="30"/>
  <c r="R34" i="30"/>
  <c r="B35" i="30"/>
  <c r="C35" i="30"/>
  <c r="D35" i="30"/>
  <c r="E35" i="30"/>
  <c r="F35" i="30"/>
  <c r="G35" i="30"/>
  <c r="H35" i="30"/>
  <c r="I35" i="30"/>
  <c r="K35" i="30"/>
  <c r="L35" i="30"/>
  <c r="M35" i="30"/>
  <c r="N35" i="30"/>
  <c r="O35" i="30"/>
  <c r="P35" i="30"/>
  <c r="Q35" i="30"/>
  <c r="R35" i="30"/>
  <c r="B36" i="30"/>
  <c r="C36" i="30"/>
  <c r="D36" i="30"/>
  <c r="E36" i="30"/>
  <c r="F36" i="30"/>
  <c r="G36" i="30"/>
  <c r="H36" i="30"/>
  <c r="I36" i="30"/>
  <c r="K36" i="30"/>
  <c r="L36" i="30"/>
  <c r="M36" i="30"/>
  <c r="N36" i="30"/>
  <c r="O36" i="30"/>
  <c r="P36" i="30"/>
  <c r="Q36" i="30"/>
  <c r="R36" i="30"/>
  <c r="B37" i="30"/>
  <c r="C37" i="30"/>
  <c r="D37" i="30"/>
  <c r="E37" i="30"/>
  <c r="F37" i="30"/>
  <c r="G37" i="30"/>
  <c r="H37" i="30"/>
  <c r="I37" i="30"/>
  <c r="K37" i="30"/>
  <c r="L37" i="30"/>
  <c r="M37" i="30"/>
  <c r="N37" i="30"/>
  <c r="O37" i="30"/>
  <c r="P37" i="30"/>
  <c r="Q37" i="30"/>
  <c r="R37" i="30"/>
  <c r="B38" i="30"/>
  <c r="C38" i="30"/>
  <c r="D38" i="30"/>
  <c r="E38" i="30"/>
  <c r="F38" i="30"/>
  <c r="G38" i="30"/>
  <c r="H38" i="30"/>
  <c r="I38" i="30"/>
  <c r="K38" i="30"/>
  <c r="L38" i="30"/>
  <c r="M38" i="30"/>
  <c r="N38" i="30"/>
  <c r="O38" i="30"/>
  <c r="P38" i="30"/>
  <c r="Q38" i="30"/>
  <c r="R38" i="30"/>
  <c r="B39" i="30"/>
  <c r="C39" i="30"/>
  <c r="D39" i="30"/>
  <c r="E39" i="30"/>
  <c r="F39" i="30"/>
  <c r="G39" i="30"/>
  <c r="H39" i="30"/>
  <c r="I39" i="30"/>
  <c r="K39" i="30"/>
  <c r="L39" i="30"/>
  <c r="M39" i="30"/>
  <c r="N39" i="30"/>
  <c r="O39" i="30"/>
  <c r="P39" i="30"/>
  <c r="Q39" i="30"/>
  <c r="R39" i="30"/>
  <c r="B40" i="30"/>
  <c r="C40" i="30"/>
  <c r="D40" i="30"/>
  <c r="E40" i="30"/>
  <c r="F40" i="30"/>
  <c r="G40" i="30"/>
  <c r="H40" i="30"/>
  <c r="I40" i="30"/>
  <c r="K40" i="30"/>
  <c r="L40" i="30"/>
  <c r="M40" i="30"/>
  <c r="N40" i="30"/>
  <c r="O40" i="30"/>
  <c r="P40" i="30"/>
  <c r="Q40" i="30"/>
  <c r="R40" i="30"/>
  <c r="B41" i="30"/>
  <c r="C41" i="30"/>
  <c r="D41" i="30"/>
  <c r="E41" i="30"/>
  <c r="F41" i="30"/>
  <c r="G41" i="30"/>
  <c r="H41" i="30"/>
  <c r="I41" i="30"/>
  <c r="K41" i="30"/>
  <c r="L41" i="30"/>
  <c r="M41" i="30"/>
  <c r="N41" i="30"/>
  <c r="O41" i="30"/>
  <c r="P41" i="30"/>
  <c r="Q41" i="30"/>
  <c r="R41" i="30"/>
  <c r="B42" i="30"/>
  <c r="C42" i="30"/>
  <c r="D42" i="30"/>
  <c r="E42" i="30"/>
  <c r="F42" i="30"/>
  <c r="G42" i="30"/>
  <c r="H42" i="30"/>
  <c r="I42" i="30"/>
  <c r="K42" i="30"/>
  <c r="L42" i="30"/>
  <c r="M42" i="30"/>
  <c r="N42" i="30"/>
  <c r="O42" i="30"/>
  <c r="P42" i="30"/>
  <c r="Q42" i="30"/>
  <c r="R42" i="30"/>
  <c r="B43" i="30"/>
  <c r="C43" i="30"/>
  <c r="D43" i="30"/>
  <c r="E43" i="30"/>
  <c r="F43" i="30"/>
  <c r="G43" i="30"/>
  <c r="H43" i="30"/>
  <c r="I43" i="30"/>
  <c r="K43" i="30"/>
  <c r="L43" i="30"/>
  <c r="M43" i="30"/>
  <c r="N43" i="30"/>
  <c r="O43" i="30"/>
  <c r="P43" i="30"/>
  <c r="Q43" i="30"/>
  <c r="R43" i="30"/>
  <c r="B44" i="30"/>
  <c r="C44" i="30"/>
  <c r="D44" i="30"/>
  <c r="E44" i="30"/>
  <c r="F44" i="30"/>
  <c r="G44" i="30"/>
  <c r="H44" i="30"/>
  <c r="I44" i="30"/>
  <c r="K44" i="30"/>
  <c r="L44" i="30"/>
  <c r="M44" i="30"/>
  <c r="N44" i="30"/>
  <c r="O44" i="30"/>
  <c r="P44" i="30"/>
  <c r="Q44" i="30"/>
  <c r="R44" i="30"/>
  <c r="B45" i="30"/>
  <c r="C45" i="30"/>
  <c r="D45" i="30"/>
  <c r="E45" i="30"/>
  <c r="F45" i="30"/>
  <c r="G45" i="30"/>
  <c r="H45" i="30"/>
  <c r="I45" i="30"/>
  <c r="K45" i="30"/>
  <c r="L45" i="30"/>
  <c r="M45" i="30"/>
  <c r="N45" i="30"/>
  <c r="O45" i="30"/>
  <c r="P45" i="30"/>
  <c r="Q45" i="30"/>
  <c r="R45" i="30"/>
  <c r="B46" i="30"/>
  <c r="C46" i="30"/>
  <c r="D46" i="30"/>
  <c r="E46" i="30"/>
  <c r="F46" i="30"/>
  <c r="G46" i="30"/>
  <c r="H46" i="30"/>
  <c r="I46" i="30"/>
  <c r="K46" i="30"/>
  <c r="L46" i="30"/>
  <c r="M46" i="30"/>
  <c r="N46" i="30"/>
  <c r="O46" i="30"/>
  <c r="P46" i="30"/>
  <c r="Q46" i="30"/>
  <c r="R46" i="30"/>
  <c r="B47" i="30"/>
  <c r="C47" i="30"/>
  <c r="D47" i="30"/>
  <c r="E47" i="30"/>
  <c r="F47" i="30"/>
  <c r="G47" i="30"/>
  <c r="H47" i="30"/>
  <c r="I47" i="30"/>
  <c r="K47" i="30"/>
  <c r="L47" i="30"/>
  <c r="M47" i="30"/>
  <c r="N47" i="30"/>
  <c r="O47" i="30"/>
  <c r="P47" i="30"/>
  <c r="Q47" i="30"/>
  <c r="R47" i="30"/>
  <c r="B48" i="30"/>
  <c r="C48" i="30"/>
  <c r="D48" i="30"/>
  <c r="E48" i="30"/>
  <c r="F48" i="30"/>
  <c r="G48" i="30"/>
  <c r="H48" i="30"/>
  <c r="I48" i="30"/>
  <c r="K48" i="30"/>
  <c r="L48" i="30"/>
  <c r="M48" i="30"/>
  <c r="N48" i="30"/>
  <c r="O48" i="30"/>
  <c r="P48" i="30"/>
  <c r="Q48" i="30"/>
  <c r="R48" i="30"/>
  <c r="B49" i="30"/>
  <c r="C49" i="30"/>
  <c r="D49" i="30"/>
  <c r="E49" i="30"/>
  <c r="F49" i="30"/>
  <c r="G49" i="30"/>
  <c r="H49" i="30"/>
  <c r="I49" i="30"/>
  <c r="K49" i="30"/>
  <c r="L49" i="30"/>
  <c r="M49" i="30"/>
  <c r="N49" i="30"/>
  <c r="O49" i="30"/>
  <c r="P49" i="30"/>
  <c r="Q49" i="30"/>
  <c r="R49" i="30"/>
  <c r="B50" i="30"/>
  <c r="C50" i="30"/>
  <c r="D50" i="30"/>
  <c r="E50" i="30"/>
  <c r="F50" i="30"/>
  <c r="G50" i="30"/>
  <c r="H50" i="30"/>
  <c r="I50" i="30"/>
  <c r="K50" i="30"/>
  <c r="L50" i="30"/>
  <c r="M50" i="30"/>
  <c r="N50" i="30"/>
  <c r="O50" i="30"/>
  <c r="P50" i="30"/>
  <c r="Q50" i="30"/>
  <c r="R50" i="30"/>
  <c r="B51" i="30"/>
  <c r="C51" i="30"/>
  <c r="D51" i="30"/>
  <c r="E51" i="30"/>
  <c r="F51" i="30"/>
  <c r="G51" i="30"/>
  <c r="H51" i="30"/>
  <c r="I51" i="30"/>
  <c r="K51" i="30"/>
  <c r="L51" i="30"/>
  <c r="M51" i="30"/>
  <c r="N51" i="30"/>
  <c r="O51" i="30"/>
  <c r="P51" i="30"/>
  <c r="Q51" i="30"/>
  <c r="R51" i="30"/>
  <c r="B52" i="30"/>
  <c r="C52" i="30"/>
  <c r="D52" i="30"/>
  <c r="E52" i="30"/>
  <c r="F52" i="30"/>
  <c r="G52" i="30"/>
  <c r="H52" i="30"/>
  <c r="I52" i="30"/>
  <c r="K52" i="30"/>
  <c r="L52" i="30"/>
  <c r="M52" i="30"/>
  <c r="N52" i="30"/>
  <c r="O52" i="30"/>
  <c r="P52" i="30"/>
  <c r="Q52" i="30"/>
  <c r="R52" i="30"/>
  <c r="B53" i="30"/>
  <c r="C53" i="30"/>
  <c r="D53" i="30"/>
  <c r="E53" i="30"/>
  <c r="F53" i="30"/>
  <c r="G53" i="30"/>
  <c r="H53" i="30"/>
  <c r="I53" i="30"/>
  <c r="K53" i="30"/>
  <c r="L53" i="30"/>
  <c r="M53" i="30"/>
  <c r="N53" i="30"/>
  <c r="O53" i="30"/>
  <c r="P53" i="30"/>
  <c r="Q53" i="30"/>
  <c r="R53" i="30"/>
  <c r="B54" i="30"/>
  <c r="C54" i="30"/>
  <c r="D54" i="30"/>
  <c r="E54" i="30"/>
  <c r="F54" i="30"/>
  <c r="G54" i="30"/>
  <c r="H54" i="30"/>
  <c r="I54" i="30"/>
  <c r="K54" i="30"/>
  <c r="L54" i="30"/>
  <c r="M54" i="30"/>
  <c r="N54" i="30"/>
  <c r="O54" i="30"/>
  <c r="P54" i="30"/>
  <c r="Q54" i="30"/>
  <c r="R54" i="30"/>
  <c r="B55" i="30"/>
  <c r="C55" i="30"/>
  <c r="D55" i="30"/>
  <c r="E55" i="30"/>
  <c r="F55" i="30"/>
  <c r="G55" i="30"/>
  <c r="H55" i="30"/>
  <c r="I55" i="30"/>
  <c r="K55" i="30"/>
  <c r="L55" i="30"/>
  <c r="M55" i="30"/>
  <c r="N55" i="30"/>
  <c r="O55" i="30"/>
  <c r="P55" i="30"/>
  <c r="Q55" i="30"/>
  <c r="R55" i="30"/>
  <c r="B56" i="30"/>
  <c r="C56" i="30"/>
  <c r="D56" i="30"/>
  <c r="E56" i="30"/>
  <c r="F56" i="30"/>
  <c r="G56" i="30"/>
  <c r="H56" i="30"/>
  <c r="I56" i="30"/>
  <c r="K56" i="30"/>
  <c r="L56" i="30"/>
  <c r="M56" i="30"/>
  <c r="N56" i="30"/>
  <c r="O56" i="30"/>
  <c r="P56" i="30"/>
  <c r="Q56" i="30"/>
  <c r="R56" i="30"/>
  <c r="B57" i="30"/>
  <c r="C57" i="30"/>
  <c r="D57" i="30"/>
  <c r="E57" i="30"/>
  <c r="F57" i="30"/>
  <c r="G57" i="30"/>
  <c r="H57" i="30"/>
  <c r="I57" i="30"/>
  <c r="K57" i="30"/>
  <c r="L57" i="30"/>
  <c r="M57" i="30"/>
  <c r="N57" i="30"/>
  <c r="O57" i="30"/>
  <c r="P57" i="30"/>
  <c r="Q57" i="30"/>
  <c r="R57" i="30"/>
  <c r="B58" i="30"/>
  <c r="C58" i="30"/>
  <c r="D58" i="30"/>
  <c r="E58" i="30"/>
  <c r="F58" i="30"/>
  <c r="G58" i="30"/>
  <c r="H58" i="30"/>
  <c r="I58" i="30"/>
  <c r="K58" i="30"/>
  <c r="L58" i="30"/>
  <c r="M58" i="30"/>
  <c r="N58" i="30"/>
  <c r="O58" i="30"/>
  <c r="P58" i="30"/>
  <c r="Q58" i="30"/>
  <c r="R58" i="30"/>
  <c r="B59" i="30"/>
  <c r="C59" i="30"/>
  <c r="D59" i="30"/>
  <c r="E59" i="30"/>
  <c r="F59" i="30"/>
  <c r="G59" i="30"/>
  <c r="H59" i="30"/>
  <c r="I59" i="30"/>
  <c r="K59" i="30"/>
  <c r="L59" i="30"/>
  <c r="M59" i="30"/>
  <c r="N59" i="30"/>
  <c r="O59" i="30"/>
  <c r="P59" i="30"/>
  <c r="Q59" i="30"/>
  <c r="R59" i="30"/>
  <c r="B60" i="30"/>
  <c r="C60" i="30"/>
  <c r="D60" i="30"/>
  <c r="E60" i="30"/>
  <c r="F60" i="30"/>
  <c r="G60" i="30"/>
  <c r="H60" i="30"/>
  <c r="I60" i="30"/>
  <c r="K60" i="30"/>
  <c r="L60" i="30"/>
  <c r="M60" i="30"/>
  <c r="N60" i="30"/>
  <c r="O60" i="30"/>
  <c r="P60" i="30"/>
  <c r="Q60" i="30"/>
  <c r="R60" i="30"/>
  <c r="B61" i="30"/>
  <c r="C61" i="30"/>
  <c r="D61" i="30"/>
  <c r="E61" i="30"/>
  <c r="F61" i="30"/>
  <c r="G61" i="30"/>
  <c r="H61" i="30"/>
  <c r="I61" i="30"/>
  <c r="K61" i="30"/>
  <c r="L61" i="30"/>
  <c r="M61" i="30"/>
  <c r="N61" i="30"/>
  <c r="O61" i="30"/>
  <c r="P61" i="30"/>
  <c r="Q61" i="30"/>
  <c r="R61" i="30"/>
  <c r="B62" i="30"/>
  <c r="C62" i="30"/>
  <c r="D62" i="30"/>
  <c r="E62" i="30"/>
  <c r="F62" i="30"/>
  <c r="G62" i="30"/>
  <c r="H62" i="30"/>
  <c r="I62" i="30"/>
  <c r="K62" i="30"/>
  <c r="L62" i="30"/>
  <c r="M62" i="30"/>
  <c r="N62" i="30"/>
  <c r="O62" i="30"/>
  <c r="P62" i="30"/>
  <c r="Q62" i="30"/>
  <c r="R62" i="30"/>
  <c r="B63" i="30"/>
  <c r="C63" i="30"/>
  <c r="D63" i="30"/>
  <c r="E63" i="30"/>
  <c r="F63" i="30"/>
  <c r="G63" i="30"/>
  <c r="H63" i="30"/>
  <c r="I63" i="30"/>
  <c r="K63" i="30"/>
  <c r="L63" i="30"/>
  <c r="M63" i="30"/>
  <c r="N63" i="30"/>
  <c r="O63" i="30"/>
  <c r="P63" i="30"/>
  <c r="Q63" i="30"/>
  <c r="R63" i="30"/>
  <c r="B64" i="30"/>
  <c r="C64" i="30"/>
  <c r="D64" i="30"/>
  <c r="E64" i="30"/>
  <c r="F64" i="30"/>
  <c r="G64" i="30"/>
  <c r="H64" i="30"/>
  <c r="I64" i="30"/>
  <c r="K64" i="30"/>
  <c r="L64" i="30"/>
  <c r="M64" i="30"/>
  <c r="N64" i="30"/>
  <c r="O64" i="30"/>
  <c r="P64" i="30"/>
  <c r="Q64" i="30"/>
  <c r="R64" i="30"/>
  <c r="B65" i="30"/>
  <c r="C65" i="30"/>
  <c r="D65" i="30"/>
  <c r="E65" i="30"/>
  <c r="F65" i="30"/>
  <c r="G65" i="30"/>
  <c r="H65" i="30"/>
  <c r="I65" i="30"/>
  <c r="K65" i="30"/>
  <c r="L65" i="30"/>
  <c r="M65" i="30"/>
  <c r="N65" i="30"/>
  <c r="O65" i="30"/>
  <c r="P65" i="30"/>
  <c r="Q65" i="30"/>
  <c r="R65" i="30"/>
  <c r="B66" i="30"/>
  <c r="C66" i="30"/>
  <c r="D66" i="30"/>
  <c r="E66" i="30"/>
  <c r="F66" i="30"/>
  <c r="G66" i="30"/>
  <c r="H66" i="30"/>
  <c r="I66" i="30"/>
  <c r="K66" i="30"/>
  <c r="L66" i="30"/>
  <c r="M66" i="30"/>
  <c r="N66" i="30"/>
  <c r="O66" i="30"/>
  <c r="P66" i="30"/>
  <c r="Q66" i="30"/>
  <c r="R66" i="30"/>
  <c r="B67" i="30"/>
  <c r="C67" i="30"/>
  <c r="D67" i="30"/>
  <c r="E67" i="30"/>
  <c r="F67" i="30"/>
  <c r="G67" i="30"/>
  <c r="H67" i="30"/>
  <c r="I67" i="30"/>
  <c r="K67" i="30"/>
  <c r="L67" i="30"/>
  <c r="M67" i="30"/>
  <c r="N67" i="30"/>
  <c r="O67" i="30"/>
  <c r="P67" i="30"/>
  <c r="Q67" i="30"/>
  <c r="R67" i="30"/>
  <c r="B68" i="30"/>
  <c r="C68" i="30"/>
  <c r="D68" i="30"/>
  <c r="E68" i="30"/>
  <c r="F68" i="30"/>
  <c r="G68" i="30"/>
  <c r="H68" i="30"/>
  <c r="I68" i="30"/>
  <c r="K68" i="30"/>
  <c r="L68" i="30"/>
  <c r="M68" i="30"/>
  <c r="N68" i="30"/>
  <c r="O68" i="30"/>
  <c r="P68" i="30"/>
  <c r="Q68" i="30"/>
  <c r="R68" i="30"/>
  <c r="B69" i="30"/>
  <c r="C69" i="30"/>
  <c r="D69" i="30"/>
  <c r="E69" i="30"/>
  <c r="F69" i="30"/>
  <c r="G69" i="30"/>
  <c r="H69" i="30"/>
  <c r="I69" i="30"/>
  <c r="K69" i="30"/>
  <c r="L69" i="30"/>
  <c r="M69" i="30"/>
  <c r="N69" i="30"/>
  <c r="O69" i="30"/>
  <c r="P69" i="30"/>
  <c r="Q69" i="30"/>
  <c r="R69" i="30"/>
  <c r="B70" i="30"/>
  <c r="C70" i="30"/>
  <c r="D70" i="30"/>
  <c r="E70" i="30"/>
  <c r="F70" i="30"/>
  <c r="G70" i="30"/>
  <c r="H70" i="30"/>
  <c r="I70" i="30"/>
  <c r="K70" i="30"/>
  <c r="L70" i="30"/>
  <c r="M70" i="30"/>
  <c r="N70" i="30"/>
  <c r="O70" i="30"/>
  <c r="P70" i="30"/>
  <c r="Q70" i="30"/>
  <c r="R70" i="30"/>
  <c r="B71" i="30"/>
  <c r="C71" i="30"/>
  <c r="D71" i="30"/>
  <c r="E71" i="30"/>
  <c r="F71" i="30"/>
  <c r="G71" i="30"/>
  <c r="H71" i="30"/>
  <c r="I71" i="30"/>
  <c r="K71" i="30"/>
  <c r="L71" i="30"/>
  <c r="M71" i="30"/>
  <c r="N71" i="30"/>
  <c r="O71" i="30"/>
  <c r="P71" i="30"/>
  <c r="Q71" i="30"/>
  <c r="R71" i="30"/>
  <c r="B72" i="30"/>
  <c r="C72" i="30"/>
  <c r="D72" i="30"/>
  <c r="E72" i="30"/>
  <c r="F72" i="30"/>
  <c r="G72" i="30"/>
  <c r="H72" i="30"/>
  <c r="I72" i="30"/>
  <c r="K72" i="30"/>
  <c r="L72" i="30"/>
  <c r="M72" i="30"/>
  <c r="N72" i="30"/>
  <c r="O72" i="30"/>
  <c r="P72" i="30"/>
  <c r="Q72" i="30"/>
  <c r="R72" i="30"/>
  <c r="B73" i="30"/>
  <c r="C73" i="30"/>
  <c r="D73" i="30"/>
  <c r="E73" i="30"/>
  <c r="F73" i="30"/>
  <c r="G73" i="30"/>
  <c r="H73" i="30"/>
  <c r="I73" i="30"/>
  <c r="K73" i="30"/>
  <c r="L73" i="30"/>
  <c r="M73" i="30"/>
  <c r="N73" i="30"/>
  <c r="O73" i="30"/>
  <c r="P73" i="30"/>
  <c r="Q73" i="30"/>
  <c r="R73" i="30"/>
  <c r="B74" i="30"/>
  <c r="C74" i="30"/>
  <c r="D74" i="30"/>
  <c r="E74" i="30"/>
  <c r="F74" i="30"/>
  <c r="G74" i="30"/>
  <c r="H74" i="30"/>
  <c r="I74" i="30"/>
  <c r="K74" i="30"/>
  <c r="L74" i="30"/>
  <c r="M74" i="30"/>
  <c r="N74" i="30"/>
  <c r="O74" i="30"/>
  <c r="P74" i="30"/>
  <c r="Q74" i="30"/>
  <c r="R74" i="30"/>
  <c r="B75" i="30"/>
  <c r="C75" i="30"/>
  <c r="D75" i="30"/>
  <c r="E75" i="30"/>
  <c r="F75" i="30"/>
  <c r="G75" i="30"/>
  <c r="H75" i="30"/>
  <c r="I75" i="30"/>
  <c r="K75" i="30"/>
  <c r="L75" i="30"/>
  <c r="M75" i="30"/>
  <c r="N75" i="30"/>
  <c r="O75" i="30"/>
  <c r="P75" i="30"/>
  <c r="Q75" i="30"/>
  <c r="R75" i="30"/>
  <c r="B76" i="30"/>
  <c r="C76" i="30"/>
  <c r="D76" i="30"/>
  <c r="E76" i="30"/>
  <c r="F76" i="30"/>
  <c r="G76" i="30"/>
  <c r="H76" i="30"/>
  <c r="I76" i="30"/>
  <c r="K76" i="30"/>
  <c r="L76" i="30"/>
  <c r="M76" i="30"/>
  <c r="N76" i="30"/>
  <c r="O76" i="30"/>
  <c r="P76" i="30"/>
  <c r="Q76" i="30"/>
  <c r="R76" i="30"/>
  <c r="B77" i="30"/>
  <c r="C77" i="30"/>
  <c r="D77" i="30"/>
  <c r="E77" i="30"/>
  <c r="F77" i="30"/>
  <c r="G77" i="30"/>
  <c r="H77" i="30"/>
  <c r="I77" i="30"/>
  <c r="K77" i="30"/>
  <c r="L77" i="30"/>
  <c r="M77" i="30"/>
  <c r="N77" i="30"/>
  <c r="O77" i="30"/>
  <c r="P77" i="30"/>
  <c r="Q77" i="30"/>
  <c r="R77" i="30"/>
  <c r="B78" i="30"/>
  <c r="C78" i="30"/>
  <c r="D78" i="30"/>
  <c r="E78" i="30"/>
  <c r="F78" i="30"/>
  <c r="G78" i="30"/>
  <c r="H78" i="30"/>
  <c r="I78" i="30"/>
  <c r="K78" i="30"/>
  <c r="L78" i="30"/>
  <c r="M78" i="30"/>
  <c r="N78" i="30"/>
  <c r="O78" i="30"/>
  <c r="P78" i="30"/>
  <c r="Q78" i="30"/>
  <c r="R78" i="30"/>
  <c r="B79" i="30"/>
  <c r="C79" i="30"/>
  <c r="D79" i="30"/>
  <c r="E79" i="30"/>
  <c r="F79" i="30"/>
  <c r="G79" i="30"/>
  <c r="H79" i="30"/>
  <c r="I79" i="30"/>
  <c r="K79" i="30"/>
  <c r="L79" i="30"/>
  <c r="M79" i="30"/>
  <c r="N79" i="30"/>
  <c r="O79" i="30"/>
  <c r="P79" i="30"/>
  <c r="Q79" i="30"/>
  <c r="R79" i="30"/>
  <c r="B80" i="30"/>
  <c r="C80" i="30"/>
  <c r="D80" i="30"/>
  <c r="E80" i="30"/>
  <c r="F80" i="30"/>
  <c r="G80" i="30"/>
  <c r="H80" i="30"/>
  <c r="I80" i="30"/>
  <c r="K80" i="30"/>
  <c r="L80" i="30"/>
  <c r="M80" i="30"/>
  <c r="N80" i="30"/>
  <c r="O80" i="30"/>
  <c r="P80" i="30"/>
  <c r="Q80" i="30"/>
  <c r="R80" i="30"/>
  <c r="B81" i="30"/>
  <c r="C81" i="30"/>
  <c r="D81" i="30"/>
  <c r="E81" i="30"/>
  <c r="F81" i="30"/>
  <c r="G81" i="30"/>
  <c r="H81" i="30"/>
  <c r="I81" i="30"/>
  <c r="K81" i="30"/>
  <c r="L81" i="30"/>
  <c r="M81" i="30"/>
  <c r="N81" i="30"/>
  <c r="O81" i="30"/>
  <c r="P81" i="30"/>
  <c r="Q81" i="30"/>
  <c r="R81" i="30"/>
  <c r="B82" i="30"/>
  <c r="C82" i="30"/>
  <c r="D82" i="30"/>
  <c r="E82" i="30"/>
  <c r="F82" i="30"/>
  <c r="G82" i="30"/>
  <c r="H82" i="30"/>
  <c r="I82" i="30"/>
  <c r="K82" i="30"/>
  <c r="L82" i="30"/>
  <c r="M82" i="30"/>
  <c r="N82" i="30"/>
  <c r="O82" i="30"/>
  <c r="P82" i="30"/>
  <c r="Q82" i="30"/>
  <c r="R82" i="30"/>
  <c r="B83" i="30"/>
  <c r="C83" i="30"/>
  <c r="D83" i="30"/>
  <c r="E83" i="30"/>
  <c r="F83" i="30"/>
  <c r="G83" i="30"/>
  <c r="H83" i="30"/>
  <c r="I83" i="30"/>
  <c r="K83" i="30"/>
  <c r="L83" i="30"/>
  <c r="M83" i="30"/>
  <c r="N83" i="30"/>
  <c r="O83" i="30"/>
  <c r="P83" i="30"/>
  <c r="Q83" i="30"/>
  <c r="R83" i="30"/>
  <c r="B84" i="30"/>
  <c r="C84" i="30"/>
  <c r="D84" i="30"/>
  <c r="E84" i="30"/>
  <c r="F84" i="30"/>
  <c r="G84" i="30"/>
  <c r="H84" i="30"/>
  <c r="I84" i="30"/>
  <c r="K84" i="30"/>
  <c r="L84" i="30"/>
  <c r="M84" i="30"/>
  <c r="N84" i="30"/>
  <c r="O84" i="30"/>
  <c r="P84" i="30"/>
  <c r="Q84" i="30"/>
  <c r="R84" i="30"/>
  <c r="B85" i="30"/>
  <c r="C85" i="30"/>
  <c r="D85" i="30"/>
  <c r="E85" i="30"/>
  <c r="F85" i="30"/>
  <c r="G85" i="30"/>
  <c r="H85" i="30"/>
  <c r="I85" i="30"/>
  <c r="K85" i="30"/>
  <c r="L85" i="30"/>
  <c r="M85" i="30"/>
  <c r="N85" i="30"/>
  <c r="O85" i="30"/>
  <c r="P85" i="30"/>
  <c r="Q85" i="30"/>
  <c r="R85" i="30"/>
  <c r="B86" i="30"/>
  <c r="C86" i="30"/>
  <c r="D86" i="30"/>
  <c r="E86" i="30"/>
  <c r="F86" i="30"/>
  <c r="G86" i="30"/>
  <c r="H86" i="30"/>
  <c r="I86" i="30"/>
  <c r="K86" i="30"/>
  <c r="L86" i="30"/>
  <c r="M86" i="30"/>
  <c r="N86" i="30"/>
  <c r="O86" i="30"/>
  <c r="P86" i="30"/>
  <c r="Q86" i="30"/>
  <c r="R86" i="30"/>
  <c r="B87" i="30"/>
  <c r="C87" i="30"/>
  <c r="D87" i="30"/>
  <c r="E87" i="30"/>
  <c r="F87" i="30"/>
  <c r="G87" i="30"/>
  <c r="H87" i="30"/>
  <c r="I87" i="30"/>
  <c r="K87" i="30"/>
  <c r="L87" i="30"/>
  <c r="M87" i="30"/>
  <c r="N87" i="30"/>
  <c r="O87" i="30"/>
  <c r="P87" i="30"/>
  <c r="Q87" i="30"/>
  <c r="R87" i="30"/>
  <c r="B88" i="30"/>
  <c r="C88" i="30"/>
  <c r="D88" i="30"/>
  <c r="E88" i="30"/>
  <c r="F88" i="30"/>
  <c r="G88" i="30"/>
  <c r="H88" i="30"/>
  <c r="I88" i="30"/>
  <c r="K88" i="30"/>
  <c r="L88" i="30"/>
  <c r="M88" i="30"/>
  <c r="N88" i="30"/>
  <c r="O88" i="30"/>
  <c r="P88" i="30"/>
  <c r="Q88" i="30"/>
  <c r="R88" i="30"/>
  <c r="B89" i="30"/>
  <c r="C89" i="30"/>
  <c r="D89" i="30"/>
  <c r="E89" i="30"/>
  <c r="F89" i="30"/>
  <c r="G89" i="30"/>
  <c r="H89" i="30"/>
  <c r="I89" i="30"/>
  <c r="K89" i="30"/>
  <c r="L89" i="30"/>
  <c r="M89" i="30"/>
  <c r="N89" i="30"/>
  <c r="O89" i="30"/>
  <c r="P89" i="30"/>
  <c r="Q89" i="30"/>
  <c r="R89" i="30"/>
  <c r="B90" i="30"/>
  <c r="C90" i="30"/>
  <c r="D90" i="30"/>
  <c r="E90" i="30"/>
  <c r="F90" i="30"/>
  <c r="G90" i="30"/>
  <c r="H90" i="30"/>
  <c r="I90" i="30"/>
  <c r="K90" i="30"/>
  <c r="L90" i="30"/>
  <c r="M90" i="30"/>
  <c r="N90" i="30"/>
  <c r="O90" i="30"/>
  <c r="P90" i="30"/>
  <c r="Q90" i="30"/>
  <c r="R90" i="30"/>
  <c r="B91" i="30"/>
  <c r="C91" i="30"/>
  <c r="D91" i="30"/>
  <c r="E91" i="30"/>
  <c r="F91" i="30"/>
  <c r="G91" i="30"/>
  <c r="H91" i="30"/>
  <c r="I91" i="30"/>
  <c r="K91" i="30"/>
  <c r="L91" i="30"/>
  <c r="M91" i="30"/>
  <c r="N91" i="30"/>
  <c r="O91" i="30"/>
  <c r="P91" i="30"/>
  <c r="Q91" i="30"/>
  <c r="R91" i="30"/>
  <c r="B92" i="30"/>
  <c r="C92" i="30"/>
  <c r="D92" i="30"/>
  <c r="E92" i="30"/>
  <c r="F92" i="30"/>
  <c r="G92" i="30"/>
  <c r="H92" i="30"/>
  <c r="I92" i="30"/>
  <c r="K92" i="30"/>
  <c r="L92" i="30"/>
  <c r="M92" i="30"/>
  <c r="N92" i="30"/>
  <c r="O92" i="30"/>
  <c r="P92" i="30"/>
  <c r="Q92" i="30"/>
  <c r="R92" i="30"/>
  <c r="B93" i="30"/>
  <c r="C93" i="30"/>
  <c r="D93" i="30"/>
  <c r="E93" i="30"/>
  <c r="F93" i="30"/>
  <c r="G93" i="30"/>
  <c r="H93" i="30"/>
  <c r="I93" i="30"/>
  <c r="K93" i="30"/>
  <c r="L93" i="30"/>
  <c r="M93" i="30"/>
  <c r="N93" i="30"/>
  <c r="O93" i="30"/>
  <c r="P93" i="30"/>
  <c r="Q93" i="30"/>
  <c r="R93" i="30"/>
  <c r="B94" i="30"/>
  <c r="C94" i="30"/>
  <c r="D94" i="30"/>
  <c r="E94" i="30"/>
  <c r="F94" i="30"/>
  <c r="G94" i="30"/>
  <c r="H94" i="30"/>
  <c r="I94" i="30"/>
  <c r="K94" i="30"/>
  <c r="L94" i="30"/>
  <c r="M94" i="30"/>
  <c r="N94" i="30"/>
  <c r="O94" i="30"/>
  <c r="P94" i="30"/>
  <c r="Q94" i="30"/>
  <c r="R94" i="30"/>
  <c r="B95" i="30"/>
  <c r="C95" i="30"/>
  <c r="D95" i="30"/>
  <c r="E95" i="30"/>
  <c r="F95" i="30"/>
  <c r="G95" i="30"/>
  <c r="H95" i="30"/>
  <c r="I95" i="30"/>
  <c r="K95" i="30"/>
  <c r="L95" i="30"/>
  <c r="M95" i="30"/>
  <c r="N95" i="30"/>
  <c r="O95" i="30"/>
  <c r="P95" i="30"/>
  <c r="Q95" i="30"/>
  <c r="R95" i="30"/>
  <c r="B96" i="30"/>
  <c r="C96" i="30"/>
  <c r="D96" i="30"/>
  <c r="E96" i="30"/>
  <c r="F96" i="30"/>
  <c r="G96" i="30"/>
  <c r="H96" i="30"/>
  <c r="I96" i="30"/>
  <c r="K96" i="30"/>
  <c r="L96" i="30"/>
  <c r="M96" i="30"/>
  <c r="N96" i="30"/>
  <c r="O96" i="30"/>
  <c r="P96" i="30"/>
  <c r="Q96" i="30"/>
  <c r="R96" i="30"/>
  <c r="B97" i="30"/>
  <c r="C97" i="30"/>
  <c r="D97" i="30"/>
  <c r="E97" i="30"/>
  <c r="F97" i="30"/>
  <c r="G97" i="30"/>
  <c r="H97" i="30"/>
  <c r="I97" i="30"/>
  <c r="K97" i="30"/>
  <c r="L97" i="30"/>
  <c r="M97" i="30"/>
  <c r="N97" i="30"/>
  <c r="O97" i="30"/>
  <c r="P97" i="30"/>
  <c r="Q97" i="30"/>
  <c r="R97" i="30"/>
  <c r="B98" i="30"/>
  <c r="C98" i="30"/>
  <c r="D98" i="30"/>
  <c r="E98" i="30"/>
  <c r="F98" i="30"/>
  <c r="G98" i="30"/>
  <c r="H98" i="30"/>
  <c r="I98" i="30"/>
  <c r="K98" i="30"/>
  <c r="L98" i="30"/>
  <c r="M98" i="30"/>
  <c r="N98" i="30"/>
  <c r="O98" i="30"/>
  <c r="P98" i="30"/>
  <c r="Q98" i="30"/>
  <c r="R98" i="30"/>
  <c r="B99" i="30"/>
  <c r="C99" i="30"/>
  <c r="D99" i="30"/>
  <c r="E99" i="30"/>
  <c r="F99" i="30"/>
  <c r="G99" i="30"/>
  <c r="H99" i="30"/>
  <c r="I99" i="30"/>
  <c r="K99" i="30"/>
  <c r="L99" i="30"/>
  <c r="M99" i="30"/>
  <c r="N99" i="30"/>
  <c r="O99" i="30"/>
  <c r="P99" i="30"/>
  <c r="Q99" i="30"/>
  <c r="R99" i="30"/>
  <c r="B100" i="30"/>
  <c r="C100" i="30"/>
  <c r="D100" i="30"/>
  <c r="E100" i="30"/>
  <c r="F100" i="30"/>
  <c r="G100" i="30"/>
  <c r="H100" i="30"/>
  <c r="I100" i="30"/>
  <c r="K100" i="30"/>
  <c r="L100" i="30"/>
  <c r="M100" i="30"/>
  <c r="N100" i="30"/>
  <c r="O100" i="30"/>
  <c r="P100" i="30"/>
  <c r="Q100" i="30"/>
  <c r="R100" i="30"/>
  <c r="B101" i="30"/>
  <c r="C101" i="30"/>
  <c r="D101" i="30"/>
  <c r="E101" i="30"/>
  <c r="F101" i="30"/>
  <c r="G101" i="30"/>
  <c r="H101" i="30"/>
  <c r="I101" i="30"/>
  <c r="K101" i="30"/>
  <c r="L101" i="30"/>
  <c r="M101" i="30"/>
  <c r="N101" i="30"/>
  <c r="O101" i="30"/>
  <c r="P101" i="30"/>
  <c r="Q101" i="30"/>
  <c r="R101" i="30"/>
  <c r="B102" i="30"/>
  <c r="C102" i="30"/>
  <c r="D102" i="30"/>
  <c r="E102" i="30"/>
  <c r="F102" i="30"/>
  <c r="G102" i="30"/>
  <c r="H102" i="30"/>
  <c r="I102" i="30"/>
  <c r="K102" i="30"/>
  <c r="L102" i="30"/>
  <c r="M102" i="30"/>
  <c r="N102" i="30"/>
  <c r="O102" i="30"/>
  <c r="P102" i="30"/>
  <c r="Q102" i="30"/>
  <c r="R102" i="30"/>
  <c r="B103" i="30"/>
  <c r="C103" i="30"/>
  <c r="D103" i="30"/>
  <c r="E103" i="30"/>
  <c r="F103" i="30"/>
  <c r="G103" i="30"/>
  <c r="H103" i="30"/>
  <c r="I103" i="30"/>
  <c r="K103" i="30"/>
  <c r="L103" i="30"/>
  <c r="M103" i="30"/>
  <c r="N103" i="30"/>
  <c r="O103" i="30"/>
  <c r="P103" i="30"/>
  <c r="Q103" i="30"/>
  <c r="R103" i="30"/>
  <c r="B104" i="30"/>
  <c r="C104" i="30"/>
  <c r="D104" i="30"/>
  <c r="E104" i="30"/>
  <c r="F104" i="30"/>
  <c r="G104" i="30"/>
  <c r="H104" i="30"/>
  <c r="I104" i="30"/>
  <c r="K104" i="30"/>
  <c r="L104" i="30"/>
  <c r="M104" i="30"/>
  <c r="N104" i="30"/>
  <c r="O104" i="30"/>
  <c r="P104" i="30"/>
  <c r="Q104" i="30"/>
  <c r="R104" i="30"/>
  <c r="B105" i="30"/>
  <c r="C105" i="30"/>
  <c r="D105" i="30"/>
  <c r="E105" i="30"/>
  <c r="F105" i="30"/>
  <c r="G105" i="30"/>
  <c r="H105" i="30"/>
  <c r="I105" i="30"/>
  <c r="K105" i="30"/>
  <c r="L105" i="30"/>
  <c r="M105" i="30"/>
  <c r="N105" i="30"/>
  <c r="O105" i="30"/>
  <c r="P105" i="30"/>
  <c r="Q105" i="30"/>
  <c r="R105" i="30"/>
  <c r="B106" i="30"/>
  <c r="C106" i="30"/>
  <c r="D106" i="30"/>
  <c r="E106" i="30"/>
  <c r="F106" i="30"/>
  <c r="G106" i="30"/>
  <c r="H106" i="30"/>
  <c r="I106" i="30"/>
  <c r="K106" i="30"/>
  <c r="L106" i="30"/>
  <c r="M106" i="30"/>
  <c r="N106" i="30"/>
  <c r="O106" i="30"/>
  <c r="P106" i="30"/>
  <c r="Q106" i="30"/>
  <c r="R106" i="30"/>
  <c r="B107" i="30"/>
  <c r="C107" i="30"/>
  <c r="D107" i="30"/>
  <c r="E107" i="30"/>
  <c r="F107" i="30"/>
  <c r="G107" i="30"/>
  <c r="H107" i="30"/>
  <c r="I107" i="30"/>
  <c r="K107" i="30"/>
  <c r="L107" i="30"/>
  <c r="M107" i="30"/>
  <c r="N107" i="30"/>
  <c r="O107" i="30"/>
  <c r="P107" i="30"/>
  <c r="Q107" i="30"/>
  <c r="R107" i="30"/>
  <c r="B108" i="30"/>
  <c r="C108" i="30"/>
  <c r="D108" i="30"/>
  <c r="E108" i="30"/>
  <c r="F108" i="30"/>
  <c r="G108" i="30"/>
  <c r="H108" i="30"/>
  <c r="I108" i="30"/>
  <c r="K108" i="30"/>
  <c r="L108" i="30"/>
  <c r="M108" i="30"/>
  <c r="N108" i="30"/>
  <c r="O108" i="30"/>
  <c r="P108" i="30"/>
  <c r="Q108" i="30"/>
  <c r="R108" i="30"/>
  <c r="B109" i="30"/>
  <c r="C109" i="30"/>
  <c r="D109" i="30"/>
  <c r="E109" i="30"/>
  <c r="F109" i="30"/>
  <c r="G109" i="30"/>
  <c r="H109" i="30"/>
  <c r="I109" i="30"/>
  <c r="K109" i="30"/>
  <c r="L109" i="30"/>
  <c r="M109" i="30"/>
  <c r="N109" i="30"/>
  <c r="O109" i="30"/>
  <c r="P109" i="30"/>
  <c r="Q109" i="30"/>
  <c r="R109" i="30"/>
  <c r="B110" i="30"/>
  <c r="C110" i="30"/>
  <c r="D110" i="30"/>
  <c r="E110" i="30"/>
  <c r="F110" i="30"/>
  <c r="G110" i="30"/>
  <c r="H110" i="30"/>
  <c r="I110" i="30"/>
  <c r="K110" i="30"/>
  <c r="L110" i="30"/>
  <c r="M110" i="30"/>
  <c r="N110" i="30"/>
  <c r="O110" i="30"/>
  <c r="P110" i="30"/>
  <c r="Q110" i="30"/>
  <c r="R110" i="30"/>
  <c r="B111" i="30"/>
  <c r="C111" i="30"/>
  <c r="D111" i="30"/>
  <c r="E111" i="30"/>
  <c r="F111" i="30"/>
  <c r="G111" i="30"/>
  <c r="H111" i="30"/>
  <c r="I111" i="30"/>
  <c r="K111" i="30"/>
  <c r="L111" i="30"/>
  <c r="M111" i="30"/>
  <c r="N111" i="30"/>
  <c r="O111" i="30"/>
  <c r="P111" i="30"/>
  <c r="Q111" i="30"/>
  <c r="R111" i="30"/>
  <c r="B112" i="30"/>
  <c r="C112" i="30"/>
  <c r="D112" i="30"/>
  <c r="E112" i="30"/>
  <c r="F112" i="30"/>
  <c r="G112" i="30"/>
  <c r="H112" i="30"/>
  <c r="I112" i="30"/>
  <c r="K112" i="30"/>
  <c r="L112" i="30"/>
  <c r="M112" i="30"/>
  <c r="N112" i="30"/>
  <c r="O112" i="30"/>
  <c r="P112" i="30"/>
  <c r="Q112" i="30"/>
  <c r="R112" i="30"/>
  <c r="B113" i="30"/>
  <c r="C113" i="30"/>
  <c r="D113" i="30"/>
  <c r="E113" i="30"/>
  <c r="F113" i="30"/>
  <c r="G113" i="30"/>
  <c r="H113" i="30"/>
  <c r="I113" i="30"/>
  <c r="K113" i="30"/>
  <c r="L113" i="30"/>
  <c r="M113" i="30"/>
  <c r="N113" i="30"/>
  <c r="O113" i="30"/>
  <c r="P113" i="30"/>
  <c r="Q113" i="30"/>
  <c r="R113" i="30"/>
  <c r="B114" i="30"/>
  <c r="C114" i="30"/>
  <c r="D114" i="30"/>
  <c r="E114" i="30"/>
  <c r="F114" i="30"/>
  <c r="G114" i="30"/>
  <c r="H114" i="30"/>
  <c r="I114" i="30"/>
  <c r="K114" i="30"/>
  <c r="L114" i="30"/>
  <c r="M114" i="30"/>
  <c r="N114" i="30"/>
  <c r="O114" i="30"/>
  <c r="P114" i="30"/>
  <c r="Q114" i="30"/>
  <c r="R114" i="30"/>
  <c r="B115" i="30"/>
  <c r="C115" i="30"/>
  <c r="D115" i="30"/>
  <c r="E115" i="30"/>
  <c r="F115" i="30"/>
  <c r="G115" i="30"/>
  <c r="H115" i="30"/>
  <c r="I115" i="30"/>
  <c r="K115" i="30"/>
  <c r="L115" i="30"/>
  <c r="M115" i="30"/>
  <c r="N115" i="30"/>
  <c r="O115" i="30"/>
  <c r="P115" i="30"/>
  <c r="Q115" i="30"/>
  <c r="R115" i="30"/>
  <c r="B116" i="30"/>
  <c r="C116" i="30"/>
  <c r="D116" i="30"/>
  <c r="E116" i="30"/>
  <c r="F116" i="30"/>
  <c r="G116" i="30"/>
  <c r="H116" i="30"/>
  <c r="I116" i="30"/>
  <c r="K116" i="30"/>
  <c r="L116" i="30"/>
  <c r="M116" i="30"/>
  <c r="N116" i="30"/>
  <c r="O116" i="30"/>
  <c r="P116" i="30"/>
  <c r="Q116" i="30"/>
  <c r="R116" i="30"/>
  <c r="B117" i="30"/>
  <c r="C117" i="30"/>
  <c r="D117" i="30"/>
  <c r="E117" i="30"/>
  <c r="F117" i="30"/>
  <c r="G117" i="30"/>
  <c r="H117" i="30"/>
  <c r="I117" i="30"/>
  <c r="K117" i="30"/>
  <c r="L117" i="30"/>
  <c r="M117" i="30"/>
  <c r="N117" i="30"/>
  <c r="O117" i="30"/>
  <c r="P117" i="30"/>
  <c r="Q117" i="30"/>
  <c r="R117" i="30"/>
  <c r="B118" i="30"/>
  <c r="C118" i="30"/>
  <c r="D118" i="30"/>
  <c r="E118" i="30"/>
  <c r="F118" i="30"/>
  <c r="G118" i="30"/>
  <c r="H118" i="30"/>
  <c r="I118" i="30"/>
  <c r="K118" i="30"/>
  <c r="L118" i="30"/>
  <c r="M118" i="30"/>
  <c r="N118" i="30"/>
  <c r="O118" i="30"/>
  <c r="P118" i="30"/>
  <c r="Q118" i="30"/>
  <c r="R118" i="30"/>
  <c r="B119" i="30"/>
  <c r="C119" i="30"/>
  <c r="D119" i="30"/>
  <c r="E119" i="30"/>
  <c r="F119" i="30"/>
  <c r="G119" i="30"/>
  <c r="H119" i="30"/>
  <c r="I119" i="30"/>
  <c r="K119" i="30"/>
  <c r="L119" i="30"/>
  <c r="M119" i="30"/>
  <c r="N119" i="30"/>
  <c r="O119" i="30"/>
  <c r="P119" i="30"/>
  <c r="Q119" i="30"/>
  <c r="R119" i="30"/>
  <c r="B120" i="30"/>
  <c r="C120" i="30"/>
  <c r="D120" i="30"/>
  <c r="E120" i="30"/>
  <c r="F120" i="30"/>
  <c r="G120" i="30"/>
  <c r="H120" i="30"/>
  <c r="I120" i="30"/>
  <c r="K120" i="30"/>
  <c r="L120" i="30"/>
  <c r="M120" i="30"/>
  <c r="N120" i="30"/>
  <c r="O120" i="30"/>
  <c r="P120" i="30"/>
  <c r="Q120" i="30"/>
  <c r="R120" i="30"/>
  <c r="B121" i="30"/>
  <c r="C121" i="30"/>
  <c r="D121" i="30"/>
  <c r="E121" i="30"/>
  <c r="F121" i="30"/>
  <c r="G121" i="30"/>
  <c r="H121" i="30"/>
  <c r="I121" i="30"/>
  <c r="K121" i="30"/>
  <c r="L121" i="30"/>
  <c r="M121" i="30"/>
  <c r="N121" i="30"/>
  <c r="O121" i="30"/>
  <c r="P121" i="30"/>
  <c r="Q121" i="30"/>
  <c r="R121" i="30"/>
  <c r="B122" i="30"/>
  <c r="C122" i="30"/>
  <c r="D122" i="30"/>
  <c r="E122" i="30"/>
  <c r="F122" i="30"/>
  <c r="G122" i="30"/>
  <c r="H122" i="30"/>
  <c r="I122" i="30"/>
  <c r="K122" i="30"/>
  <c r="L122" i="30"/>
  <c r="M122" i="30"/>
  <c r="N122" i="30"/>
  <c r="O122" i="30"/>
  <c r="P122" i="30"/>
  <c r="Q122" i="30"/>
  <c r="R122" i="30"/>
  <c r="B123" i="30"/>
  <c r="C123" i="30"/>
  <c r="D123" i="30"/>
  <c r="E123" i="30"/>
  <c r="F123" i="30"/>
  <c r="G123" i="30"/>
  <c r="H123" i="30"/>
  <c r="I123" i="30"/>
  <c r="K123" i="30"/>
  <c r="L123" i="30"/>
  <c r="M123" i="30"/>
  <c r="N123" i="30"/>
  <c r="O123" i="30"/>
  <c r="P123" i="30"/>
  <c r="Q123" i="30"/>
  <c r="R123" i="30"/>
  <c r="B124" i="30"/>
  <c r="C124" i="30"/>
  <c r="D124" i="30"/>
  <c r="E124" i="30"/>
  <c r="F124" i="30"/>
  <c r="G124" i="30"/>
  <c r="H124" i="30"/>
  <c r="I124" i="30"/>
  <c r="K124" i="30"/>
  <c r="L124" i="30"/>
  <c r="M124" i="30"/>
  <c r="N124" i="30"/>
  <c r="O124" i="30"/>
  <c r="P124" i="30"/>
  <c r="Q124" i="30"/>
  <c r="R124" i="30"/>
  <c r="B125" i="30"/>
  <c r="C125" i="30"/>
  <c r="D125" i="30"/>
  <c r="E125" i="30"/>
  <c r="F125" i="30"/>
  <c r="G125" i="30"/>
  <c r="H125" i="30"/>
  <c r="I125" i="30"/>
  <c r="K125" i="30"/>
  <c r="L125" i="30"/>
  <c r="M125" i="30"/>
  <c r="N125" i="30"/>
  <c r="O125" i="30"/>
  <c r="P125" i="30"/>
  <c r="Q125" i="30"/>
  <c r="R125" i="30"/>
  <c r="B126" i="30"/>
  <c r="C126" i="30"/>
  <c r="D126" i="30"/>
  <c r="E126" i="30"/>
  <c r="F126" i="30"/>
  <c r="G126" i="30"/>
  <c r="H126" i="30"/>
  <c r="I126" i="30"/>
  <c r="K126" i="30"/>
  <c r="L126" i="30"/>
  <c r="M126" i="30"/>
  <c r="N126" i="30"/>
  <c r="O126" i="30"/>
  <c r="P126" i="30"/>
  <c r="Q126" i="30"/>
  <c r="R126" i="30"/>
  <c r="B127" i="30"/>
  <c r="C127" i="30"/>
  <c r="D127" i="30"/>
  <c r="E127" i="30"/>
  <c r="F127" i="30"/>
  <c r="G127" i="30"/>
  <c r="H127" i="30"/>
  <c r="I127" i="30"/>
  <c r="K127" i="30"/>
  <c r="L127" i="30"/>
  <c r="M127" i="30"/>
  <c r="N127" i="30"/>
  <c r="O127" i="30"/>
  <c r="P127" i="30"/>
  <c r="Q127" i="30"/>
  <c r="R127" i="30"/>
  <c r="B128" i="30"/>
  <c r="C128" i="30"/>
  <c r="D128" i="30"/>
  <c r="E128" i="30"/>
  <c r="F128" i="30"/>
  <c r="G128" i="30"/>
  <c r="H128" i="30"/>
  <c r="I128" i="30"/>
  <c r="K128" i="30"/>
  <c r="L128" i="30"/>
  <c r="M128" i="30"/>
  <c r="N128" i="30"/>
  <c r="O128" i="30"/>
  <c r="P128" i="30"/>
  <c r="Q128" i="30"/>
  <c r="R128" i="30"/>
  <c r="B129" i="30"/>
  <c r="C129" i="30"/>
  <c r="D129" i="30"/>
  <c r="E129" i="30"/>
  <c r="F129" i="30"/>
  <c r="G129" i="30"/>
  <c r="H129" i="30"/>
  <c r="I129" i="30"/>
  <c r="K129" i="30"/>
  <c r="L129" i="30"/>
  <c r="M129" i="30"/>
  <c r="N129" i="30"/>
  <c r="O129" i="30"/>
  <c r="P129" i="30"/>
  <c r="Q129" i="30"/>
  <c r="R129" i="30"/>
  <c r="B130" i="30"/>
  <c r="C130" i="30"/>
  <c r="D130" i="30"/>
  <c r="E130" i="30"/>
  <c r="F130" i="30"/>
  <c r="G130" i="30"/>
  <c r="H130" i="30"/>
  <c r="I130" i="30"/>
  <c r="K130" i="30"/>
  <c r="L130" i="30"/>
  <c r="M130" i="30"/>
  <c r="N130" i="30"/>
  <c r="O130" i="30"/>
  <c r="P130" i="30"/>
  <c r="Q130" i="30"/>
  <c r="R130" i="30"/>
  <c r="B131" i="30"/>
  <c r="C131" i="30"/>
  <c r="D131" i="30"/>
  <c r="E131" i="30"/>
  <c r="F131" i="30"/>
  <c r="G131" i="30"/>
  <c r="H131" i="30"/>
  <c r="I131" i="30"/>
  <c r="K131" i="30"/>
  <c r="L131" i="30"/>
  <c r="M131" i="30"/>
  <c r="N131" i="30"/>
  <c r="O131" i="30"/>
  <c r="P131" i="30"/>
  <c r="Q131" i="30"/>
  <c r="R131" i="30"/>
  <c r="B132" i="30"/>
  <c r="C132" i="30"/>
  <c r="D132" i="30"/>
  <c r="E132" i="30"/>
  <c r="F132" i="30"/>
  <c r="G132" i="30"/>
  <c r="H132" i="30"/>
  <c r="I132" i="30"/>
  <c r="K132" i="30"/>
  <c r="L132" i="30"/>
  <c r="M132" i="30"/>
  <c r="N132" i="30"/>
  <c r="O132" i="30"/>
  <c r="P132" i="30"/>
  <c r="Q132" i="30"/>
  <c r="R132" i="30"/>
  <c r="B133" i="30"/>
  <c r="C133" i="30"/>
  <c r="D133" i="30"/>
  <c r="E133" i="30"/>
  <c r="F133" i="30"/>
  <c r="G133" i="30"/>
  <c r="H133" i="30"/>
  <c r="I133" i="30"/>
  <c r="K133" i="30"/>
  <c r="L133" i="30"/>
  <c r="M133" i="30"/>
  <c r="N133" i="30"/>
  <c r="O133" i="30"/>
  <c r="P133" i="30"/>
  <c r="Q133" i="30"/>
  <c r="R133" i="30"/>
  <c r="B134" i="30"/>
  <c r="C134" i="30"/>
  <c r="D134" i="30"/>
  <c r="E134" i="30"/>
  <c r="F134" i="30"/>
  <c r="G134" i="30"/>
  <c r="H134" i="30"/>
  <c r="I134" i="30"/>
  <c r="K134" i="30"/>
  <c r="L134" i="30"/>
  <c r="M134" i="30"/>
  <c r="N134" i="30"/>
  <c r="O134" i="30"/>
  <c r="P134" i="30"/>
  <c r="Q134" i="30"/>
  <c r="R134" i="30"/>
  <c r="B135" i="30"/>
  <c r="C135" i="30"/>
  <c r="D135" i="30"/>
  <c r="E135" i="30"/>
  <c r="F135" i="30"/>
  <c r="G135" i="30"/>
  <c r="H135" i="30"/>
  <c r="I135" i="30"/>
  <c r="K135" i="30"/>
  <c r="L135" i="30"/>
  <c r="M135" i="30"/>
  <c r="N135" i="30"/>
  <c r="O135" i="30"/>
  <c r="P135" i="30"/>
  <c r="Q135" i="30"/>
  <c r="R135" i="30"/>
  <c r="B136" i="30"/>
  <c r="C136" i="30"/>
  <c r="D136" i="30"/>
  <c r="E136" i="30"/>
  <c r="F136" i="30"/>
  <c r="G136" i="30"/>
  <c r="H136" i="30"/>
  <c r="I136" i="30"/>
  <c r="K136" i="30"/>
  <c r="L136" i="30"/>
  <c r="M136" i="30"/>
  <c r="N136" i="30"/>
  <c r="O136" i="30"/>
  <c r="P136" i="30"/>
  <c r="Q136" i="30"/>
  <c r="R136" i="30"/>
  <c r="B137" i="30"/>
  <c r="C137" i="30"/>
  <c r="D137" i="30"/>
  <c r="E137" i="30"/>
  <c r="F137" i="30"/>
  <c r="G137" i="30"/>
  <c r="H137" i="30"/>
  <c r="I137" i="30"/>
  <c r="K137" i="30"/>
  <c r="L137" i="30"/>
  <c r="M137" i="30"/>
  <c r="N137" i="30"/>
  <c r="O137" i="30"/>
  <c r="P137" i="30"/>
  <c r="Q137" i="30"/>
  <c r="R137" i="30"/>
  <c r="B138" i="30"/>
  <c r="C138" i="30"/>
  <c r="D138" i="30"/>
  <c r="E138" i="30"/>
  <c r="F138" i="30"/>
  <c r="G138" i="30"/>
  <c r="H138" i="30"/>
  <c r="I138" i="30"/>
  <c r="K138" i="30"/>
  <c r="L138" i="30"/>
  <c r="M138" i="30"/>
  <c r="N138" i="30"/>
  <c r="O138" i="30"/>
  <c r="P138" i="30"/>
  <c r="Q138" i="30"/>
  <c r="R138" i="30"/>
  <c r="B139" i="30"/>
  <c r="C139" i="30"/>
  <c r="D139" i="30"/>
  <c r="E139" i="30"/>
  <c r="F139" i="30"/>
  <c r="G139" i="30"/>
  <c r="H139" i="30"/>
  <c r="I139" i="30"/>
  <c r="K139" i="30"/>
  <c r="L139" i="30"/>
  <c r="M139" i="30"/>
  <c r="N139" i="30"/>
  <c r="O139" i="30"/>
  <c r="P139" i="30"/>
  <c r="Q139" i="30"/>
  <c r="R139" i="30"/>
  <c r="B140" i="30"/>
  <c r="C140" i="30"/>
  <c r="D140" i="30"/>
  <c r="E140" i="30"/>
  <c r="F140" i="30"/>
  <c r="G140" i="30"/>
  <c r="H140" i="30"/>
  <c r="I140" i="30"/>
  <c r="K140" i="30"/>
  <c r="L140" i="30"/>
  <c r="M140" i="30"/>
  <c r="N140" i="30"/>
  <c r="O140" i="30"/>
  <c r="P140" i="30"/>
  <c r="Q140" i="30"/>
  <c r="R140" i="30"/>
  <c r="B141" i="30"/>
  <c r="C141" i="30"/>
  <c r="D141" i="30"/>
  <c r="E141" i="30"/>
  <c r="F141" i="30"/>
  <c r="G141" i="30"/>
  <c r="H141" i="30"/>
  <c r="I141" i="30"/>
  <c r="K141" i="30"/>
  <c r="L141" i="30"/>
  <c r="M141" i="30"/>
  <c r="N141" i="30"/>
  <c r="O141" i="30"/>
  <c r="P141" i="30"/>
  <c r="Q141" i="30"/>
  <c r="R141" i="30"/>
  <c r="B142" i="30"/>
  <c r="C142" i="30"/>
  <c r="D142" i="30"/>
  <c r="E142" i="30"/>
  <c r="F142" i="30"/>
  <c r="G142" i="30"/>
  <c r="H142" i="30"/>
  <c r="I142" i="30"/>
  <c r="K142" i="30"/>
  <c r="L142" i="30"/>
  <c r="M142" i="30"/>
  <c r="N142" i="30"/>
  <c r="O142" i="30"/>
  <c r="P142" i="30"/>
  <c r="Q142" i="30"/>
  <c r="R142" i="30"/>
  <c r="B143" i="30"/>
  <c r="C143" i="30"/>
  <c r="D143" i="30"/>
  <c r="E143" i="30"/>
  <c r="F143" i="30"/>
  <c r="G143" i="30"/>
  <c r="H143" i="30"/>
  <c r="I143" i="30"/>
  <c r="K143" i="30"/>
  <c r="L143" i="30"/>
  <c r="M143" i="30"/>
  <c r="N143" i="30"/>
  <c r="O143" i="30"/>
  <c r="P143" i="30"/>
  <c r="Q143" i="30"/>
  <c r="R143" i="30"/>
  <c r="B144" i="30"/>
  <c r="C144" i="30"/>
  <c r="D144" i="30"/>
  <c r="E144" i="30"/>
  <c r="F144" i="30"/>
  <c r="G144" i="30"/>
  <c r="H144" i="30"/>
  <c r="I144" i="30"/>
  <c r="K144" i="30"/>
  <c r="L144" i="30"/>
  <c r="M144" i="30"/>
  <c r="N144" i="30"/>
  <c r="O144" i="30"/>
  <c r="P144" i="30"/>
  <c r="Q144" i="30"/>
  <c r="R144" i="30"/>
  <c r="B145" i="30"/>
  <c r="C145" i="30"/>
  <c r="D145" i="30"/>
  <c r="E145" i="30"/>
  <c r="F145" i="30"/>
  <c r="G145" i="30"/>
  <c r="H145" i="30"/>
  <c r="I145" i="30"/>
  <c r="K145" i="30"/>
  <c r="L145" i="30"/>
  <c r="M145" i="30"/>
  <c r="N145" i="30"/>
  <c r="O145" i="30"/>
  <c r="P145" i="30"/>
  <c r="Q145" i="30"/>
  <c r="R145" i="30"/>
  <c r="B146" i="30"/>
  <c r="C146" i="30"/>
  <c r="D146" i="30"/>
  <c r="E146" i="30"/>
  <c r="F146" i="30"/>
  <c r="G146" i="30"/>
  <c r="H146" i="30"/>
  <c r="I146" i="30"/>
  <c r="K146" i="30"/>
  <c r="L146" i="30"/>
  <c r="M146" i="30"/>
  <c r="N146" i="30"/>
  <c r="O146" i="30"/>
  <c r="P146" i="30"/>
  <c r="Q146" i="30"/>
  <c r="R146" i="30"/>
  <c r="B147" i="30"/>
  <c r="C147" i="30"/>
  <c r="D147" i="30"/>
  <c r="E147" i="30"/>
  <c r="F147" i="30"/>
  <c r="G147" i="30"/>
  <c r="H147" i="30"/>
  <c r="I147" i="30"/>
  <c r="K147" i="30"/>
  <c r="L147" i="30"/>
  <c r="M147" i="30"/>
  <c r="N147" i="30"/>
  <c r="O147" i="30"/>
  <c r="P147" i="30"/>
  <c r="Q147" i="30"/>
  <c r="R147" i="30"/>
  <c r="B148" i="30"/>
  <c r="C148" i="30"/>
  <c r="D148" i="30"/>
  <c r="E148" i="30"/>
  <c r="F148" i="30"/>
  <c r="G148" i="30"/>
  <c r="H148" i="30"/>
  <c r="I148" i="30"/>
  <c r="K148" i="30"/>
  <c r="L148" i="30"/>
  <c r="M148" i="30"/>
  <c r="N148" i="30"/>
  <c r="O148" i="30"/>
  <c r="P148" i="30"/>
  <c r="Q148" i="30"/>
  <c r="R148" i="30"/>
  <c r="B149" i="30"/>
  <c r="C149" i="30"/>
  <c r="D149" i="30"/>
  <c r="E149" i="30"/>
  <c r="F149" i="30"/>
  <c r="G149" i="30"/>
  <c r="H149" i="30"/>
  <c r="I149" i="30"/>
  <c r="K149" i="30"/>
  <c r="L149" i="30"/>
  <c r="M149" i="30"/>
  <c r="N149" i="30"/>
  <c r="O149" i="30"/>
  <c r="P149" i="30"/>
  <c r="Q149" i="30"/>
  <c r="R149" i="30"/>
  <c r="B150" i="30"/>
  <c r="C150" i="30"/>
  <c r="D150" i="30"/>
  <c r="E150" i="30"/>
  <c r="F150" i="30"/>
  <c r="G150" i="30"/>
  <c r="H150" i="30"/>
  <c r="I150" i="30"/>
  <c r="K150" i="30"/>
  <c r="L150" i="30"/>
  <c r="M150" i="30"/>
  <c r="N150" i="30"/>
  <c r="O150" i="30"/>
  <c r="P150" i="30"/>
  <c r="Q150" i="30"/>
  <c r="R150" i="30"/>
  <c r="B151" i="30"/>
  <c r="C151" i="30"/>
  <c r="D151" i="30"/>
  <c r="E151" i="30"/>
  <c r="F151" i="30"/>
  <c r="G151" i="30"/>
  <c r="H151" i="30"/>
  <c r="I151" i="30"/>
  <c r="K151" i="30"/>
  <c r="L151" i="30"/>
  <c r="M151" i="30"/>
  <c r="N151" i="30"/>
  <c r="O151" i="30"/>
  <c r="P151" i="30"/>
  <c r="Q151" i="30"/>
  <c r="R151" i="30"/>
  <c r="B152" i="30"/>
  <c r="C152" i="30"/>
  <c r="D152" i="30"/>
  <c r="E152" i="30"/>
  <c r="F152" i="30"/>
  <c r="G152" i="30"/>
  <c r="H152" i="30"/>
  <c r="I152" i="30"/>
  <c r="K152" i="30"/>
  <c r="L152" i="30"/>
  <c r="M152" i="30"/>
  <c r="N152" i="30"/>
  <c r="O152" i="30"/>
  <c r="P152" i="30"/>
  <c r="Q152" i="30"/>
  <c r="R152" i="30"/>
  <c r="B153" i="30"/>
  <c r="C153" i="30"/>
  <c r="D153" i="30"/>
  <c r="E153" i="30"/>
  <c r="F153" i="30"/>
  <c r="G153" i="30"/>
  <c r="H153" i="30"/>
  <c r="I153" i="30"/>
  <c r="K153" i="30"/>
  <c r="L153" i="30"/>
  <c r="M153" i="30"/>
  <c r="N153" i="30"/>
  <c r="O153" i="30"/>
  <c r="P153" i="30"/>
  <c r="Q153" i="30"/>
  <c r="R153" i="30"/>
  <c r="B154" i="30"/>
  <c r="C154" i="30"/>
  <c r="D154" i="30"/>
  <c r="E154" i="30"/>
  <c r="F154" i="30"/>
  <c r="G154" i="30"/>
  <c r="H154" i="30"/>
  <c r="I154" i="30"/>
  <c r="K154" i="30"/>
  <c r="L154" i="30"/>
  <c r="M154" i="30"/>
  <c r="N154" i="30"/>
  <c r="O154" i="30"/>
  <c r="P154" i="30"/>
  <c r="Q154" i="30"/>
  <c r="R154" i="30"/>
  <c r="B155" i="30"/>
  <c r="C155" i="30"/>
  <c r="D155" i="30"/>
  <c r="E155" i="30"/>
  <c r="F155" i="30"/>
  <c r="G155" i="30"/>
  <c r="H155" i="30"/>
  <c r="I155" i="30"/>
  <c r="K155" i="30"/>
  <c r="L155" i="30"/>
  <c r="M155" i="30"/>
  <c r="N155" i="30"/>
  <c r="O155" i="30"/>
  <c r="P155" i="30"/>
  <c r="Q155" i="30"/>
  <c r="R155" i="30"/>
  <c r="B156" i="30"/>
  <c r="C156" i="30"/>
  <c r="D156" i="30"/>
  <c r="E156" i="30"/>
  <c r="F156" i="30"/>
  <c r="G156" i="30"/>
  <c r="H156" i="30"/>
  <c r="I156" i="30"/>
  <c r="K156" i="30"/>
  <c r="L156" i="30"/>
  <c r="M156" i="30"/>
  <c r="N156" i="30"/>
  <c r="O156" i="30"/>
  <c r="P156" i="30"/>
  <c r="Q156" i="30"/>
  <c r="R156" i="30"/>
  <c r="B157" i="30"/>
  <c r="C157" i="30"/>
  <c r="D157" i="30"/>
  <c r="E157" i="30"/>
  <c r="F157" i="30"/>
  <c r="G157" i="30"/>
  <c r="H157" i="30"/>
  <c r="I157" i="30"/>
  <c r="K157" i="30"/>
  <c r="L157" i="30"/>
  <c r="M157" i="30"/>
  <c r="N157" i="30"/>
  <c r="O157" i="30"/>
  <c r="P157" i="30"/>
  <c r="Q157" i="30"/>
  <c r="R157" i="30"/>
  <c r="B158" i="30"/>
  <c r="C158" i="30"/>
  <c r="D158" i="30"/>
  <c r="E158" i="30"/>
  <c r="F158" i="30"/>
  <c r="G158" i="30"/>
  <c r="H158" i="30"/>
  <c r="I158" i="30"/>
  <c r="K158" i="30"/>
  <c r="L158" i="30"/>
  <c r="M158" i="30"/>
  <c r="N158" i="30"/>
  <c r="O158" i="30"/>
  <c r="P158" i="30"/>
  <c r="Q158" i="30"/>
  <c r="R158" i="30"/>
  <c r="B159" i="30"/>
  <c r="C159" i="30"/>
  <c r="D159" i="30"/>
  <c r="E159" i="30"/>
  <c r="F159" i="30"/>
  <c r="G159" i="30"/>
  <c r="H159" i="30"/>
  <c r="I159" i="30"/>
  <c r="K159" i="30"/>
  <c r="L159" i="30"/>
  <c r="M159" i="30"/>
  <c r="N159" i="30"/>
  <c r="O159" i="30"/>
  <c r="P159" i="30"/>
  <c r="Q159" i="30"/>
  <c r="R159" i="30"/>
  <c r="B160" i="30"/>
  <c r="C160" i="30"/>
  <c r="D160" i="30"/>
  <c r="E160" i="30"/>
  <c r="F160" i="30"/>
  <c r="G160" i="30"/>
  <c r="H160" i="30"/>
  <c r="I160" i="30"/>
  <c r="K160" i="30"/>
  <c r="L160" i="30"/>
  <c r="M160" i="30"/>
  <c r="N160" i="30"/>
  <c r="O160" i="30"/>
  <c r="P160" i="30"/>
  <c r="Q160" i="30"/>
  <c r="R160" i="30"/>
  <c r="B161" i="30"/>
  <c r="C161" i="30"/>
  <c r="D161" i="30"/>
  <c r="E161" i="30"/>
  <c r="F161" i="30"/>
  <c r="G161" i="30"/>
  <c r="H161" i="30"/>
  <c r="I161" i="30"/>
  <c r="K161" i="30"/>
  <c r="L161" i="30"/>
  <c r="M161" i="30"/>
  <c r="N161" i="30"/>
  <c r="O161" i="30"/>
  <c r="P161" i="30"/>
  <c r="Q161" i="30"/>
  <c r="R161" i="30"/>
  <c r="B162" i="30"/>
  <c r="C162" i="30"/>
  <c r="D162" i="30"/>
  <c r="E162" i="30"/>
  <c r="F162" i="30"/>
  <c r="G162" i="30"/>
  <c r="H162" i="30"/>
  <c r="I162" i="30"/>
  <c r="K162" i="30"/>
  <c r="L162" i="30"/>
  <c r="M162" i="30"/>
  <c r="N162" i="30"/>
  <c r="O162" i="30"/>
  <c r="P162" i="30"/>
  <c r="Q162" i="30"/>
  <c r="R162" i="30"/>
  <c r="B163" i="30"/>
  <c r="C163" i="30"/>
  <c r="D163" i="30"/>
  <c r="E163" i="30"/>
  <c r="F163" i="30"/>
  <c r="G163" i="30"/>
  <c r="H163" i="30"/>
  <c r="I163" i="30"/>
  <c r="K163" i="30"/>
  <c r="L163" i="30"/>
  <c r="M163" i="30"/>
  <c r="N163" i="30"/>
  <c r="O163" i="30"/>
  <c r="P163" i="30"/>
  <c r="Q163" i="30"/>
  <c r="R163" i="30"/>
  <c r="B164" i="30"/>
  <c r="C164" i="30"/>
  <c r="D164" i="30"/>
  <c r="E164" i="30"/>
  <c r="F164" i="30"/>
  <c r="G164" i="30"/>
  <c r="H164" i="30"/>
  <c r="I164" i="30"/>
  <c r="K164" i="30"/>
  <c r="L164" i="30"/>
  <c r="M164" i="30"/>
  <c r="N164" i="30"/>
  <c r="O164" i="30"/>
  <c r="P164" i="30"/>
  <c r="Q164" i="30"/>
  <c r="R164" i="30"/>
  <c r="B165" i="30"/>
  <c r="C165" i="30"/>
  <c r="D165" i="30"/>
  <c r="E165" i="30"/>
  <c r="F165" i="30"/>
  <c r="G165" i="30"/>
  <c r="H165" i="30"/>
  <c r="I165" i="30"/>
  <c r="K165" i="30"/>
  <c r="L165" i="30"/>
  <c r="M165" i="30"/>
  <c r="N165" i="30"/>
  <c r="O165" i="30"/>
  <c r="P165" i="30"/>
  <c r="Q165" i="30"/>
  <c r="R165" i="30"/>
  <c r="B166" i="30"/>
  <c r="C166" i="30"/>
  <c r="D166" i="30"/>
  <c r="E166" i="30"/>
  <c r="F166" i="30"/>
  <c r="G166" i="30"/>
  <c r="H166" i="30"/>
  <c r="I166" i="30"/>
  <c r="K166" i="30"/>
  <c r="L166" i="30"/>
  <c r="M166" i="30"/>
  <c r="N166" i="30"/>
  <c r="O166" i="30"/>
  <c r="P166" i="30"/>
  <c r="Q166" i="30"/>
  <c r="R166" i="30"/>
  <c r="B167" i="30"/>
  <c r="C167" i="30"/>
  <c r="D167" i="30"/>
  <c r="E167" i="30"/>
  <c r="F167" i="30"/>
  <c r="G167" i="30"/>
  <c r="H167" i="30"/>
  <c r="I167" i="30"/>
  <c r="K167" i="30"/>
  <c r="L167" i="30"/>
  <c r="M167" i="30"/>
  <c r="N167" i="30"/>
  <c r="O167" i="30"/>
  <c r="P167" i="30"/>
  <c r="Q167" i="30"/>
  <c r="R167" i="30"/>
  <c r="B168" i="30"/>
  <c r="C168" i="30"/>
  <c r="D168" i="30"/>
  <c r="E168" i="30"/>
  <c r="F168" i="30"/>
  <c r="G168" i="30"/>
  <c r="H168" i="30"/>
  <c r="I168" i="30"/>
  <c r="K168" i="30"/>
  <c r="L168" i="30"/>
  <c r="M168" i="30"/>
  <c r="N168" i="30"/>
  <c r="O168" i="30"/>
  <c r="P168" i="30"/>
  <c r="Q168" i="30"/>
  <c r="R168" i="30"/>
  <c r="B169" i="30"/>
  <c r="C169" i="30"/>
  <c r="D169" i="30"/>
  <c r="E169" i="30"/>
  <c r="F169" i="30"/>
  <c r="G169" i="30"/>
  <c r="H169" i="30"/>
  <c r="I169" i="30"/>
  <c r="K169" i="30"/>
  <c r="L169" i="30"/>
  <c r="M169" i="30"/>
  <c r="N169" i="30"/>
  <c r="O169" i="30"/>
  <c r="P169" i="30"/>
  <c r="Q169" i="30"/>
  <c r="R169" i="30"/>
  <c r="B170" i="30"/>
  <c r="C170" i="30"/>
  <c r="D170" i="30"/>
  <c r="E170" i="30"/>
  <c r="F170" i="30"/>
  <c r="G170" i="30"/>
  <c r="H170" i="30"/>
  <c r="I170" i="30"/>
  <c r="K170" i="30"/>
  <c r="L170" i="30"/>
  <c r="M170" i="30"/>
  <c r="N170" i="30"/>
  <c r="O170" i="30"/>
  <c r="P170" i="30"/>
  <c r="Q170" i="30"/>
  <c r="R170" i="30"/>
  <c r="B171" i="30"/>
  <c r="C171" i="30"/>
  <c r="D171" i="30"/>
  <c r="E171" i="30"/>
  <c r="F171" i="30"/>
  <c r="G171" i="30"/>
  <c r="H171" i="30"/>
  <c r="I171" i="30"/>
  <c r="K171" i="30"/>
  <c r="L171" i="30"/>
  <c r="M171" i="30"/>
  <c r="N171" i="30"/>
  <c r="O171" i="30"/>
  <c r="P171" i="30"/>
  <c r="Q171" i="30"/>
  <c r="R171" i="30"/>
  <c r="B172" i="30"/>
  <c r="C172" i="30"/>
  <c r="D172" i="30"/>
  <c r="E172" i="30"/>
  <c r="F172" i="30"/>
  <c r="G172" i="30"/>
  <c r="H172" i="30"/>
  <c r="I172" i="30"/>
  <c r="K172" i="30"/>
  <c r="L172" i="30"/>
  <c r="M172" i="30"/>
  <c r="N172" i="30"/>
  <c r="O172" i="30"/>
  <c r="P172" i="30"/>
  <c r="Q172" i="30"/>
  <c r="R172" i="30"/>
  <c r="B173" i="30"/>
  <c r="C173" i="30"/>
  <c r="D173" i="30"/>
  <c r="E173" i="30"/>
  <c r="F173" i="30"/>
  <c r="G173" i="30"/>
  <c r="H173" i="30"/>
  <c r="I173" i="30"/>
  <c r="K173" i="30"/>
  <c r="L173" i="30"/>
  <c r="M173" i="30"/>
  <c r="N173" i="30"/>
  <c r="O173" i="30"/>
  <c r="P173" i="30"/>
  <c r="Q173" i="30"/>
  <c r="R173" i="30"/>
  <c r="B174" i="30"/>
  <c r="C174" i="30"/>
  <c r="D174" i="30"/>
  <c r="E174" i="30"/>
  <c r="F174" i="30"/>
  <c r="G174" i="30"/>
  <c r="H174" i="30"/>
  <c r="I174" i="30"/>
  <c r="K174" i="30"/>
  <c r="L174" i="30"/>
  <c r="M174" i="30"/>
  <c r="N174" i="30"/>
  <c r="O174" i="30"/>
  <c r="P174" i="30"/>
  <c r="Q174" i="30"/>
  <c r="R174" i="30"/>
  <c r="B175" i="30"/>
  <c r="C175" i="30"/>
  <c r="D175" i="30"/>
  <c r="E175" i="30"/>
  <c r="F175" i="30"/>
  <c r="G175" i="30"/>
  <c r="H175" i="30"/>
  <c r="I175" i="30"/>
  <c r="K175" i="30"/>
  <c r="L175" i="30"/>
  <c r="M175" i="30"/>
  <c r="N175" i="30"/>
  <c r="O175" i="30"/>
  <c r="P175" i="30"/>
  <c r="Q175" i="30"/>
  <c r="R175" i="30"/>
  <c r="B176" i="30"/>
  <c r="C176" i="30"/>
  <c r="D176" i="30"/>
  <c r="E176" i="30"/>
  <c r="F176" i="30"/>
  <c r="G176" i="30"/>
  <c r="H176" i="30"/>
  <c r="I176" i="30"/>
  <c r="K176" i="30"/>
  <c r="L176" i="30"/>
  <c r="M176" i="30"/>
  <c r="N176" i="30"/>
  <c r="O176" i="30"/>
  <c r="P176" i="30"/>
  <c r="Q176" i="30"/>
  <c r="R176" i="30"/>
  <c r="B177" i="30"/>
  <c r="C177" i="30"/>
  <c r="D177" i="30"/>
  <c r="E177" i="30"/>
  <c r="F177" i="30"/>
  <c r="G177" i="30"/>
  <c r="H177" i="30"/>
  <c r="I177" i="30"/>
  <c r="K177" i="30"/>
  <c r="L177" i="30"/>
  <c r="M177" i="30"/>
  <c r="N177" i="30"/>
  <c r="O177" i="30"/>
  <c r="P177" i="30"/>
  <c r="Q177" i="30"/>
  <c r="R177" i="30"/>
  <c r="B178" i="30"/>
  <c r="C178" i="30"/>
  <c r="D178" i="30"/>
  <c r="E178" i="30"/>
  <c r="F178" i="30"/>
  <c r="G178" i="30"/>
  <c r="H178" i="30"/>
  <c r="I178" i="30"/>
  <c r="K178" i="30"/>
  <c r="L178" i="30"/>
  <c r="M178" i="30"/>
  <c r="N178" i="30"/>
  <c r="O178" i="30"/>
  <c r="P178" i="30"/>
  <c r="Q178" i="30"/>
  <c r="R178" i="30"/>
  <c r="B179" i="30"/>
  <c r="C179" i="30"/>
  <c r="D179" i="30"/>
  <c r="E179" i="30"/>
  <c r="F179" i="30"/>
  <c r="G179" i="30"/>
  <c r="H179" i="30"/>
  <c r="I179" i="30"/>
  <c r="K179" i="30"/>
  <c r="L179" i="30"/>
  <c r="M179" i="30"/>
  <c r="N179" i="30"/>
  <c r="O179" i="30"/>
  <c r="P179" i="30"/>
  <c r="Q179" i="30"/>
  <c r="R179" i="30"/>
  <c r="B180" i="30"/>
  <c r="C180" i="30"/>
  <c r="D180" i="30"/>
  <c r="E180" i="30"/>
  <c r="F180" i="30"/>
  <c r="G180" i="30"/>
  <c r="H180" i="30"/>
  <c r="I180" i="30"/>
  <c r="K180" i="30"/>
  <c r="L180" i="30"/>
  <c r="M180" i="30"/>
  <c r="N180" i="30"/>
  <c r="O180" i="30"/>
  <c r="P180" i="30"/>
  <c r="Q180" i="30"/>
  <c r="R180" i="30"/>
  <c r="B181" i="30"/>
  <c r="C181" i="30"/>
  <c r="D181" i="30"/>
  <c r="E181" i="30"/>
  <c r="F181" i="30"/>
  <c r="G181" i="30"/>
  <c r="H181" i="30"/>
  <c r="I181" i="30"/>
  <c r="K181" i="30"/>
  <c r="L181" i="30"/>
  <c r="M181" i="30"/>
  <c r="N181" i="30"/>
  <c r="O181" i="30"/>
  <c r="P181" i="30"/>
  <c r="Q181" i="30"/>
  <c r="R181" i="30"/>
  <c r="B182" i="30"/>
  <c r="C182" i="30"/>
  <c r="D182" i="30"/>
  <c r="E182" i="30"/>
  <c r="F182" i="30"/>
  <c r="G182" i="30"/>
  <c r="H182" i="30"/>
  <c r="I182" i="30"/>
  <c r="K182" i="30"/>
  <c r="L182" i="30"/>
  <c r="M182" i="30"/>
  <c r="N182" i="30"/>
  <c r="O182" i="30"/>
  <c r="P182" i="30"/>
  <c r="Q182" i="30"/>
  <c r="R182" i="30"/>
  <c r="B183" i="30"/>
  <c r="C183" i="30"/>
  <c r="D183" i="30"/>
  <c r="E183" i="30"/>
  <c r="F183" i="30"/>
  <c r="G183" i="30"/>
  <c r="H183" i="30"/>
  <c r="I183" i="30"/>
  <c r="K183" i="30"/>
  <c r="L183" i="30"/>
  <c r="M183" i="30"/>
  <c r="N183" i="30"/>
  <c r="O183" i="30"/>
  <c r="P183" i="30"/>
  <c r="Q183" i="30"/>
  <c r="R183" i="30"/>
  <c r="B184" i="30"/>
  <c r="C184" i="30"/>
  <c r="D184" i="30"/>
  <c r="E184" i="30"/>
  <c r="F184" i="30"/>
  <c r="G184" i="30"/>
  <c r="H184" i="30"/>
  <c r="I184" i="30"/>
  <c r="K184" i="30"/>
  <c r="L184" i="30"/>
  <c r="M184" i="30"/>
  <c r="N184" i="30"/>
  <c r="O184" i="30"/>
  <c r="P184" i="30"/>
  <c r="Q184" i="30"/>
  <c r="R184" i="30"/>
  <c r="B185" i="30"/>
  <c r="C185" i="30"/>
  <c r="D185" i="30"/>
  <c r="E185" i="30"/>
  <c r="F185" i="30"/>
  <c r="G185" i="30"/>
  <c r="H185" i="30"/>
  <c r="I185" i="30"/>
  <c r="K185" i="30"/>
  <c r="L185" i="30"/>
  <c r="M185" i="30"/>
  <c r="N185" i="30"/>
  <c r="O185" i="30"/>
  <c r="P185" i="30"/>
  <c r="Q185" i="30"/>
  <c r="R185" i="30"/>
  <c r="B186" i="30"/>
  <c r="C186" i="30"/>
  <c r="D186" i="30"/>
  <c r="E186" i="30"/>
  <c r="F186" i="30"/>
  <c r="G186" i="30"/>
  <c r="H186" i="30"/>
  <c r="I186" i="30"/>
  <c r="K186" i="30"/>
  <c r="L186" i="30"/>
  <c r="M186" i="30"/>
  <c r="N186" i="30"/>
  <c r="O186" i="30"/>
  <c r="P186" i="30"/>
  <c r="Q186" i="30"/>
  <c r="R186" i="30"/>
  <c r="B187" i="30"/>
  <c r="C187" i="30"/>
  <c r="D187" i="30"/>
  <c r="E187" i="30"/>
  <c r="F187" i="30"/>
  <c r="G187" i="30"/>
  <c r="H187" i="30"/>
  <c r="I187" i="30"/>
  <c r="K187" i="30"/>
  <c r="L187" i="30"/>
  <c r="M187" i="30"/>
  <c r="N187" i="30"/>
  <c r="O187" i="30"/>
  <c r="P187" i="30"/>
  <c r="Q187" i="30"/>
  <c r="R187" i="30"/>
  <c r="B188" i="30"/>
  <c r="C188" i="30"/>
  <c r="D188" i="30"/>
  <c r="E188" i="30"/>
  <c r="F188" i="30"/>
  <c r="G188" i="30"/>
  <c r="H188" i="30"/>
  <c r="I188" i="30"/>
  <c r="K188" i="30"/>
  <c r="L188" i="30"/>
  <c r="M188" i="30"/>
  <c r="N188" i="30"/>
  <c r="O188" i="30"/>
  <c r="P188" i="30"/>
  <c r="Q188" i="30"/>
  <c r="R188" i="30"/>
  <c r="B189" i="30"/>
  <c r="C189" i="30"/>
  <c r="D189" i="30"/>
  <c r="E189" i="30"/>
  <c r="F189" i="30"/>
  <c r="G189" i="30"/>
  <c r="H189" i="30"/>
  <c r="I189" i="30"/>
  <c r="K189" i="30"/>
  <c r="L189" i="30"/>
  <c r="M189" i="30"/>
  <c r="N189" i="30"/>
  <c r="O189" i="30"/>
  <c r="P189" i="30"/>
  <c r="Q189" i="30"/>
  <c r="R189" i="30"/>
  <c r="B190" i="30"/>
  <c r="C190" i="30"/>
  <c r="D190" i="30"/>
  <c r="E190" i="30"/>
  <c r="F190" i="30"/>
  <c r="G190" i="30"/>
  <c r="H190" i="30"/>
  <c r="I190" i="30"/>
  <c r="K190" i="30"/>
  <c r="L190" i="30"/>
  <c r="M190" i="30"/>
  <c r="N190" i="30"/>
  <c r="O190" i="30"/>
  <c r="P190" i="30"/>
  <c r="Q190" i="30"/>
  <c r="R190" i="30"/>
  <c r="B191" i="30"/>
  <c r="C191" i="30"/>
  <c r="D191" i="30"/>
  <c r="E191" i="30"/>
  <c r="F191" i="30"/>
  <c r="G191" i="30"/>
  <c r="H191" i="30"/>
  <c r="I191" i="30"/>
  <c r="K191" i="30"/>
  <c r="L191" i="30"/>
  <c r="M191" i="30"/>
  <c r="N191" i="30"/>
  <c r="O191" i="30"/>
  <c r="P191" i="30"/>
  <c r="Q191" i="30"/>
  <c r="R191" i="30"/>
  <c r="B192" i="30"/>
  <c r="C192" i="30"/>
  <c r="D192" i="30"/>
  <c r="E192" i="30"/>
  <c r="F192" i="30"/>
  <c r="G192" i="30"/>
  <c r="H192" i="30"/>
  <c r="I192" i="30"/>
  <c r="K192" i="30"/>
  <c r="L192" i="30"/>
  <c r="M192" i="30"/>
  <c r="N192" i="30"/>
  <c r="O192" i="30"/>
  <c r="P192" i="30"/>
  <c r="Q192" i="30"/>
  <c r="R192" i="30"/>
  <c r="B193" i="30"/>
  <c r="C193" i="30"/>
  <c r="D193" i="30"/>
  <c r="E193" i="30"/>
  <c r="F193" i="30"/>
  <c r="G193" i="30"/>
  <c r="H193" i="30"/>
  <c r="I193" i="30"/>
  <c r="K193" i="30"/>
  <c r="L193" i="30"/>
  <c r="M193" i="30"/>
  <c r="N193" i="30"/>
  <c r="O193" i="30"/>
  <c r="P193" i="30"/>
  <c r="Q193" i="30"/>
  <c r="R193" i="30"/>
  <c r="B194" i="30"/>
  <c r="C194" i="30"/>
  <c r="D194" i="30"/>
  <c r="E194" i="30"/>
  <c r="F194" i="30"/>
  <c r="G194" i="30"/>
  <c r="H194" i="30"/>
  <c r="I194" i="30"/>
  <c r="K194" i="30"/>
  <c r="L194" i="30"/>
  <c r="M194" i="30"/>
  <c r="N194" i="30"/>
  <c r="O194" i="30"/>
  <c r="P194" i="30"/>
  <c r="Q194" i="30"/>
  <c r="R194" i="30"/>
  <c r="B195" i="30"/>
  <c r="C195" i="30"/>
  <c r="D195" i="30"/>
  <c r="E195" i="30"/>
  <c r="F195" i="30"/>
  <c r="G195" i="30"/>
  <c r="H195" i="30"/>
  <c r="I195" i="30"/>
  <c r="K195" i="30"/>
  <c r="L195" i="30"/>
  <c r="M195" i="30"/>
  <c r="N195" i="30"/>
  <c r="O195" i="30"/>
  <c r="P195" i="30"/>
  <c r="Q195" i="30"/>
  <c r="R195" i="30"/>
  <c r="B196" i="30"/>
  <c r="C196" i="30"/>
  <c r="D196" i="30"/>
  <c r="E196" i="30"/>
  <c r="F196" i="30"/>
  <c r="G196" i="30"/>
  <c r="H196" i="30"/>
  <c r="I196" i="30"/>
  <c r="K196" i="30"/>
  <c r="L196" i="30"/>
  <c r="M196" i="30"/>
  <c r="N196" i="30"/>
  <c r="O196" i="30"/>
  <c r="P196" i="30"/>
  <c r="Q196" i="30"/>
  <c r="R196" i="30"/>
  <c r="B197" i="30"/>
  <c r="C197" i="30"/>
  <c r="D197" i="30"/>
  <c r="E197" i="30"/>
  <c r="F197" i="30"/>
  <c r="G197" i="30"/>
  <c r="H197" i="30"/>
  <c r="I197" i="30"/>
  <c r="K197" i="30"/>
  <c r="L197" i="30"/>
  <c r="M197" i="30"/>
  <c r="N197" i="30"/>
  <c r="O197" i="30"/>
  <c r="P197" i="30"/>
  <c r="Q197" i="30"/>
  <c r="R197" i="30"/>
  <c r="B198" i="30"/>
  <c r="C198" i="30"/>
  <c r="D198" i="30"/>
  <c r="E198" i="30"/>
  <c r="F198" i="30"/>
  <c r="G198" i="30"/>
  <c r="H198" i="30"/>
  <c r="I198" i="30"/>
  <c r="K198" i="30"/>
  <c r="L198" i="30"/>
  <c r="M198" i="30"/>
  <c r="N198" i="30"/>
  <c r="O198" i="30"/>
  <c r="P198" i="30"/>
  <c r="Q198" i="30"/>
  <c r="R198" i="30"/>
  <c r="B199" i="30"/>
  <c r="C199" i="30"/>
  <c r="D199" i="30"/>
  <c r="E199" i="30"/>
  <c r="F199" i="30"/>
  <c r="G199" i="30"/>
  <c r="H199" i="30"/>
  <c r="I199" i="30"/>
  <c r="K199" i="30"/>
  <c r="L199" i="30"/>
  <c r="M199" i="30"/>
  <c r="N199" i="30"/>
  <c r="O199" i="30"/>
  <c r="P199" i="30"/>
  <c r="Q199" i="30"/>
  <c r="R199" i="30"/>
  <c r="B200" i="30"/>
  <c r="C200" i="30"/>
  <c r="D200" i="30"/>
  <c r="E200" i="30"/>
  <c r="F200" i="30"/>
  <c r="G200" i="30"/>
  <c r="H200" i="30"/>
  <c r="I200" i="30"/>
  <c r="K200" i="30"/>
  <c r="L200" i="30"/>
  <c r="M200" i="30"/>
  <c r="N200" i="30"/>
  <c r="O200" i="30"/>
  <c r="P200" i="30"/>
  <c r="Q200" i="30"/>
  <c r="R200" i="30"/>
  <c r="B201" i="30"/>
  <c r="C201" i="30"/>
  <c r="D201" i="30"/>
  <c r="E201" i="30"/>
  <c r="F201" i="30"/>
  <c r="G201" i="30"/>
  <c r="H201" i="30"/>
  <c r="I201" i="30"/>
  <c r="K201" i="30"/>
  <c r="L201" i="30"/>
  <c r="M201" i="30"/>
  <c r="N201" i="30"/>
  <c r="O201" i="30"/>
  <c r="P201" i="30"/>
  <c r="Q201" i="30"/>
  <c r="R201" i="30"/>
  <c r="B202" i="30"/>
  <c r="C202" i="30"/>
  <c r="D202" i="30"/>
  <c r="E202" i="30"/>
  <c r="F202" i="30"/>
  <c r="G202" i="30"/>
  <c r="H202" i="30"/>
  <c r="I202" i="30"/>
  <c r="K202" i="30"/>
  <c r="L202" i="30"/>
  <c r="M202" i="30"/>
  <c r="N202" i="30"/>
  <c r="O202" i="30"/>
  <c r="P202" i="30"/>
  <c r="Q202" i="30"/>
  <c r="R202" i="30"/>
  <c r="B203" i="30"/>
  <c r="C203" i="30"/>
  <c r="D203" i="30"/>
  <c r="E203" i="30"/>
  <c r="F203" i="30"/>
  <c r="G203" i="30"/>
  <c r="H203" i="30"/>
  <c r="I203" i="30"/>
  <c r="K203" i="30"/>
  <c r="L203" i="30"/>
  <c r="M203" i="30"/>
  <c r="N203" i="30"/>
  <c r="O203" i="30"/>
  <c r="P203" i="30"/>
  <c r="Q203" i="30"/>
  <c r="R203" i="30"/>
  <c r="B204" i="30"/>
  <c r="C204" i="30"/>
  <c r="D204" i="30"/>
  <c r="E204" i="30"/>
  <c r="F204" i="30"/>
  <c r="G204" i="30"/>
  <c r="H204" i="30"/>
  <c r="I204" i="30"/>
  <c r="K204" i="30"/>
  <c r="L204" i="30"/>
  <c r="M204" i="30"/>
  <c r="N204" i="30"/>
  <c r="O204" i="30"/>
  <c r="P204" i="30"/>
  <c r="Q204" i="30"/>
  <c r="R204" i="30"/>
  <c r="B205" i="30"/>
  <c r="C205" i="30"/>
  <c r="D205" i="30"/>
  <c r="E205" i="30"/>
  <c r="F205" i="30"/>
  <c r="G205" i="30"/>
  <c r="H205" i="30"/>
  <c r="I205" i="30"/>
  <c r="K205" i="30"/>
  <c r="L205" i="30"/>
  <c r="M205" i="30"/>
  <c r="N205" i="30"/>
  <c r="O205" i="30"/>
  <c r="P205" i="30"/>
  <c r="Q205" i="30"/>
  <c r="R205" i="30"/>
  <c r="B206" i="30"/>
  <c r="C206" i="30"/>
  <c r="D206" i="30"/>
  <c r="E206" i="30"/>
  <c r="F206" i="30"/>
  <c r="G206" i="30"/>
  <c r="H206" i="30"/>
  <c r="I206" i="30"/>
  <c r="K206" i="30"/>
  <c r="L206" i="30"/>
  <c r="M206" i="30"/>
  <c r="N206" i="30"/>
  <c r="O206" i="30"/>
  <c r="P206" i="30"/>
  <c r="Q206" i="30"/>
  <c r="R206" i="30"/>
  <c r="B207" i="30"/>
  <c r="C207" i="30"/>
  <c r="D207" i="30"/>
  <c r="E207" i="30"/>
  <c r="F207" i="30"/>
  <c r="G207" i="30"/>
  <c r="H207" i="30"/>
  <c r="I207" i="30"/>
  <c r="K207" i="30"/>
  <c r="L207" i="30"/>
  <c r="M207" i="30"/>
  <c r="N207" i="30"/>
  <c r="O207" i="30"/>
  <c r="P207" i="30"/>
  <c r="Q207" i="30"/>
  <c r="R207" i="30"/>
  <c r="B208" i="30"/>
  <c r="C208" i="30"/>
  <c r="D208" i="30"/>
  <c r="E208" i="30"/>
  <c r="F208" i="30"/>
  <c r="G208" i="30"/>
  <c r="H208" i="30"/>
  <c r="I208" i="30"/>
  <c r="K208" i="30"/>
  <c r="L208" i="30"/>
  <c r="M208" i="30"/>
  <c r="N208" i="30"/>
  <c r="O208" i="30"/>
  <c r="P208" i="30"/>
  <c r="Q208" i="30"/>
  <c r="R208" i="30"/>
  <c r="B209" i="30"/>
  <c r="C209" i="30"/>
  <c r="D209" i="30"/>
  <c r="E209" i="30"/>
  <c r="F209" i="30"/>
  <c r="G209" i="30"/>
  <c r="H209" i="30"/>
  <c r="I209" i="30"/>
  <c r="K209" i="30"/>
  <c r="L209" i="30"/>
  <c r="M209" i="30"/>
  <c r="N209" i="30"/>
  <c r="O209" i="30"/>
  <c r="P209" i="30"/>
  <c r="Q209" i="30"/>
  <c r="R209" i="30"/>
  <c r="B210" i="30"/>
  <c r="C210" i="30"/>
  <c r="D210" i="30"/>
  <c r="E210" i="30"/>
  <c r="F210" i="30"/>
  <c r="G210" i="30"/>
  <c r="H210" i="30"/>
  <c r="I210" i="30"/>
  <c r="K210" i="30"/>
  <c r="L210" i="30"/>
  <c r="M210" i="30"/>
  <c r="N210" i="30"/>
  <c r="O210" i="30"/>
  <c r="P210" i="30"/>
  <c r="Q210" i="30"/>
  <c r="R210" i="30"/>
  <c r="B211" i="30"/>
  <c r="C211" i="30"/>
  <c r="D211" i="30"/>
  <c r="E211" i="30"/>
  <c r="F211" i="30"/>
  <c r="G211" i="30"/>
  <c r="H211" i="30"/>
  <c r="I211" i="30"/>
  <c r="K211" i="30"/>
  <c r="L211" i="30"/>
  <c r="M211" i="30"/>
  <c r="N211" i="30"/>
  <c r="O211" i="30"/>
  <c r="P211" i="30"/>
  <c r="Q211" i="30"/>
  <c r="R211" i="30"/>
  <c r="B212" i="30"/>
  <c r="C212" i="30"/>
  <c r="D212" i="30"/>
  <c r="E212" i="30"/>
  <c r="F212" i="30"/>
  <c r="G212" i="30"/>
  <c r="H212" i="30"/>
  <c r="I212" i="30"/>
  <c r="K212" i="30"/>
  <c r="L212" i="30"/>
  <c r="M212" i="30"/>
  <c r="N212" i="30"/>
  <c r="O212" i="30"/>
  <c r="P212" i="30"/>
  <c r="Q212" i="30"/>
  <c r="R212" i="30"/>
  <c r="B213" i="30"/>
  <c r="C213" i="30"/>
  <c r="D213" i="30"/>
  <c r="E213" i="30"/>
  <c r="F213" i="30"/>
  <c r="G213" i="30"/>
  <c r="H213" i="30"/>
  <c r="I213" i="30"/>
  <c r="K213" i="30"/>
  <c r="L213" i="30"/>
  <c r="M213" i="30"/>
  <c r="N213" i="30"/>
  <c r="O213" i="30"/>
  <c r="P213" i="30"/>
  <c r="Q213" i="30"/>
  <c r="R213" i="30"/>
  <c r="B214" i="30"/>
  <c r="C214" i="30"/>
  <c r="D214" i="30"/>
  <c r="E214" i="30"/>
  <c r="F214" i="30"/>
  <c r="G214" i="30"/>
  <c r="H214" i="30"/>
  <c r="I214" i="30"/>
  <c r="K214" i="30"/>
  <c r="L214" i="30"/>
  <c r="M214" i="30"/>
  <c r="N214" i="30"/>
  <c r="O214" i="30"/>
  <c r="P214" i="30"/>
  <c r="Q214" i="30"/>
  <c r="R214" i="30"/>
  <c r="B215" i="30"/>
  <c r="C215" i="30"/>
  <c r="D215" i="30"/>
  <c r="E215" i="30"/>
  <c r="F215" i="30"/>
  <c r="G215" i="30"/>
  <c r="H215" i="30"/>
  <c r="I215" i="30"/>
  <c r="K215" i="30"/>
  <c r="L215" i="30"/>
  <c r="M215" i="30"/>
  <c r="N215" i="30"/>
  <c r="O215" i="30"/>
  <c r="P215" i="30"/>
  <c r="Q215" i="30"/>
  <c r="R215" i="30"/>
  <c r="B216" i="30"/>
  <c r="C216" i="30"/>
  <c r="D216" i="30"/>
  <c r="E216" i="30"/>
  <c r="F216" i="30"/>
  <c r="G216" i="30"/>
  <c r="H216" i="30"/>
  <c r="I216" i="30"/>
  <c r="K216" i="30"/>
  <c r="L216" i="30"/>
  <c r="M216" i="30"/>
  <c r="N216" i="30"/>
  <c r="O216" i="30"/>
  <c r="P216" i="30"/>
  <c r="Q216" i="30"/>
  <c r="R216" i="30"/>
  <c r="B217" i="30"/>
  <c r="C217" i="30"/>
  <c r="D217" i="30"/>
  <c r="E217" i="30"/>
  <c r="F217" i="30"/>
  <c r="G217" i="30"/>
  <c r="H217" i="30"/>
  <c r="I217" i="30"/>
  <c r="K217" i="30"/>
  <c r="L217" i="30"/>
  <c r="M217" i="30"/>
  <c r="N217" i="30"/>
  <c r="O217" i="30"/>
  <c r="P217" i="30"/>
  <c r="Q217" i="30"/>
  <c r="R217" i="30"/>
  <c r="B218" i="30"/>
  <c r="C218" i="30"/>
  <c r="D218" i="30"/>
  <c r="E218" i="30"/>
  <c r="F218" i="30"/>
  <c r="G218" i="30"/>
  <c r="H218" i="30"/>
  <c r="I218" i="30"/>
  <c r="K218" i="30"/>
  <c r="L218" i="30"/>
  <c r="M218" i="30"/>
  <c r="N218" i="30"/>
  <c r="O218" i="30"/>
  <c r="P218" i="30"/>
  <c r="Q218" i="30"/>
  <c r="R218" i="30"/>
  <c r="B219" i="30"/>
  <c r="C219" i="30"/>
  <c r="D219" i="30"/>
  <c r="E219" i="30"/>
  <c r="F219" i="30"/>
  <c r="G219" i="30"/>
  <c r="H219" i="30"/>
  <c r="I219" i="30"/>
  <c r="K219" i="30"/>
  <c r="L219" i="30"/>
  <c r="M219" i="30"/>
  <c r="N219" i="30"/>
  <c r="O219" i="30"/>
  <c r="P219" i="30"/>
  <c r="Q219" i="30"/>
  <c r="R219" i="30"/>
  <c r="B220" i="30"/>
  <c r="C220" i="30"/>
  <c r="D220" i="30"/>
  <c r="E220" i="30"/>
  <c r="F220" i="30"/>
  <c r="G220" i="30"/>
  <c r="H220" i="30"/>
  <c r="I220" i="30"/>
  <c r="K220" i="30"/>
  <c r="L220" i="30"/>
  <c r="M220" i="30"/>
  <c r="N220" i="30"/>
  <c r="O220" i="30"/>
  <c r="P220" i="30"/>
  <c r="Q220" i="30"/>
  <c r="R220" i="30"/>
  <c r="B221" i="30"/>
  <c r="C221" i="30"/>
  <c r="D221" i="30"/>
  <c r="E221" i="30"/>
  <c r="F221" i="30"/>
  <c r="G221" i="30"/>
  <c r="H221" i="30"/>
  <c r="I221" i="30"/>
  <c r="K221" i="30"/>
  <c r="L221" i="30"/>
  <c r="M221" i="30"/>
  <c r="N221" i="30"/>
  <c r="O221" i="30"/>
  <c r="P221" i="30"/>
  <c r="Q221" i="30"/>
  <c r="R221" i="30"/>
  <c r="B222" i="30"/>
  <c r="C222" i="30"/>
  <c r="D222" i="30"/>
  <c r="E222" i="30"/>
  <c r="F222" i="30"/>
  <c r="G222" i="30"/>
  <c r="H222" i="30"/>
  <c r="I222" i="30"/>
  <c r="K222" i="30"/>
  <c r="L222" i="30"/>
  <c r="M222" i="30"/>
  <c r="N222" i="30"/>
  <c r="O222" i="30"/>
  <c r="P222" i="30"/>
  <c r="Q222" i="30"/>
  <c r="R222" i="30"/>
  <c r="B223" i="30"/>
  <c r="C223" i="30"/>
  <c r="D223" i="30"/>
  <c r="E223" i="30"/>
  <c r="F223" i="30"/>
  <c r="G223" i="30"/>
  <c r="H223" i="30"/>
  <c r="I223" i="30"/>
  <c r="K223" i="30"/>
  <c r="L223" i="30"/>
  <c r="M223" i="30"/>
  <c r="N223" i="30"/>
  <c r="O223" i="30"/>
  <c r="P223" i="30"/>
  <c r="Q223" i="30"/>
  <c r="R223" i="30"/>
  <c r="B224" i="30"/>
  <c r="C224" i="30"/>
  <c r="D224" i="30"/>
  <c r="E224" i="30"/>
  <c r="F224" i="30"/>
  <c r="G224" i="30"/>
  <c r="H224" i="30"/>
  <c r="I224" i="30"/>
  <c r="K224" i="30"/>
  <c r="L224" i="30"/>
  <c r="M224" i="30"/>
  <c r="N224" i="30"/>
  <c r="O224" i="30"/>
  <c r="P224" i="30"/>
  <c r="Q224" i="30"/>
  <c r="R224" i="30"/>
  <c r="B225" i="30"/>
  <c r="C225" i="30"/>
  <c r="D225" i="30"/>
  <c r="E225" i="30"/>
  <c r="F225" i="30"/>
  <c r="G225" i="30"/>
  <c r="H225" i="30"/>
  <c r="I225" i="30"/>
  <c r="K225" i="30"/>
  <c r="L225" i="30"/>
  <c r="M225" i="30"/>
  <c r="N225" i="30"/>
  <c r="O225" i="30"/>
  <c r="P225" i="30"/>
  <c r="Q225" i="30"/>
  <c r="R225" i="30"/>
  <c r="B226" i="30"/>
  <c r="C226" i="30"/>
  <c r="D226" i="30"/>
  <c r="E226" i="30"/>
  <c r="F226" i="30"/>
  <c r="G226" i="30"/>
  <c r="H226" i="30"/>
  <c r="I226" i="30"/>
  <c r="K226" i="30"/>
  <c r="L226" i="30"/>
  <c r="M226" i="30"/>
  <c r="N226" i="30"/>
  <c r="O226" i="30"/>
  <c r="P226" i="30"/>
  <c r="Q226" i="30"/>
  <c r="R226" i="30"/>
  <c r="B227" i="30"/>
  <c r="C227" i="30"/>
  <c r="D227" i="30"/>
  <c r="E227" i="30"/>
  <c r="F227" i="30"/>
  <c r="G227" i="30"/>
  <c r="H227" i="30"/>
  <c r="I227" i="30"/>
  <c r="K227" i="30"/>
  <c r="L227" i="30"/>
  <c r="M227" i="30"/>
  <c r="N227" i="30"/>
  <c r="O227" i="30"/>
  <c r="P227" i="30"/>
  <c r="Q227" i="30"/>
  <c r="R227" i="30"/>
  <c r="B228" i="30"/>
  <c r="C228" i="30"/>
  <c r="D228" i="30"/>
  <c r="E228" i="30"/>
  <c r="F228" i="30"/>
  <c r="G228" i="30"/>
  <c r="H228" i="30"/>
  <c r="I228" i="30"/>
  <c r="K228" i="30"/>
  <c r="L228" i="30"/>
  <c r="M228" i="30"/>
  <c r="N228" i="30"/>
  <c r="O228" i="30"/>
  <c r="P228" i="30"/>
  <c r="Q228" i="30"/>
  <c r="R228" i="30"/>
  <c r="B229" i="30"/>
  <c r="C229" i="30"/>
  <c r="D229" i="30"/>
  <c r="E229" i="30"/>
  <c r="F229" i="30"/>
  <c r="G229" i="30"/>
  <c r="H229" i="30"/>
  <c r="I229" i="30"/>
  <c r="K229" i="30"/>
  <c r="L229" i="30"/>
  <c r="M229" i="30"/>
  <c r="N229" i="30"/>
  <c r="O229" i="30"/>
  <c r="P229" i="30"/>
  <c r="Q229" i="30"/>
  <c r="R229" i="30"/>
  <c r="B230" i="30"/>
  <c r="C230" i="30"/>
  <c r="D230" i="30"/>
  <c r="E230" i="30"/>
  <c r="F230" i="30"/>
  <c r="G230" i="30"/>
  <c r="H230" i="30"/>
  <c r="I230" i="30"/>
  <c r="K230" i="30"/>
  <c r="L230" i="30"/>
  <c r="M230" i="30"/>
  <c r="N230" i="30"/>
  <c r="O230" i="30"/>
  <c r="P230" i="30"/>
  <c r="Q230" i="30"/>
  <c r="R230" i="30"/>
  <c r="B231" i="30"/>
  <c r="C231" i="30"/>
  <c r="D231" i="30"/>
  <c r="E231" i="30"/>
  <c r="F231" i="30"/>
  <c r="G231" i="30"/>
  <c r="H231" i="30"/>
  <c r="I231" i="30"/>
  <c r="K231" i="30"/>
  <c r="L231" i="30"/>
  <c r="M231" i="30"/>
  <c r="N231" i="30"/>
  <c r="O231" i="30"/>
  <c r="P231" i="30"/>
  <c r="Q231" i="30"/>
  <c r="R231" i="30"/>
  <c r="B232" i="30"/>
  <c r="C232" i="30"/>
  <c r="D232" i="30"/>
  <c r="E232" i="30"/>
  <c r="F232" i="30"/>
  <c r="G232" i="30"/>
  <c r="H232" i="30"/>
  <c r="I232" i="30"/>
  <c r="K232" i="30"/>
  <c r="L232" i="30"/>
  <c r="M232" i="30"/>
  <c r="N232" i="30"/>
  <c r="O232" i="30"/>
  <c r="P232" i="30"/>
  <c r="Q232" i="30"/>
  <c r="R232" i="30"/>
  <c r="B233" i="30"/>
  <c r="C233" i="30"/>
  <c r="D233" i="30"/>
  <c r="E233" i="30"/>
  <c r="F233" i="30"/>
  <c r="G233" i="30"/>
  <c r="H233" i="30"/>
  <c r="I233" i="30"/>
  <c r="K233" i="30"/>
  <c r="L233" i="30"/>
  <c r="M233" i="30"/>
  <c r="N233" i="30"/>
  <c r="O233" i="30"/>
  <c r="P233" i="30"/>
  <c r="Q233" i="30"/>
  <c r="R233" i="30"/>
  <c r="B234" i="30"/>
  <c r="C234" i="30"/>
  <c r="D234" i="30"/>
  <c r="E234" i="30"/>
  <c r="F234" i="30"/>
  <c r="G234" i="30"/>
  <c r="H234" i="30"/>
  <c r="I234" i="30"/>
  <c r="K234" i="30"/>
  <c r="L234" i="30"/>
  <c r="M234" i="30"/>
  <c r="N234" i="30"/>
  <c r="O234" i="30"/>
  <c r="P234" i="30"/>
  <c r="Q234" i="30"/>
  <c r="R234" i="30"/>
  <c r="B235" i="30"/>
  <c r="C235" i="30"/>
  <c r="D235" i="30"/>
  <c r="E235" i="30"/>
  <c r="F235" i="30"/>
  <c r="G235" i="30"/>
  <c r="H235" i="30"/>
  <c r="I235" i="30"/>
  <c r="K235" i="30"/>
  <c r="L235" i="30"/>
  <c r="M235" i="30"/>
  <c r="N235" i="30"/>
  <c r="O235" i="30"/>
  <c r="P235" i="30"/>
  <c r="Q235" i="30"/>
  <c r="R235" i="30"/>
  <c r="B236" i="30"/>
  <c r="C236" i="30"/>
  <c r="D236" i="30"/>
  <c r="E236" i="30"/>
  <c r="F236" i="30"/>
  <c r="G236" i="30"/>
  <c r="H236" i="30"/>
  <c r="I236" i="30"/>
  <c r="K236" i="30"/>
  <c r="L236" i="30"/>
  <c r="M236" i="30"/>
  <c r="N236" i="30"/>
  <c r="O236" i="30"/>
  <c r="P236" i="30"/>
  <c r="Q236" i="30"/>
  <c r="R236" i="30"/>
  <c r="B237" i="30"/>
  <c r="C237" i="30"/>
  <c r="D237" i="30"/>
  <c r="E237" i="30"/>
  <c r="F237" i="30"/>
  <c r="G237" i="30"/>
  <c r="H237" i="30"/>
  <c r="I237" i="30"/>
  <c r="K237" i="30"/>
  <c r="L237" i="30"/>
  <c r="M237" i="30"/>
  <c r="N237" i="30"/>
  <c r="O237" i="30"/>
  <c r="P237" i="30"/>
  <c r="Q237" i="30"/>
  <c r="R237" i="30"/>
  <c r="B238" i="30"/>
  <c r="C238" i="30"/>
  <c r="D238" i="30"/>
  <c r="E238" i="30"/>
  <c r="F238" i="30"/>
  <c r="G238" i="30"/>
  <c r="H238" i="30"/>
  <c r="I238" i="30"/>
  <c r="K238" i="30"/>
  <c r="L238" i="30"/>
  <c r="M238" i="30"/>
  <c r="N238" i="30"/>
  <c r="O238" i="30"/>
  <c r="P238" i="30"/>
  <c r="Q238" i="30"/>
  <c r="R238" i="30"/>
  <c r="B239" i="30"/>
  <c r="C239" i="30"/>
  <c r="D239" i="30"/>
  <c r="E239" i="30"/>
  <c r="F239" i="30"/>
  <c r="G239" i="30"/>
  <c r="H239" i="30"/>
  <c r="I239" i="30"/>
  <c r="K239" i="30"/>
  <c r="L239" i="30"/>
  <c r="M239" i="30"/>
  <c r="N239" i="30"/>
  <c r="O239" i="30"/>
  <c r="P239" i="30"/>
  <c r="Q239" i="30"/>
  <c r="R239" i="30"/>
  <c r="B240" i="30"/>
  <c r="C240" i="30"/>
  <c r="D240" i="30"/>
  <c r="E240" i="30"/>
  <c r="F240" i="30"/>
  <c r="G240" i="30"/>
  <c r="H240" i="30"/>
  <c r="I240" i="30"/>
  <c r="K240" i="30"/>
  <c r="L240" i="30"/>
  <c r="M240" i="30"/>
  <c r="N240" i="30"/>
  <c r="O240" i="30"/>
  <c r="P240" i="30"/>
  <c r="Q240" i="30"/>
  <c r="R240" i="30"/>
  <c r="B241" i="30"/>
  <c r="C241" i="30"/>
  <c r="D241" i="30"/>
  <c r="E241" i="30"/>
  <c r="F241" i="30"/>
  <c r="G241" i="30"/>
  <c r="H241" i="30"/>
  <c r="I241" i="30"/>
  <c r="K241" i="30"/>
  <c r="L241" i="30"/>
  <c r="M241" i="30"/>
  <c r="N241" i="30"/>
  <c r="O241" i="30"/>
  <c r="P241" i="30"/>
  <c r="Q241" i="30"/>
  <c r="R241" i="30"/>
  <c r="B242" i="30"/>
  <c r="C242" i="30"/>
  <c r="D242" i="30"/>
  <c r="E242" i="30"/>
  <c r="F242" i="30"/>
  <c r="G242" i="30"/>
  <c r="H242" i="30"/>
  <c r="I242" i="30"/>
  <c r="K242" i="30"/>
  <c r="L242" i="30"/>
  <c r="M242" i="30"/>
  <c r="N242" i="30"/>
  <c r="O242" i="30"/>
  <c r="P242" i="30"/>
  <c r="Q242" i="30"/>
  <c r="R242" i="30"/>
  <c r="B243" i="30"/>
  <c r="C243" i="30"/>
  <c r="D243" i="30"/>
  <c r="E243" i="30"/>
  <c r="F243" i="30"/>
  <c r="G243" i="30"/>
  <c r="H243" i="30"/>
  <c r="I243" i="30"/>
  <c r="K243" i="30"/>
  <c r="L243" i="30"/>
  <c r="M243" i="30"/>
  <c r="N243" i="30"/>
  <c r="O243" i="30"/>
  <c r="P243" i="30"/>
  <c r="Q243" i="30"/>
  <c r="R243" i="30"/>
  <c r="B244" i="30"/>
  <c r="C244" i="30"/>
  <c r="D244" i="30"/>
  <c r="E244" i="30"/>
  <c r="F244" i="30"/>
  <c r="G244" i="30"/>
  <c r="H244" i="30"/>
  <c r="I244" i="30"/>
  <c r="K244" i="30"/>
  <c r="L244" i="30"/>
  <c r="M244" i="30"/>
  <c r="N244" i="30"/>
  <c r="O244" i="30"/>
  <c r="P244" i="30"/>
  <c r="Q244" i="30"/>
  <c r="R244" i="30"/>
  <c r="B245" i="30"/>
  <c r="C245" i="30"/>
  <c r="D245" i="30"/>
  <c r="E245" i="30"/>
  <c r="F245" i="30"/>
  <c r="G245" i="30"/>
  <c r="H245" i="30"/>
  <c r="I245" i="30"/>
  <c r="K245" i="30"/>
  <c r="L245" i="30"/>
  <c r="M245" i="30"/>
  <c r="N245" i="30"/>
  <c r="O245" i="30"/>
  <c r="P245" i="30"/>
  <c r="Q245" i="30"/>
  <c r="R245" i="30"/>
  <c r="B246" i="30"/>
  <c r="C246" i="30"/>
  <c r="D246" i="30"/>
  <c r="E246" i="30"/>
  <c r="F246" i="30"/>
  <c r="G246" i="30"/>
  <c r="H246" i="30"/>
  <c r="I246" i="30"/>
  <c r="K246" i="30"/>
  <c r="L246" i="30"/>
  <c r="M246" i="30"/>
  <c r="N246" i="30"/>
  <c r="O246" i="30"/>
  <c r="P246" i="30"/>
  <c r="Q246" i="30"/>
  <c r="R246" i="30"/>
  <c r="B247" i="30"/>
  <c r="C247" i="30"/>
  <c r="D247" i="30"/>
  <c r="E247" i="30"/>
  <c r="F247" i="30"/>
  <c r="G247" i="30"/>
  <c r="H247" i="30"/>
  <c r="I247" i="30"/>
  <c r="K247" i="30"/>
  <c r="L247" i="30"/>
  <c r="M247" i="30"/>
  <c r="N247" i="30"/>
  <c r="O247" i="30"/>
  <c r="P247" i="30"/>
  <c r="Q247" i="30"/>
  <c r="R247" i="30"/>
  <c r="B248" i="30"/>
  <c r="C248" i="30"/>
  <c r="D248" i="30"/>
  <c r="E248" i="30"/>
  <c r="F248" i="30"/>
  <c r="G248" i="30"/>
  <c r="H248" i="30"/>
  <c r="I248" i="30"/>
  <c r="K248" i="30"/>
  <c r="L248" i="30"/>
  <c r="M248" i="30"/>
  <c r="N248" i="30"/>
  <c r="O248" i="30"/>
  <c r="P248" i="30"/>
  <c r="Q248" i="30"/>
  <c r="R248" i="30"/>
  <c r="B249" i="30"/>
  <c r="C249" i="30"/>
  <c r="D249" i="30"/>
  <c r="E249" i="30"/>
  <c r="F249" i="30"/>
  <c r="G249" i="30"/>
  <c r="H249" i="30"/>
  <c r="I249" i="30"/>
  <c r="K249" i="30"/>
  <c r="L249" i="30"/>
  <c r="M249" i="30"/>
  <c r="N249" i="30"/>
  <c r="O249" i="30"/>
  <c r="P249" i="30"/>
  <c r="Q249" i="30"/>
  <c r="R249" i="30"/>
  <c r="B250" i="30"/>
  <c r="C250" i="30"/>
  <c r="D250" i="30"/>
  <c r="E250" i="30"/>
  <c r="F250" i="30"/>
  <c r="G250" i="30"/>
  <c r="H250" i="30"/>
  <c r="I250" i="30"/>
  <c r="K250" i="30"/>
  <c r="L250" i="30"/>
  <c r="M250" i="30"/>
  <c r="N250" i="30"/>
  <c r="O250" i="30"/>
  <c r="P250" i="30"/>
  <c r="Q250" i="30"/>
  <c r="R250" i="30"/>
  <c r="B251" i="30"/>
  <c r="C251" i="30"/>
  <c r="D251" i="30"/>
  <c r="E251" i="30"/>
  <c r="F251" i="30"/>
  <c r="G251" i="30"/>
  <c r="H251" i="30"/>
  <c r="I251" i="30"/>
  <c r="K251" i="30"/>
  <c r="L251" i="30"/>
  <c r="M251" i="30"/>
  <c r="N251" i="30"/>
  <c r="O251" i="30"/>
  <c r="P251" i="30"/>
  <c r="Q251" i="30"/>
  <c r="R251" i="30"/>
  <c r="B252" i="30"/>
  <c r="C252" i="30"/>
  <c r="D252" i="30"/>
  <c r="E252" i="30"/>
  <c r="F252" i="30"/>
  <c r="G252" i="30"/>
  <c r="H252" i="30"/>
  <c r="I252" i="30"/>
  <c r="K252" i="30"/>
  <c r="L252" i="30"/>
  <c r="M252" i="30"/>
  <c r="N252" i="30"/>
  <c r="O252" i="30"/>
  <c r="P252" i="30"/>
  <c r="Q252" i="30"/>
  <c r="R252" i="30"/>
  <c r="B253" i="30"/>
  <c r="C253" i="30"/>
  <c r="D253" i="30"/>
  <c r="E253" i="30"/>
  <c r="F253" i="30"/>
  <c r="G253" i="30"/>
  <c r="H253" i="30"/>
  <c r="I253" i="30"/>
  <c r="K253" i="30"/>
  <c r="L253" i="30"/>
  <c r="M253" i="30"/>
  <c r="N253" i="30"/>
  <c r="O253" i="30"/>
  <c r="P253" i="30"/>
  <c r="Q253" i="30"/>
  <c r="R253" i="30"/>
  <c r="B254" i="30"/>
  <c r="C254" i="30"/>
  <c r="D254" i="30"/>
  <c r="E254" i="30"/>
  <c r="F254" i="30"/>
  <c r="G254" i="30"/>
  <c r="H254" i="30"/>
  <c r="I254" i="30"/>
  <c r="K254" i="30"/>
  <c r="L254" i="30"/>
  <c r="M254" i="30"/>
  <c r="N254" i="30"/>
  <c r="O254" i="30"/>
  <c r="P254" i="30"/>
  <c r="Q254" i="30"/>
  <c r="R254" i="30"/>
  <c r="B255" i="30"/>
  <c r="C255" i="30"/>
  <c r="D255" i="30"/>
  <c r="E255" i="30"/>
  <c r="F255" i="30"/>
  <c r="G255" i="30"/>
  <c r="H255" i="30"/>
  <c r="I255" i="30"/>
  <c r="K255" i="30"/>
  <c r="L255" i="30"/>
  <c r="M255" i="30"/>
  <c r="N255" i="30"/>
  <c r="O255" i="30"/>
  <c r="P255" i="30"/>
  <c r="Q255" i="30"/>
  <c r="R255" i="30"/>
  <c r="B256" i="30"/>
  <c r="C256" i="30"/>
  <c r="D256" i="30"/>
  <c r="E256" i="30"/>
  <c r="F256" i="30"/>
  <c r="G256" i="30"/>
  <c r="H256" i="30"/>
  <c r="I256" i="30"/>
  <c r="K256" i="30"/>
  <c r="L256" i="30"/>
  <c r="M256" i="30"/>
  <c r="N256" i="30"/>
  <c r="O256" i="30"/>
  <c r="P256" i="30"/>
  <c r="Q256" i="30"/>
  <c r="R256" i="30"/>
  <c r="B257" i="30"/>
  <c r="C257" i="30"/>
  <c r="D257" i="30"/>
  <c r="E257" i="30"/>
  <c r="F257" i="30"/>
  <c r="G257" i="30"/>
  <c r="H257" i="30"/>
  <c r="I257" i="30"/>
  <c r="K257" i="30"/>
  <c r="L257" i="30"/>
  <c r="M257" i="30"/>
  <c r="N257" i="30"/>
  <c r="O257" i="30"/>
  <c r="P257" i="30"/>
  <c r="Q257" i="30"/>
  <c r="R257" i="30"/>
  <c r="B258" i="30"/>
  <c r="C258" i="30"/>
  <c r="D258" i="30"/>
  <c r="E258" i="30"/>
  <c r="F258" i="30"/>
  <c r="G258" i="30"/>
  <c r="H258" i="30"/>
  <c r="I258" i="30"/>
  <c r="K258" i="30"/>
  <c r="L258" i="30"/>
  <c r="M258" i="30"/>
  <c r="N258" i="30"/>
  <c r="O258" i="30"/>
  <c r="P258" i="30"/>
  <c r="Q258" i="30"/>
  <c r="R258" i="30"/>
  <c r="B259" i="30"/>
  <c r="C259" i="30"/>
  <c r="D259" i="30"/>
  <c r="E259" i="30"/>
  <c r="F259" i="30"/>
  <c r="G259" i="30"/>
  <c r="H259" i="30"/>
  <c r="I259" i="30"/>
  <c r="K259" i="30"/>
  <c r="L259" i="30"/>
  <c r="M259" i="30"/>
  <c r="N259" i="30"/>
  <c r="O259" i="30"/>
  <c r="P259" i="30"/>
  <c r="Q259" i="30"/>
  <c r="R259" i="30"/>
  <c r="B260" i="30"/>
  <c r="C260" i="30"/>
  <c r="D260" i="30"/>
  <c r="E260" i="30"/>
  <c r="F260" i="30"/>
  <c r="G260" i="30"/>
  <c r="H260" i="30"/>
  <c r="I260" i="30"/>
  <c r="K260" i="30"/>
  <c r="L260" i="30"/>
  <c r="M260" i="30"/>
  <c r="N260" i="30"/>
  <c r="O260" i="30"/>
  <c r="P260" i="30"/>
  <c r="Q260" i="30"/>
  <c r="R260" i="30"/>
  <c r="B261" i="30"/>
  <c r="C261" i="30"/>
  <c r="D261" i="30"/>
  <c r="E261" i="30"/>
  <c r="F261" i="30"/>
  <c r="G261" i="30"/>
  <c r="H261" i="30"/>
  <c r="I261" i="30"/>
  <c r="K261" i="30"/>
  <c r="L261" i="30"/>
  <c r="M261" i="30"/>
  <c r="N261" i="30"/>
  <c r="O261" i="30"/>
  <c r="P261" i="30"/>
  <c r="Q261" i="30"/>
  <c r="R261" i="30"/>
  <c r="B262" i="30"/>
  <c r="C262" i="30"/>
  <c r="D262" i="30"/>
  <c r="E262" i="30"/>
  <c r="F262" i="30"/>
  <c r="G262" i="30"/>
  <c r="H262" i="30"/>
  <c r="I262" i="30"/>
  <c r="K262" i="30"/>
  <c r="L262" i="30"/>
  <c r="M262" i="30"/>
  <c r="N262" i="30"/>
  <c r="O262" i="30"/>
  <c r="P262" i="30"/>
  <c r="Q262" i="30"/>
  <c r="R262" i="30"/>
  <c r="B263" i="30"/>
  <c r="C263" i="30"/>
  <c r="D263" i="30"/>
  <c r="E263" i="30"/>
  <c r="F263" i="30"/>
  <c r="G263" i="30"/>
  <c r="H263" i="30"/>
  <c r="I263" i="30"/>
  <c r="K263" i="30"/>
  <c r="L263" i="30"/>
  <c r="M263" i="30"/>
  <c r="N263" i="30"/>
  <c r="O263" i="30"/>
  <c r="P263" i="30"/>
  <c r="Q263" i="30"/>
  <c r="R263" i="30"/>
  <c r="B264" i="30"/>
  <c r="C264" i="30"/>
  <c r="D264" i="30"/>
  <c r="E264" i="30"/>
  <c r="F264" i="30"/>
  <c r="G264" i="30"/>
  <c r="H264" i="30"/>
  <c r="I264" i="30"/>
  <c r="K264" i="30"/>
  <c r="L264" i="30"/>
  <c r="M264" i="30"/>
  <c r="N264" i="30"/>
  <c r="O264" i="30"/>
  <c r="P264" i="30"/>
  <c r="Q264" i="30"/>
  <c r="R264" i="30"/>
  <c r="B265" i="30"/>
  <c r="C265" i="30"/>
  <c r="D265" i="30"/>
  <c r="E265" i="30"/>
  <c r="F265" i="30"/>
  <c r="G265" i="30"/>
  <c r="H265" i="30"/>
  <c r="I265" i="30"/>
  <c r="K265" i="30"/>
  <c r="L265" i="30"/>
  <c r="M265" i="30"/>
  <c r="N265" i="30"/>
  <c r="O265" i="30"/>
  <c r="P265" i="30"/>
  <c r="Q265" i="30"/>
  <c r="R265" i="30"/>
  <c r="B266" i="30"/>
  <c r="C266" i="30"/>
  <c r="D266" i="30"/>
  <c r="E266" i="30"/>
  <c r="F266" i="30"/>
  <c r="G266" i="30"/>
  <c r="H266" i="30"/>
  <c r="I266" i="30"/>
  <c r="K266" i="30"/>
  <c r="L266" i="30"/>
  <c r="M266" i="30"/>
  <c r="N266" i="30"/>
  <c r="O266" i="30"/>
  <c r="P266" i="30"/>
  <c r="Q266" i="30"/>
  <c r="R266" i="30"/>
  <c r="B267" i="30"/>
  <c r="C267" i="30"/>
  <c r="D267" i="30"/>
  <c r="E267" i="30"/>
  <c r="F267" i="30"/>
  <c r="G267" i="30"/>
  <c r="H267" i="30"/>
  <c r="I267" i="30"/>
  <c r="K267" i="30"/>
  <c r="L267" i="30"/>
  <c r="M267" i="30"/>
  <c r="N267" i="30"/>
  <c r="O267" i="30"/>
  <c r="P267" i="30"/>
  <c r="Q267" i="30"/>
  <c r="R267" i="30"/>
  <c r="B268" i="30"/>
  <c r="C268" i="30"/>
  <c r="D268" i="30"/>
  <c r="E268" i="30"/>
  <c r="F268" i="30"/>
  <c r="G268" i="30"/>
  <c r="H268" i="30"/>
  <c r="I268" i="30"/>
  <c r="K268" i="30"/>
  <c r="L268" i="30"/>
  <c r="M268" i="30"/>
  <c r="N268" i="30"/>
  <c r="O268" i="30"/>
  <c r="P268" i="30"/>
  <c r="Q268" i="30"/>
  <c r="R268" i="30"/>
  <c r="B269" i="30"/>
  <c r="C269" i="30"/>
  <c r="D269" i="30"/>
  <c r="E269" i="30"/>
  <c r="F269" i="30"/>
  <c r="G269" i="30"/>
  <c r="H269" i="30"/>
  <c r="I269" i="30"/>
  <c r="K269" i="30"/>
  <c r="L269" i="30"/>
  <c r="M269" i="30"/>
  <c r="N269" i="30"/>
  <c r="O269" i="30"/>
  <c r="P269" i="30"/>
  <c r="Q269" i="30"/>
  <c r="R269" i="30"/>
  <c r="B270" i="30"/>
  <c r="C270" i="30"/>
  <c r="D270" i="30"/>
  <c r="E270" i="30"/>
  <c r="F270" i="30"/>
  <c r="G270" i="30"/>
  <c r="H270" i="30"/>
  <c r="I270" i="30"/>
  <c r="K270" i="30"/>
  <c r="L270" i="30"/>
  <c r="M270" i="30"/>
  <c r="N270" i="30"/>
  <c r="O270" i="30"/>
  <c r="P270" i="30"/>
  <c r="Q270" i="30"/>
  <c r="R270" i="30"/>
  <c r="B271" i="30"/>
  <c r="C271" i="30"/>
  <c r="D271" i="30"/>
  <c r="E271" i="30"/>
  <c r="F271" i="30"/>
  <c r="G271" i="30"/>
  <c r="H271" i="30"/>
  <c r="I271" i="30"/>
  <c r="K271" i="30"/>
  <c r="L271" i="30"/>
  <c r="M271" i="30"/>
  <c r="N271" i="30"/>
  <c r="O271" i="30"/>
  <c r="P271" i="30"/>
  <c r="Q271" i="30"/>
  <c r="R271" i="30"/>
  <c r="B272" i="30"/>
  <c r="C272" i="30"/>
  <c r="D272" i="30"/>
  <c r="E272" i="30"/>
  <c r="F272" i="30"/>
  <c r="G272" i="30"/>
  <c r="H272" i="30"/>
  <c r="I272" i="30"/>
  <c r="K272" i="30"/>
  <c r="L272" i="30"/>
  <c r="M272" i="30"/>
  <c r="N272" i="30"/>
  <c r="O272" i="30"/>
  <c r="P272" i="30"/>
  <c r="Q272" i="30"/>
  <c r="R272" i="30"/>
  <c r="B273" i="30"/>
  <c r="C273" i="30"/>
  <c r="D273" i="30"/>
  <c r="E273" i="30"/>
  <c r="F273" i="30"/>
  <c r="G273" i="30"/>
  <c r="H273" i="30"/>
  <c r="I273" i="30"/>
  <c r="K273" i="30"/>
  <c r="L273" i="30"/>
  <c r="M273" i="30"/>
  <c r="N273" i="30"/>
  <c r="O273" i="30"/>
  <c r="P273" i="30"/>
  <c r="Q273" i="30"/>
  <c r="R273" i="30"/>
  <c r="B274" i="30"/>
  <c r="C274" i="30"/>
  <c r="D274" i="30"/>
  <c r="E274" i="30"/>
  <c r="F274" i="30"/>
  <c r="G274" i="30"/>
  <c r="H274" i="30"/>
  <c r="I274" i="30"/>
  <c r="K274" i="30"/>
  <c r="L274" i="30"/>
  <c r="M274" i="30"/>
  <c r="N274" i="30"/>
  <c r="O274" i="30"/>
  <c r="P274" i="30"/>
  <c r="Q274" i="30"/>
  <c r="R274" i="30"/>
  <c r="B275" i="30"/>
  <c r="C275" i="30"/>
  <c r="D275" i="30"/>
  <c r="E275" i="30"/>
  <c r="F275" i="30"/>
  <c r="G275" i="30"/>
  <c r="H275" i="30"/>
  <c r="I275" i="30"/>
  <c r="K275" i="30"/>
  <c r="L275" i="30"/>
  <c r="M275" i="30"/>
  <c r="N275" i="30"/>
  <c r="O275" i="30"/>
  <c r="P275" i="30"/>
  <c r="Q275" i="30"/>
  <c r="R275" i="30"/>
  <c r="B276" i="30"/>
  <c r="C276" i="30"/>
  <c r="D276" i="30"/>
  <c r="E276" i="30"/>
  <c r="F276" i="30"/>
  <c r="G276" i="30"/>
  <c r="H276" i="30"/>
  <c r="I276" i="30"/>
  <c r="K276" i="30"/>
  <c r="L276" i="30"/>
  <c r="M276" i="30"/>
  <c r="N276" i="30"/>
  <c r="O276" i="30"/>
  <c r="P276" i="30"/>
  <c r="Q276" i="30"/>
  <c r="R276" i="30"/>
  <c r="B277" i="30"/>
  <c r="C277" i="30"/>
  <c r="D277" i="30"/>
  <c r="E277" i="30"/>
  <c r="F277" i="30"/>
  <c r="G277" i="30"/>
  <c r="H277" i="30"/>
  <c r="I277" i="30"/>
  <c r="K277" i="30"/>
  <c r="L277" i="30"/>
  <c r="M277" i="30"/>
  <c r="N277" i="30"/>
  <c r="O277" i="30"/>
  <c r="P277" i="30"/>
  <c r="Q277" i="30"/>
  <c r="R277" i="30"/>
  <c r="B278" i="30"/>
  <c r="C278" i="30"/>
  <c r="D278" i="30"/>
  <c r="E278" i="30"/>
  <c r="F278" i="30"/>
  <c r="G278" i="30"/>
  <c r="H278" i="30"/>
  <c r="I278" i="30"/>
  <c r="K278" i="30"/>
  <c r="L278" i="30"/>
  <c r="M278" i="30"/>
  <c r="N278" i="30"/>
  <c r="O278" i="30"/>
  <c r="P278" i="30"/>
  <c r="Q278" i="30"/>
  <c r="R278" i="30"/>
  <c r="B279" i="30"/>
  <c r="C279" i="30"/>
  <c r="D279" i="30"/>
  <c r="E279" i="30"/>
  <c r="F279" i="30"/>
  <c r="G279" i="30"/>
  <c r="H279" i="30"/>
  <c r="I279" i="30"/>
  <c r="K279" i="30"/>
  <c r="L279" i="30"/>
  <c r="M279" i="30"/>
  <c r="N279" i="30"/>
  <c r="O279" i="30"/>
  <c r="P279" i="30"/>
  <c r="Q279" i="30"/>
  <c r="R279" i="30"/>
  <c r="B280" i="30"/>
  <c r="C280" i="30"/>
  <c r="D280" i="30"/>
  <c r="E280" i="30"/>
  <c r="F280" i="30"/>
  <c r="G280" i="30"/>
  <c r="H280" i="30"/>
  <c r="I280" i="30"/>
  <c r="K280" i="30"/>
  <c r="L280" i="30"/>
  <c r="M280" i="30"/>
  <c r="N280" i="30"/>
  <c r="O280" i="30"/>
  <c r="P280" i="30"/>
  <c r="Q280" i="30"/>
  <c r="R280" i="30"/>
  <c r="B281" i="30"/>
  <c r="C281" i="30"/>
  <c r="D281" i="30"/>
  <c r="E281" i="30"/>
  <c r="F281" i="30"/>
  <c r="G281" i="30"/>
  <c r="H281" i="30"/>
  <c r="I281" i="30"/>
  <c r="K281" i="30"/>
  <c r="L281" i="30"/>
  <c r="M281" i="30"/>
  <c r="N281" i="30"/>
  <c r="O281" i="30"/>
  <c r="P281" i="30"/>
  <c r="Q281" i="30"/>
  <c r="R281" i="30"/>
  <c r="B282" i="30"/>
  <c r="C282" i="30"/>
  <c r="D282" i="30"/>
  <c r="E282" i="30"/>
  <c r="F282" i="30"/>
  <c r="G282" i="30"/>
  <c r="H282" i="30"/>
  <c r="I282" i="30"/>
  <c r="K282" i="30"/>
  <c r="L282" i="30"/>
  <c r="M282" i="30"/>
  <c r="N282" i="30"/>
  <c r="O282" i="30"/>
  <c r="P282" i="30"/>
  <c r="Q282" i="30"/>
  <c r="R282" i="30"/>
  <c r="B283" i="30"/>
  <c r="C283" i="30"/>
  <c r="D283" i="30"/>
  <c r="E283" i="30"/>
  <c r="F283" i="30"/>
  <c r="G283" i="30"/>
  <c r="H283" i="30"/>
  <c r="I283" i="30"/>
  <c r="K283" i="30"/>
  <c r="L283" i="30"/>
  <c r="M283" i="30"/>
  <c r="N283" i="30"/>
  <c r="O283" i="30"/>
  <c r="P283" i="30"/>
  <c r="Q283" i="30"/>
  <c r="R283" i="30"/>
  <c r="B284" i="30"/>
  <c r="C284" i="30"/>
  <c r="D284" i="30"/>
  <c r="E284" i="30"/>
  <c r="F284" i="30"/>
  <c r="G284" i="30"/>
  <c r="H284" i="30"/>
  <c r="I284" i="30"/>
  <c r="K284" i="30"/>
  <c r="L284" i="30"/>
  <c r="M284" i="30"/>
  <c r="N284" i="30"/>
  <c r="O284" i="30"/>
  <c r="P284" i="30"/>
  <c r="Q284" i="30"/>
  <c r="R284" i="30"/>
  <c r="B285" i="30"/>
  <c r="C285" i="30"/>
  <c r="D285" i="30"/>
  <c r="E285" i="30"/>
  <c r="F285" i="30"/>
  <c r="G285" i="30"/>
  <c r="H285" i="30"/>
  <c r="I285" i="30"/>
  <c r="K285" i="30"/>
  <c r="L285" i="30"/>
  <c r="M285" i="30"/>
  <c r="N285" i="30"/>
  <c r="O285" i="30"/>
  <c r="P285" i="30"/>
  <c r="Q285" i="30"/>
  <c r="R285" i="30"/>
  <c r="B286" i="30"/>
  <c r="C286" i="30"/>
  <c r="D286" i="30"/>
  <c r="E286" i="30"/>
  <c r="F286" i="30"/>
  <c r="G286" i="30"/>
  <c r="H286" i="30"/>
  <c r="I286" i="30"/>
  <c r="K286" i="30"/>
  <c r="L286" i="30"/>
  <c r="M286" i="30"/>
  <c r="N286" i="30"/>
  <c r="O286" i="30"/>
  <c r="P286" i="30"/>
  <c r="Q286" i="30"/>
  <c r="R286" i="30"/>
  <c r="B287" i="30"/>
  <c r="C287" i="30"/>
  <c r="D287" i="30"/>
  <c r="E287" i="30"/>
  <c r="F287" i="30"/>
  <c r="G287" i="30"/>
  <c r="H287" i="30"/>
  <c r="I287" i="30"/>
  <c r="K287" i="30"/>
  <c r="L287" i="30"/>
  <c r="M287" i="30"/>
  <c r="N287" i="30"/>
  <c r="O287" i="30"/>
  <c r="P287" i="30"/>
  <c r="Q287" i="30"/>
  <c r="R287" i="30"/>
  <c r="B288" i="30"/>
  <c r="C288" i="30"/>
  <c r="D288" i="30"/>
  <c r="E288" i="30"/>
  <c r="F288" i="30"/>
  <c r="G288" i="30"/>
  <c r="H288" i="30"/>
  <c r="I288" i="30"/>
  <c r="K288" i="30"/>
  <c r="L288" i="30"/>
  <c r="M288" i="30"/>
  <c r="N288" i="30"/>
  <c r="O288" i="30"/>
  <c r="P288" i="30"/>
  <c r="Q288" i="30"/>
  <c r="R288" i="30"/>
  <c r="B289" i="30"/>
  <c r="C289" i="30"/>
  <c r="D289" i="30"/>
  <c r="E289" i="30"/>
  <c r="F289" i="30"/>
  <c r="G289" i="30"/>
  <c r="H289" i="30"/>
  <c r="I289" i="30"/>
  <c r="K289" i="30"/>
  <c r="L289" i="30"/>
  <c r="M289" i="30"/>
  <c r="N289" i="30"/>
  <c r="O289" i="30"/>
  <c r="P289" i="30"/>
  <c r="Q289" i="30"/>
  <c r="R289" i="30"/>
  <c r="B290" i="30"/>
  <c r="C290" i="30"/>
  <c r="D290" i="30"/>
  <c r="E290" i="30"/>
  <c r="F290" i="30"/>
  <c r="G290" i="30"/>
  <c r="H290" i="30"/>
  <c r="I290" i="30"/>
  <c r="K290" i="30"/>
  <c r="L290" i="30"/>
  <c r="M290" i="30"/>
  <c r="N290" i="30"/>
  <c r="O290" i="30"/>
  <c r="P290" i="30"/>
  <c r="Q290" i="30"/>
  <c r="R290" i="30"/>
  <c r="B291" i="30"/>
  <c r="C291" i="30"/>
  <c r="D291" i="30"/>
  <c r="E291" i="30"/>
  <c r="F291" i="30"/>
  <c r="G291" i="30"/>
  <c r="H291" i="30"/>
  <c r="I291" i="30"/>
  <c r="K291" i="30"/>
  <c r="L291" i="30"/>
  <c r="M291" i="30"/>
  <c r="N291" i="30"/>
  <c r="O291" i="30"/>
  <c r="P291" i="30"/>
  <c r="Q291" i="30"/>
  <c r="R291" i="30"/>
  <c r="B292" i="30"/>
  <c r="C292" i="30"/>
  <c r="D292" i="30"/>
  <c r="E292" i="30"/>
  <c r="F292" i="30"/>
  <c r="G292" i="30"/>
  <c r="H292" i="30"/>
  <c r="I292" i="30"/>
  <c r="K292" i="30"/>
  <c r="L292" i="30"/>
  <c r="M292" i="30"/>
  <c r="N292" i="30"/>
  <c r="O292" i="30"/>
  <c r="P292" i="30"/>
  <c r="Q292" i="30"/>
  <c r="R292" i="30"/>
  <c r="B293" i="30"/>
  <c r="C293" i="30"/>
  <c r="D293" i="30"/>
  <c r="E293" i="30"/>
  <c r="F293" i="30"/>
  <c r="G293" i="30"/>
  <c r="H293" i="30"/>
  <c r="I293" i="30"/>
  <c r="K293" i="30"/>
  <c r="L293" i="30"/>
  <c r="M293" i="30"/>
  <c r="N293" i="30"/>
  <c r="O293" i="30"/>
  <c r="P293" i="30"/>
  <c r="Q293" i="30"/>
  <c r="R293" i="30"/>
  <c r="B294" i="30"/>
  <c r="C294" i="30"/>
  <c r="D294" i="30"/>
  <c r="E294" i="30"/>
  <c r="F294" i="30"/>
  <c r="G294" i="30"/>
  <c r="H294" i="30"/>
  <c r="I294" i="30"/>
  <c r="K294" i="30"/>
  <c r="L294" i="30"/>
  <c r="M294" i="30"/>
  <c r="N294" i="30"/>
  <c r="O294" i="30"/>
  <c r="P294" i="30"/>
  <c r="Q294" i="30"/>
  <c r="R294" i="30"/>
  <c r="B295" i="30"/>
  <c r="C295" i="30"/>
  <c r="D295" i="30"/>
  <c r="E295" i="30"/>
  <c r="F295" i="30"/>
  <c r="G295" i="30"/>
  <c r="H295" i="30"/>
  <c r="I295" i="30"/>
  <c r="K295" i="30"/>
  <c r="L295" i="30"/>
  <c r="M295" i="30"/>
  <c r="N295" i="30"/>
  <c r="O295" i="30"/>
  <c r="P295" i="30"/>
  <c r="Q295" i="30"/>
  <c r="R295" i="30"/>
  <c r="B296" i="30"/>
  <c r="C296" i="30"/>
  <c r="D296" i="30"/>
  <c r="E296" i="30"/>
  <c r="F296" i="30"/>
  <c r="G296" i="30"/>
  <c r="H296" i="30"/>
  <c r="I296" i="30"/>
  <c r="K296" i="30"/>
  <c r="L296" i="30"/>
  <c r="M296" i="30"/>
  <c r="N296" i="30"/>
  <c r="O296" i="30"/>
  <c r="P296" i="30"/>
  <c r="Q296" i="30"/>
  <c r="R296" i="30"/>
  <c r="B297" i="30"/>
  <c r="C297" i="30"/>
  <c r="D297" i="30"/>
  <c r="E297" i="30"/>
  <c r="F297" i="30"/>
  <c r="G297" i="30"/>
  <c r="H297" i="30"/>
  <c r="I297" i="30"/>
  <c r="K297" i="30"/>
  <c r="L297" i="30"/>
  <c r="M297" i="30"/>
  <c r="N297" i="30"/>
  <c r="O297" i="30"/>
  <c r="P297" i="30"/>
  <c r="Q297" i="30"/>
  <c r="R297" i="30"/>
  <c r="B298" i="30"/>
  <c r="C298" i="30"/>
  <c r="D298" i="30"/>
  <c r="E298" i="30"/>
  <c r="F298" i="30"/>
  <c r="G298" i="30"/>
  <c r="H298" i="30"/>
  <c r="I298" i="30"/>
  <c r="K298" i="30"/>
  <c r="L298" i="30"/>
  <c r="M298" i="30"/>
  <c r="N298" i="30"/>
  <c r="O298" i="30"/>
  <c r="P298" i="30"/>
  <c r="Q298" i="30"/>
  <c r="R298" i="30"/>
  <c r="B299" i="30"/>
  <c r="C299" i="30"/>
  <c r="D299" i="30"/>
  <c r="E299" i="30"/>
  <c r="F299" i="30"/>
  <c r="G299" i="30"/>
  <c r="H299" i="30"/>
  <c r="I299" i="30"/>
  <c r="K299" i="30"/>
  <c r="L299" i="30"/>
  <c r="M299" i="30"/>
  <c r="N299" i="30"/>
  <c r="O299" i="30"/>
  <c r="P299" i="30"/>
  <c r="Q299" i="30"/>
  <c r="R299" i="30"/>
  <c r="B300" i="30"/>
  <c r="C300" i="30"/>
  <c r="D300" i="30"/>
  <c r="E300" i="30"/>
  <c r="F300" i="30"/>
  <c r="G300" i="30"/>
  <c r="H300" i="30"/>
  <c r="I300" i="30"/>
  <c r="K300" i="30"/>
  <c r="L300" i="30"/>
  <c r="M300" i="30"/>
  <c r="N300" i="30"/>
  <c r="O300" i="30"/>
  <c r="P300" i="30"/>
  <c r="Q300" i="30"/>
  <c r="R300" i="30"/>
  <c r="B301" i="30"/>
  <c r="C301" i="30"/>
  <c r="D301" i="30"/>
  <c r="E301" i="30"/>
  <c r="F301" i="30"/>
  <c r="G301" i="30"/>
  <c r="H301" i="30"/>
  <c r="I301" i="30"/>
  <c r="K301" i="30"/>
  <c r="L301" i="30"/>
  <c r="M301" i="30"/>
  <c r="N301" i="30"/>
  <c r="O301" i="30"/>
  <c r="P301" i="30"/>
  <c r="Q301" i="30"/>
  <c r="R301" i="30"/>
  <c r="B302" i="30"/>
  <c r="C302" i="30"/>
  <c r="D302" i="30"/>
  <c r="E302" i="30"/>
  <c r="F302" i="30"/>
  <c r="G302" i="30"/>
  <c r="H302" i="30"/>
  <c r="I302" i="30"/>
  <c r="K302" i="30"/>
  <c r="L302" i="30"/>
  <c r="M302" i="30"/>
  <c r="N302" i="30"/>
  <c r="O302" i="30"/>
  <c r="P302" i="30"/>
  <c r="Q302" i="30"/>
  <c r="R302" i="30"/>
  <c r="B303" i="30"/>
  <c r="C303" i="30"/>
  <c r="D303" i="30"/>
  <c r="E303" i="30"/>
  <c r="F303" i="30"/>
  <c r="G303" i="30"/>
  <c r="H303" i="30"/>
  <c r="I303" i="30"/>
  <c r="K303" i="30"/>
  <c r="L303" i="30"/>
  <c r="M303" i="30"/>
  <c r="N303" i="30"/>
  <c r="O303" i="30"/>
  <c r="P303" i="30"/>
  <c r="Q303" i="30"/>
  <c r="R303" i="30"/>
  <c r="B304" i="30"/>
  <c r="C304" i="30"/>
  <c r="D304" i="30"/>
  <c r="E304" i="30"/>
  <c r="F304" i="30"/>
  <c r="G304" i="30"/>
  <c r="H304" i="30"/>
  <c r="I304" i="30"/>
  <c r="K304" i="30"/>
  <c r="L304" i="30"/>
  <c r="M304" i="30"/>
  <c r="N304" i="30"/>
  <c r="O304" i="30"/>
  <c r="P304" i="30"/>
  <c r="Q304" i="30"/>
  <c r="R304" i="30"/>
  <c r="B305" i="30"/>
  <c r="C305" i="30"/>
  <c r="D305" i="30"/>
  <c r="E305" i="30"/>
  <c r="F305" i="30"/>
  <c r="G305" i="30"/>
  <c r="H305" i="30"/>
  <c r="I305" i="30"/>
  <c r="K305" i="30"/>
  <c r="L305" i="30"/>
  <c r="M305" i="30"/>
  <c r="N305" i="30"/>
  <c r="O305" i="30"/>
  <c r="P305" i="30"/>
  <c r="Q305" i="30"/>
  <c r="R305" i="30"/>
  <c r="B306" i="30"/>
  <c r="C306" i="30"/>
  <c r="D306" i="30"/>
  <c r="E306" i="30"/>
  <c r="F306" i="30"/>
  <c r="G306" i="30"/>
  <c r="H306" i="30"/>
  <c r="I306" i="30"/>
  <c r="K306" i="30"/>
  <c r="L306" i="30"/>
  <c r="M306" i="30"/>
  <c r="N306" i="30"/>
  <c r="O306" i="30"/>
  <c r="P306" i="30"/>
  <c r="Q306" i="30"/>
  <c r="R306" i="30"/>
  <c r="B307" i="30"/>
  <c r="C307" i="30"/>
  <c r="D307" i="30"/>
  <c r="E307" i="30"/>
  <c r="F307" i="30"/>
  <c r="G307" i="30"/>
  <c r="H307" i="30"/>
  <c r="I307" i="30"/>
  <c r="K307" i="30"/>
  <c r="L307" i="30"/>
  <c r="M307" i="30"/>
  <c r="N307" i="30"/>
  <c r="O307" i="30"/>
  <c r="P307" i="30"/>
  <c r="Q307" i="30"/>
  <c r="R307" i="30"/>
  <c r="B308" i="30"/>
  <c r="C308" i="30"/>
  <c r="D308" i="30"/>
  <c r="E308" i="30"/>
  <c r="F308" i="30"/>
  <c r="G308" i="30"/>
  <c r="H308" i="30"/>
  <c r="I308" i="30"/>
  <c r="K308" i="30"/>
  <c r="L308" i="30"/>
  <c r="M308" i="30"/>
  <c r="N308" i="30"/>
  <c r="O308" i="30"/>
  <c r="P308" i="30"/>
  <c r="Q308" i="30"/>
  <c r="R308" i="30"/>
  <c r="B309" i="30"/>
  <c r="C309" i="30"/>
  <c r="D309" i="30"/>
  <c r="E309" i="30"/>
  <c r="F309" i="30"/>
  <c r="G309" i="30"/>
  <c r="H309" i="30"/>
  <c r="I309" i="30"/>
  <c r="K309" i="30"/>
  <c r="L309" i="30"/>
  <c r="M309" i="30"/>
  <c r="N309" i="30"/>
  <c r="O309" i="30"/>
  <c r="P309" i="30"/>
  <c r="Q309" i="30"/>
  <c r="R309" i="30"/>
  <c r="B310" i="30"/>
  <c r="C310" i="30"/>
  <c r="D310" i="30"/>
  <c r="E310" i="30"/>
  <c r="F310" i="30"/>
  <c r="G310" i="30"/>
  <c r="H310" i="30"/>
  <c r="I310" i="30"/>
  <c r="K310" i="30"/>
  <c r="L310" i="30"/>
  <c r="M310" i="30"/>
  <c r="N310" i="30"/>
  <c r="O310" i="30"/>
  <c r="P310" i="30"/>
  <c r="Q310" i="30"/>
  <c r="R310" i="30"/>
  <c r="B311" i="30"/>
  <c r="C311" i="30"/>
  <c r="D311" i="30"/>
  <c r="E311" i="30"/>
  <c r="F311" i="30"/>
  <c r="G311" i="30"/>
  <c r="H311" i="30"/>
  <c r="I311" i="30"/>
  <c r="K311" i="30"/>
  <c r="L311" i="30"/>
  <c r="M311" i="30"/>
  <c r="N311" i="30"/>
  <c r="O311" i="30"/>
  <c r="P311" i="30"/>
  <c r="Q311" i="30"/>
  <c r="R311" i="30"/>
  <c r="B312" i="30"/>
  <c r="C312" i="30"/>
  <c r="D312" i="30"/>
  <c r="E312" i="30"/>
  <c r="F312" i="30"/>
  <c r="G312" i="30"/>
  <c r="H312" i="30"/>
  <c r="I312" i="30"/>
  <c r="K312" i="30"/>
  <c r="L312" i="30"/>
  <c r="M312" i="30"/>
  <c r="N312" i="30"/>
  <c r="O312" i="30"/>
  <c r="P312" i="30"/>
  <c r="Q312" i="30"/>
  <c r="R312" i="30"/>
  <c r="B313" i="30"/>
  <c r="C313" i="30"/>
  <c r="D313" i="30"/>
  <c r="E313" i="30"/>
  <c r="F313" i="30"/>
  <c r="G313" i="30"/>
  <c r="H313" i="30"/>
  <c r="I313" i="30"/>
  <c r="K313" i="30"/>
  <c r="L313" i="30"/>
  <c r="M313" i="30"/>
  <c r="N313" i="30"/>
  <c r="O313" i="30"/>
  <c r="P313" i="30"/>
  <c r="Q313" i="30"/>
  <c r="R313" i="30"/>
  <c r="B314" i="30"/>
  <c r="C314" i="30"/>
  <c r="D314" i="30"/>
  <c r="E314" i="30"/>
  <c r="F314" i="30"/>
  <c r="G314" i="30"/>
  <c r="H314" i="30"/>
  <c r="I314" i="30"/>
  <c r="K314" i="30"/>
  <c r="L314" i="30"/>
  <c r="M314" i="30"/>
  <c r="N314" i="30"/>
  <c r="O314" i="30"/>
  <c r="P314" i="30"/>
  <c r="Q314" i="30"/>
  <c r="R314" i="30"/>
  <c r="B315" i="30"/>
  <c r="C315" i="30"/>
  <c r="D315" i="30"/>
  <c r="E315" i="30"/>
  <c r="F315" i="30"/>
  <c r="G315" i="30"/>
  <c r="H315" i="30"/>
  <c r="I315" i="30"/>
  <c r="K315" i="30"/>
  <c r="L315" i="30"/>
  <c r="M315" i="30"/>
  <c r="N315" i="30"/>
  <c r="O315" i="30"/>
  <c r="P315" i="30"/>
  <c r="Q315" i="30"/>
  <c r="R315" i="30"/>
  <c r="B316" i="30"/>
  <c r="C316" i="30"/>
  <c r="D316" i="30"/>
  <c r="E316" i="30"/>
  <c r="F316" i="30"/>
  <c r="G316" i="30"/>
  <c r="H316" i="30"/>
  <c r="I316" i="30"/>
  <c r="K316" i="30"/>
  <c r="L316" i="30"/>
  <c r="M316" i="30"/>
  <c r="N316" i="30"/>
  <c r="O316" i="30"/>
  <c r="P316" i="30"/>
  <c r="Q316" i="30"/>
  <c r="R316" i="30"/>
  <c r="B317" i="30"/>
  <c r="C317" i="30"/>
  <c r="D317" i="30"/>
  <c r="E317" i="30"/>
  <c r="F317" i="30"/>
  <c r="G317" i="30"/>
  <c r="H317" i="30"/>
  <c r="I317" i="30"/>
  <c r="K317" i="30"/>
  <c r="L317" i="30"/>
  <c r="M317" i="30"/>
  <c r="N317" i="30"/>
  <c r="O317" i="30"/>
  <c r="P317" i="30"/>
  <c r="Q317" i="30"/>
  <c r="R317" i="30"/>
  <c r="B318" i="30"/>
  <c r="C318" i="30"/>
  <c r="D318" i="30"/>
  <c r="E318" i="30"/>
  <c r="F318" i="30"/>
  <c r="G318" i="30"/>
  <c r="H318" i="30"/>
  <c r="I318" i="30"/>
  <c r="K318" i="30"/>
  <c r="L318" i="30"/>
  <c r="M318" i="30"/>
  <c r="N318" i="30"/>
  <c r="O318" i="30"/>
  <c r="P318" i="30"/>
  <c r="Q318" i="30"/>
  <c r="R318" i="30"/>
  <c r="B319" i="30"/>
  <c r="C319" i="30"/>
  <c r="D319" i="30"/>
  <c r="E319" i="30"/>
  <c r="F319" i="30"/>
  <c r="G319" i="30"/>
  <c r="H319" i="30"/>
  <c r="I319" i="30"/>
  <c r="K319" i="30"/>
  <c r="L319" i="30"/>
  <c r="M319" i="30"/>
  <c r="N319" i="30"/>
  <c r="O319" i="30"/>
  <c r="P319" i="30"/>
  <c r="Q319" i="30"/>
  <c r="R319" i="30"/>
  <c r="B320" i="30"/>
  <c r="C320" i="30"/>
  <c r="D320" i="30"/>
  <c r="E320" i="30"/>
  <c r="F320" i="30"/>
  <c r="G320" i="30"/>
  <c r="H320" i="30"/>
  <c r="I320" i="30"/>
  <c r="K320" i="30"/>
  <c r="L320" i="30"/>
  <c r="M320" i="30"/>
  <c r="N320" i="30"/>
  <c r="O320" i="30"/>
  <c r="P320" i="30"/>
  <c r="Q320" i="30"/>
  <c r="R320" i="30"/>
  <c r="B321" i="30"/>
  <c r="C321" i="30"/>
  <c r="D321" i="30"/>
  <c r="E321" i="30"/>
  <c r="F321" i="30"/>
  <c r="G321" i="30"/>
  <c r="H321" i="30"/>
  <c r="I321" i="30"/>
  <c r="K321" i="30"/>
  <c r="L321" i="30"/>
  <c r="M321" i="30"/>
  <c r="N321" i="30"/>
  <c r="O321" i="30"/>
  <c r="P321" i="30"/>
  <c r="Q321" i="30"/>
  <c r="R321" i="30"/>
  <c r="B322" i="30"/>
  <c r="C322" i="30"/>
  <c r="D322" i="30"/>
  <c r="E322" i="30"/>
  <c r="F322" i="30"/>
  <c r="G322" i="30"/>
  <c r="H322" i="30"/>
  <c r="I322" i="30"/>
  <c r="K322" i="30"/>
  <c r="L322" i="30"/>
  <c r="M322" i="30"/>
  <c r="N322" i="30"/>
  <c r="O322" i="30"/>
  <c r="P322" i="30"/>
  <c r="Q322" i="30"/>
  <c r="R322" i="30"/>
  <c r="B323" i="30"/>
  <c r="C323" i="30"/>
  <c r="D323" i="30"/>
  <c r="E323" i="30"/>
  <c r="F323" i="30"/>
  <c r="G323" i="30"/>
  <c r="H323" i="30"/>
  <c r="I323" i="30"/>
  <c r="K323" i="30"/>
  <c r="L323" i="30"/>
  <c r="M323" i="30"/>
  <c r="N323" i="30"/>
  <c r="O323" i="30"/>
  <c r="P323" i="30"/>
  <c r="Q323" i="30"/>
  <c r="R323" i="30"/>
  <c r="B324" i="30"/>
  <c r="C324" i="30"/>
  <c r="D324" i="30"/>
  <c r="E324" i="30"/>
  <c r="F324" i="30"/>
  <c r="G324" i="30"/>
  <c r="H324" i="30"/>
  <c r="I324" i="30"/>
  <c r="K324" i="30"/>
  <c r="L324" i="30"/>
  <c r="M324" i="30"/>
  <c r="N324" i="30"/>
  <c r="O324" i="30"/>
  <c r="P324" i="30"/>
  <c r="Q324" i="30"/>
  <c r="R324" i="30"/>
  <c r="B325" i="30"/>
  <c r="C325" i="30"/>
  <c r="D325" i="30"/>
  <c r="E325" i="30"/>
  <c r="F325" i="30"/>
  <c r="G325" i="30"/>
  <c r="H325" i="30"/>
  <c r="I325" i="30"/>
  <c r="K325" i="30"/>
  <c r="L325" i="30"/>
  <c r="M325" i="30"/>
  <c r="N325" i="30"/>
  <c r="O325" i="30"/>
  <c r="P325" i="30"/>
  <c r="Q325" i="30"/>
  <c r="R325" i="30"/>
  <c r="B326" i="30"/>
  <c r="C326" i="30"/>
  <c r="D326" i="30"/>
  <c r="E326" i="30"/>
  <c r="F326" i="30"/>
  <c r="G326" i="30"/>
  <c r="H326" i="30"/>
  <c r="I326" i="30"/>
  <c r="K326" i="30"/>
  <c r="L326" i="30"/>
  <c r="M326" i="30"/>
  <c r="N326" i="30"/>
  <c r="O326" i="30"/>
  <c r="P326" i="30"/>
  <c r="Q326" i="30"/>
  <c r="R326" i="30"/>
  <c r="B327" i="30"/>
  <c r="C327" i="30"/>
  <c r="D327" i="30"/>
  <c r="E327" i="30"/>
  <c r="F327" i="30"/>
  <c r="G327" i="30"/>
  <c r="H327" i="30"/>
  <c r="I327" i="30"/>
  <c r="K327" i="30"/>
  <c r="L327" i="30"/>
  <c r="M327" i="30"/>
  <c r="N327" i="30"/>
  <c r="O327" i="30"/>
  <c r="P327" i="30"/>
  <c r="Q327" i="30"/>
  <c r="R327" i="30"/>
  <c r="B328" i="30"/>
  <c r="C328" i="30"/>
  <c r="D328" i="30"/>
  <c r="E328" i="30"/>
  <c r="F328" i="30"/>
  <c r="G328" i="30"/>
  <c r="H328" i="30"/>
  <c r="I328" i="30"/>
  <c r="K328" i="30"/>
  <c r="L328" i="30"/>
  <c r="M328" i="30"/>
  <c r="N328" i="30"/>
  <c r="O328" i="30"/>
  <c r="P328" i="30"/>
  <c r="Q328" i="30"/>
  <c r="R328" i="30"/>
  <c r="B329" i="30"/>
  <c r="C329" i="30"/>
  <c r="D329" i="30"/>
  <c r="E329" i="30"/>
  <c r="F329" i="30"/>
  <c r="G329" i="30"/>
  <c r="H329" i="30"/>
  <c r="I329" i="30"/>
  <c r="K329" i="30"/>
  <c r="L329" i="30"/>
  <c r="M329" i="30"/>
  <c r="N329" i="30"/>
  <c r="O329" i="30"/>
  <c r="P329" i="30"/>
  <c r="Q329" i="30"/>
  <c r="R329" i="30"/>
  <c r="B330" i="30"/>
  <c r="C330" i="30"/>
  <c r="D330" i="30"/>
  <c r="E330" i="30"/>
  <c r="F330" i="30"/>
  <c r="G330" i="30"/>
  <c r="H330" i="30"/>
  <c r="I330" i="30"/>
  <c r="K330" i="30"/>
  <c r="L330" i="30"/>
  <c r="M330" i="30"/>
  <c r="N330" i="30"/>
  <c r="O330" i="30"/>
  <c r="P330" i="30"/>
  <c r="Q330" i="30"/>
  <c r="R330" i="30"/>
  <c r="B331" i="30"/>
  <c r="C331" i="30"/>
  <c r="D331" i="30"/>
  <c r="E331" i="30"/>
  <c r="F331" i="30"/>
  <c r="G331" i="30"/>
  <c r="H331" i="30"/>
  <c r="I331" i="30"/>
  <c r="K331" i="30"/>
  <c r="L331" i="30"/>
  <c r="M331" i="30"/>
  <c r="N331" i="30"/>
  <c r="O331" i="30"/>
  <c r="P331" i="30"/>
  <c r="Q331" i="30"/>
  <c r="R331" i="30"/>
  <c r="B332" i="30"/>
  <c r="C332" i="30"/>
  <c r="D332" i="30"/>
  <c r="E332" i="30"/>
  <c r="F332" i="30"/>
  <c r="G332" i="30"/>
  <c r="H332" i="30"/>
  <c r="I332" i="30"/>
  <c r="K332" i="30"/>
  <c r="L332" i="30"/>
  <c r="M332" i="30"/>
  <c r="N332" i="30"/>
  <c r="O332" i="30"/>
  <c r="P332" i="30"/>
  <c r="Q332" i="30"/>
  <c r="R332" i="30"/>
  <c r="B333" i="30"/>
  <c r="C333" i="30"/>
  <c r="D333" i="30"/>
  <c r="E333" i="30"/>
  <c r="F333" i="30"/>
  <c r="G333" i="30"/>
  <c r="H333" i="30"/>
  <c r="I333" i="30"/>
  <c r="K333" i="30"/>
  <c r="L333" i="30"/>
  <c r="M333" i="30"/>
  <c r="N333" i="30"/>
  <c r="O333" i="30"/>
  <c r="P333" i="30"/>
  <c r="Q333" i="30"/>
  <c r="R333" i="30"/>
  <c r="B334" i="30"/>
  <c r="C334" i="30"/>
  <c r="D334" i="30"/>
  <c r="E334" i="30"/>
  <c r="F334" i="30"/>
  <c r="G334" i="30"/>
  <c r="H334" i="30"/>
  <c r="I334" i="30"/>
  <c r="K334" i="30"/>
  <c r="L334" i="30"/>
  <c r="M334" i="30"/>
  <c r="N334" i="30"/>
  <c r="O334" i="30"/>
  <c r="P334" i="30"/>
  <c r="Q334" i="30"/>
  <c r="R334" i="30"/>
  <c r="B335" i="30"/>
  <c r="C335" i="30"/>
  <c r="D335" i="30"/>
  <c r="E335" i="30"/>
  <c r="F335" i="30"/>
  <c r="G335" i="30"/>
  <c r="H335" i="30"/>
  <c r="I335" i="30"/>
  <c r="K335" i="30"/>
  <c r="L335" i="30"/>
  <c r="M335" i="30"/>
  <c r="N335" i="30"/>
  <c r="O335" i="30"/>
  <c r="P335" i="30"/>
  <c r="Q335" i="30"/>
  <c r="R335" i="30"/>
  <c r="B336" i="30"/>
  <c r="C336" i="30"/>
  <c r="D336" i="30"/>
  <c r="E336" i="30"/>
  <c r="F336" i="30"/>
  <c r="G336" i="30"/>
  <c r="H336" i="30"/>
  <c r="I336" i="30"/>
  <c r="K336" i="30"/>
  <c r="L336" i="30"/>
  <c r="M336" i="30"/>
  <c r="N336" i="30"/>
  <c r="O336" i="30"/>
  <c r="P336" i="30"/>
  <c r="Q336" i="30"/>
  <c r="R336" i="30"/>
  <c r="B337" i="30"/>
  <c r="C337" i="30"/>
  <c r="D337" i="30"/>
  <c r="E337" i="30"/>
  <c r="F337" i="30"/>
  <c r="G337" i="30"/>
  <c r="H337" i="30"/>
  <c r="I337" i="30"/>
  <c r="K337" i="30"/>
  <c r="L337" i="30"/>
  <c r="M337" i="30"/>
  <c r="N337" i="30"/>
  <c r="O337" i="30"/>
  <c r="P337" i="30"/>
  <c r="Q337" i="30"/>
  <c r="R337" i="30"/>
  <c r="B338" i="30"/>
  <c r="C338" i="30"/>
  <c r="D338" i="30"/>
  <c r="E338" i="30"/>
  <c r="F338" i="30"/>
  <c r="G338" i="30"/>
  <c r="H338" i="30"/>
  <c r="I338" i="30"/>
  <c r="K338" i="30"/>
  <c r="L338" i="30"/>
  <c r="M338" i="30"/>
  <c r="N338" i="30"/>
  <c r="O338" i="30"/>
  <c r="P338" i="30"/>
  <c r="Q338" i="30"/>
  <c r="R338" i="30"/>
  <c r="B339" i="30"/>
  <c r="C339" i="30"/>
  <c r="D339" i="30"/>
  <c r="E339" i="30"/>
  <c r="F339" i="30"/>
  <c r="G339" i="30"/>
  <c r="H339" i="30"/>
  <c r="I339" i="30"/>
  <c r="K339" i="30"/>
  <c r="L339" i="30"/>
  <c r="M339" i="30"/>
  <c r="N339" i="30"/>
  <c r="O339" i="30"/>
  <c r="P339" i="30"/>
  <c r="Q339" i="30"/>
  <c r="R339" i="30"/>
  <c r="B340" i="30"/>
  <c r="C340" i="30"/>
  <c r="D340" i="30"/>
  <c r="E340" i="30"/>
  <c r="F340" i="30"/>
  <c r="G340" i="30"/>
  <c r="H340" i="30"/>
  <c r="I340" i="30"/>
  <c r="K340" i="30"/>
  <c r="L340" i="30"/>
  <c r="M340" i="30"/>
  <c r="N340" i="30"/>
  <c r="O340" i="30"/>
  <c r="P340" i="30"/>
  <c r="Q340" i="30"/>
  <c r="R340" i="30"/>
  <c r="B341" i="30"/>
  <c r="C341" i="30"/>
  <c r="D341" i="30"/>
  <c r="E341" i="30"/>
  <c r="F341" i="30"/>
  <c r="G341" i="30"/>
  <c r="H341" i="30"/>
  <c r="I341" i="30"/>
  <c r="K341" i="30"/>
  <c r="L341" i="30"/>
  <c r="M341" i="30"/>
  <c r="N341" i="30"/>
  <c r="O341" i="30"/>
  <c r="P341" i="30"/>
  <c r="Q341" i="30"/>
  <c r="R341" i="30"/>
  <c r="B342" i="30"/>
  <c r="C342" i="30"/>
  <c r="D342" i="30"/>
  <c r="E342" i="30"/>
  <c r="F342" i="30"/>
  <c r="G342" i="30"/>
  <c r="H342" i="30"/>
  <c r="I342" i="30"/>
  <c r="K342" i="30"/>
  <c r="L342" i="30"/>
  <c r="M342" i="30"/>
  <c r="N342" i="30"/>
  <c r="O342" i="30"/>
  <c r="P342" i="30"/>
  <c r="Q342" i="30"/>
  <c r="R342" i="30"/>
  <c r="B343" i="30"/>
  <c r="C343" i="30"/>
  <c r="D343" i="30"/>
  <c r="E343" i="30"/>
  <c r="F343" i="30"/>
  <c r="G343" i="30"/>
  <c r="H343" i="30"/>
  <c r="I343" i="30"/>
  <c r="K343" i="30"/>
  <c r="L343" i="30"/>
  <c r="M343" i="30"/>
  <c r="N343" i="30"/>
  <c r="O343" i="30"/>
  <c r="P343" i="30"/>
  <c r="Q343" i="30"/>
  <c r="R343" i="30"/>
  <c r="B344" i="30"/>
  <c r="C344" i="30"/>
  <c r="D344" i="30"/>
  <c r="E344" i="30"/>
  <c r="F344" i="30"/>
  <c r="G344" i="30"/>
  <c r="H344" i="30"/>
  <c r="I344" i="30"/>
  <c r="K344" i="30"/>
  <c r="L344" i="30"/>
  <c r="M344" i="30"/>
  <c r="N344" i="30"/>
  <c r="O344" i="30"/>
  <c r="P344" i="30"/>
  <c r="Q344" i="30"/>
  <c r="R344" i="30"/>
  <c r="B345" i="30"/>
  <c r="C345" i="30"/>
  <c r="D345" i="30"/>
  <c r="E345" i="30"/>
  <c r="F345" i="30"/>
  <c r="G345" i="30"/>
  <c r="H345" i="30"/>
  <c r="I345" i="30"/>
  <c r="K345" i="30"/>
  <c r="L345" i="30"/>
  <c r="M345" i="30"/>
  <c r="N345" i="30"/>
  <c r="O345" i="30"/>
  <c r="P345" i="30"/>
  <c r="Q345" i="30"/>
  <c r="R345" i="30"/>
  <c r="B346" i="30"/>
  <c r="C346" i="30"/>
  <c r="D346" i="30"/>
  <c r="E346" i="30"/>
  <c r="F346" i="30"/>
  <c r="G346" i="30"/>
  <c r="H346" i="30"/>
  <c r="I346" i="30"/>
  <c r="K346" i="30"/>
  <c r="L346" i="30"/>
  <c r="M346" i="30"/>
  <c r="N346" i="30"/>
  <c r="O346" i="30"/>
  <c r="P346" i="30"/>
  <c r="Q346" i="30"/>
  <c r="R346" i="30"/>
  <c r="B347" i="30"/>
  <c r="C347" i="30"/>
  <c r="D347" i="30"/>
  <c r="E347" i="30"/>
  <c r="F347" i="30"/>
  <c r="G347" i="30"/>
  <c r="H347" i="30"/>
  <c r="I347" i="30"/>
  <c r="K347" i="30"/>
  <c r="L347" i="30"/>
  <c r="M347" i="30"/>
  <c r="N347" i="30"/>
  <c r="O347" i="30"/>
  <c r="P347" i="30"/>
  <c r="Q347" i="30"/>
  <c r="R347" i="30"/>
  <c r="B348" i="30"/>
  <c r="C348" i="30"/>
  <c r="D348" i="30"/>
  <c r="E348" i="30"/>
  <c r="F348" i="30"/>
  <c r="G348" i="30"/>
  <c r="H348" i="30"/>
  <c r="I348" i="30"/>
  <c r="K348" i="30"/>
  <c r="L348" i="30"/>
  <c r="M348" i="30"/>
  <c r="N348" i="30"/>
  <c r="O348" i="30"/>
  <c r="P348" i="30"/>
  <c r="Q348" i="30"/>
  <c r="R348" i="30"/>
  <c r="B349" i="30"/>
  <c r="C349" i="30"/>
  <c r="D349" i="30"/>
  <c r="E349" i="30"/>
  <c r="F349" i="30"/>
  <c r="G349" i="30"/>
  <c r="H349" i="30"/>
  <c r="I349" i="30"/>
  <c r="K349" i="30"/>
  <c r="L349" i="30"/>
  <c r="M349" i="30"/>
  <c r="N349" i="30"/>
  <c r="O349" i="30"/>
  <c r="P349" i="30"/>
  <c r="Q349" i="30"/>
  <c r="R349" i="30"/>
  <c r="B350" i="30"/>
  <c r="C350" i="30"/>
  <c r="D350" i="30"/>
  <c r="E350" i="30"/>
  <c r="F350" i="30"/>
  <c r="G350" i="30"/>
  <c r="H350" i="30"/>
  <c r="I350" i="30"/>
  <c r="K350" i="30"/>
  <c r="L350" i="30"/>
  <c r="M350" i="30"/>
  <c r="N350" i="30"/>
  <c r="O350" i="30"/>
  <c r="P350" i="30"/>
  <c r="Q350" i="30"/>
  <c r="R350" i="30"/>
  <c r="B351" i="30"/>
  <c r="C351" i="30"/>
  <c r="D351" i="30"/>
  <c r="E351" i="30"/>
  <c r="F351" i="30"/>
  <c r="G351" i="30"/>
  <c r="H351" i="30"/>
  <c r="I351" i="30"/>
  <c r="K351" i="30"/>
  <c r="L351" i="30"/>
  <c r="M351" i="30"/>
  <c r="N351" i="30"/>
  <c r="O351" i="30"/>
  <c r="P351" i="30"/>
  <c r="Q351" i="30"/>
  <c r="R351" i="30"/>
  <c r="B352" i="30"/>
  <c r="C352" i="30"/>
  <c r="D352" i="30"/>
  <c r="E352" i="30"/>
  <c r="F352" i="30"/>
  <c r="G352" i="30"/>
  <c r="H352" i="30"/>
  <c r="I352" i="30"/>
  <c r="K352" i="30"/>
  <c r="L352" i="30"/>
  <c r="M352" i="30"/>
  <c r="N352" i="30"/>
  <c r="O352" i="30"/>
  <c r="P352" i="30"/>
  <c r="Q352" i="30"/>
  <c r="R352" i="30"/>
  <c r="B353" i="30"/>
  <c r="C353" i="30"/>
  <c r="D353" i="30"/>
  <c r="E353" i="30"/>
  <c r="F353" i="30"/>
  <c r="G353" i="30"/>
  <c r="H353" i="30"/>
  <c r="I353" i="30"/>
  <c r="K353" i="30"/>
  <c r="L353" i="30"/>
  <c r="M353" i="30"/>
  <c r="N353" i="30"/>
  <c r="O353" i="30"/>
  <c r="P353" i="30"/>
  <c r="Q353" i="30"/>
  <c r="R353" i="30"/>
  <c r="B354" i="30"/>
  <c r="C354" i="30"/>
  <c r="D354" i="30"/>
  <c r="E354" i="30"/>
  <c r="F354" i="30"/>
  <c r="G354" i="30"/>
  <c r="H354" i="30"/>
  <c r="I354" i="30"/>
  <c r="K354" i="30"/>
  <c r="L354" i="30"/>
  <c r="M354" i="30"/>
  <c r="N354" i="30"/>
  <c r="O354" i="30"/>
  <c r="P354" i="30"/>
  <c r="Q354" i="30"/>
  <c r="R354" i="30"/>
  <c r="B355" i="30"/>
  <c r="C355" i="30"/>
  <c r="D355" i="30"/>
  <c r="E355" i="30"/>
  <c r="F355" i="30"/>
  <c r="G355" i="30"/>
  <c r="H355" i="30"/>
  <c r="I355" i="30"/>
  <c r="K355" i="30"/>
  <c r="L355" i="30"/>
  <c r="M355" i="30"/>
  <c r="N355" i="30"/>
  <c r="O355" i="30"/>
  <c r="P355" i="30"/>
  <c r="Q355" i="30"/>
  <c r="R355" i="30"/>
  <c r="B356" i="30"/>
  <c r="C356" i="30"/>
  <c r="D356" i="30"/>
  <c r="E356" i="30"/>
  <c r="F356" i="30"/>
  <c r="G356" i="30"/>
  <c r="H356" i="30"/>
  <c r="I356" i="30"/>
  <c r="K356" i="30"/>
  <c r="L356" i="30"/>
  <c r="M356" i="30"/>
  <c r="N356" i="30"/>
  <c r="O356" i="30"/>
  <c r="P356" i="30"/>
  <c r="Q356" i="30"/>
  <c r="R356" i="30"/>
  <c r="B357" i="30"/>
  <c r="C357" i="30"/>
  <c r="D357" i="30"/>
  <c r="E357" i="30"/>
  <c r="F357" i="30"/>
  <c r="G357" i="30"/>
  <c r="H357" i="30"/>
  <c r="I357" i="30"/>
  <c r="K357" i="30"/>
  <c r="L357" i="30"/>
  <c r="M357" i="30"/>
  <c r="N357" i="30"/>
  <c r="O357" i="30"/>
  <c r="P357" i="30"/>
  <c r="Q357" i="30"/>
  <c r="R357" i="30"/>
  <c r="B358" i="30"/>
  <c r="C358" i="30"/>
  <c r="D358" i="30"/>
  <c r="E358" i="30"/>
  <c r="F358" i="30"/>
  <c r="G358" i="30"/>
  <c r="H358" i="30"/>
  <c r="I358" i="30"/>
  <c r="K358" i="30"/>
  <c r="L358" i="30"/>
  <c r="M358" i="30"/>
  <c r="N358" i="30"/>
  <c r="O358" i="30"/>
  <c r="P358" i="30"/>
  <c r="Q358" i="30"/>
  <c r="R358" i="30"/>
  <c r="B359" i="30"/>
  <c r="C359" i="30"/>
  <c r="D359" i="30"/>
  <c r="E359" i="30"/>
  <c r="F359" i="30"/>
  <c r="G359" i="30"/>
  <c r="H359" i="30"/>
  <c r="I359" i="30"/>
  <c r="K359" i="30"/>
  <c r="L359" i="30"/>
  <c r="M359" i="30"/>
  <c r="N359" i="30"/>
  <c r="O359" i="30"/>
  <c r="P359" i="30"/>
  <c r="Q359" i="30"/>
  <c r="R359" i="30"/>
  <c r="B360" i="30"/>
  <c r="C360" i="30"/>
  <c r="D360" i="30"/>
  <c r="E360" i="30"/>
  <c r="F360" i="30"/>
  <c r="G360" i="30"/>
  <c r="H360" i="30"/>
  <c r="I360" i="30"/>
  <c r="K360" i="30"/>
  <c r="L360" i="30"/>
  <c r="M360" i="30"/>
  <c r="N360" i="30"/>
  <c r="O360" i="30"/>
  <c r="P360" i="30"/>
  <c r="Q360" i="30"/>
  <c r="R360" i="30"/>
  <c r="B361" i="30"/>
  <c r="C361" i="30"/>
  <c r="D361" i="30"/>
  <c r="E361" i="30"/>
  <c r="F361" i="30"/>
  <c r="G361" i="30"/>
  <c r="H361" i="30"/>
  <c r="I361" i="30"/>
  <c r="K361" i="30"/>
  <c r="L361" i="30"/>
  <c r="M361" i="30"/>
  <c r="N361" i="30"/>
  <c r="O361" i="30"/>
  <c r="P361" i="30"/>
  <c r="Q361" i="30"/>
  <c r="R361" i="30"/>
  <c r="B362" i="30"/>
  <c r="C362" i="30"/>
  <c r="D362" i="30"/>
  <c r="E362" i="30"/>
  <c r="F362" i="30"/>
  <c r="G362" i="30"/>
  <c r="H362" i="30"/>
  <c r="I362" i="30"/>
  <c r="K362" i="30"/>
  <c r="L362" i="30"/>
  <c r="M362" i="30"/>
  <c r="N362" i="30"/>
  <c r="O362" i="30"/>
  <c r="P362" i="30"/>
  <c r="Q362" i="30"/>
  <c r="R362" i="30"/>
  <c r="B363" i="30"/>
  <c r="C363" i="30"/>
  <c r="D363" i="30"/>
  <c r="E363" i="30"/>
  <c r="F363" i="30"/>
  <c r="G363" i="30"/>
  <c r="H363" i="30"/>
  <c r="I363" i="30"/>
  <c r="K363" i="30"/>
  <c r="L363" i="30"/>
  <c r="M363" i="30"/>
  <c r="N363" i="30"/>
  <c r="O363" i="30"/>
  <c r="P363" i="30"/>
  <c r="Q363" i="30"/>
  <c r="R363" i="30"/>
  <c r="B364" i="30"/>
  <c r="C364" i="30"/>
  <c r="D364" i="30"/>
  <c r="E364" i="30"/>
  <c r="F364" i="30"/>
  <c r="G364" i="30"/>
  <c r="H364" i="30"/>
  <c r="I364" i="30"/>
  <c r="K364" i="30"/>
  <c r="L364" i="30"/>
  <c r="M364" i="30"/>
  <c r="N364" i="30"/>
  <c r="O364" i="30"/>
  <c r="P364" i="30"/>
  <c r="Q364" i="30"/>
  <c r="R364" i="30"/>
  <c r="B365" i="30"/>
  <c r="C365" i="30"/>
  <c r="D365" i="30"/>
  <c r="E365" i="30"/>
  <c r="F365" i="30"/>
  <c r="G365" i="30"/>
  <c r="H365" i="30"/>
  <c r="I365" i="30"/>
  <c r="K365" i="30"/>
  <c r="L365" i="30"/>
  <c r="M365" i="30"/>
  <c r="N365" i="30"/>
  <c r="O365" i="30"/>
  <c r="P365" i="30"/>
  <c r="Q365" i="30"/>
  <c r="R365" i="30"/>
  <c r="B366" i="30"/>
  <c r="C366" i="30"/>
  <c r="D366" i="30"/>
  <c r="E366" i="30"/>
  <c r="F366" i="30"/>
  <c r="G366" i="30"/>
  <c r="H366" i="30"/>
  <c r="I366" i="30"/>
  <c r="K366" i="30"/>
  <c r="L366" i="30"/>
  <c r="M366" i="30"/>
  <c r="N366" i="30"/>
  <c r="O366" i="30"/>
  <c r="P366" i="30"/>
  <c r="Q366" i="30"/>
  <c r="R366" i="30"/>
  <c r="B367" i="30"/>
  <c r="C367" i="30"/>
  <c r="D367" i="30"/>
  <c r="E367" i="30"/>
  <c r="F367" i="30"/>
  <c r="G367" i="30"/>
  <c r="H367" i="30"/>
  <c r="I367" i="30"/>
  <c r="K367" i="30"/>
  <c r="L367" i="30"/>
  <c r="M367" i="30"/>
  <c r="N367" i="30"/>
  <c r="O367" i="30"/>
  <c r="P367" i="30"/>
  <c r="Q367" i="30"/>
  <c r="R367" i="30"/>
  <c r="B368" i="30"/>
  <c r="C368" i="30"/>
  <c r="D368" i="30"/>
  <c r="E368" i="30"/>
  <c r="F368" i="30"/>
  <c r="G368" i="30"/>
  <c r="H368" i="30"/>
  <c r="I368" i="30"/>
  <c r="K368" i="30"/>
  <c r="L368" i="30"/>
  <c r="M368" i="30"/>
  <c r="N368" i="30"/>
  <c r="O368" i="30"/>
  <c r="P368" i="30"/>
  <c r="Q368" i="30"/>
  <c r="R368" i="30"/>
  <c r="B369" i="30"/>
  <c r="C369" i="30"/>
  <c r="D369" i="30"/>
  <c r="E369" i="30"/>
  <c r="F369" i="30"/>
  <c r="G369" i="30"/>
  <c r="H369" i="30"/>
  <c r="I369" i="30"/>
  <c r="K369" i="30"/>
  <c r="L369" i="30"/>
  <c r="M369" i="30"/>
  <c r="N369" i="30"/>
  <c r="O369" i="30"/>
  <c r="P369" i="30"/>
  <c r="Q369" i="30"/>
  <c r="R369" i="30"/>
  <c r="B370" i="30"/>
  <c r="C370" i="30"/>
  <c r="D370" i="30"/>
  <c r="E370" i="30"/>
  <c r="F370" i="30"/>
  <c r="G370" i="30"/>
  <c r="H370" i="30"/>
  <c r="I370" i="30"/>
  <c r="K370" i="30"/>
  <c r="L370" i="30"/>
  <c r="M370" i="30"/>
  <c r="N370" i="30"/>
  <c r="O370" i="30"/>
  <c r="P370" i="30"/>
  <c r="Q370" i="30"/>
  <c r="R370" i="30"/>
  <c r="B371" i="30"/>
  <c r="C371" i="30"/>
  <c r="D371" i="30"/>
  <c r="E371" i="30"/>
  <c r="F371" i="30"/>
  <c r="G371" i="30"/>
  <c r="H371" i="30"/>
  <c r="I371" i="30"/>
  <c r="K371" i="30"/>
  <c r="L371" i="30"/>
  <c r="M371" i="30"/>
  <c r="N371" i="30"/>
  <c r="O371" i="30"/>
  <c r="P371" i="30"/>
  <c r="Q371" i="30"/>
  <c r="R371" i="30"/>
  <c r="B372" i="30"/>
  <c r="C372" i="30"/>
  <c r="D372" i="30"/>
  <c r="E372" i="30"/>
  <c r="F372" i="30"/>
  <c r="G372" i="30"/>
  <c r="H372" i="30"/>
  <c r="I372" i="30"/>
  <c r="K372" i="30"/>
  <c r="L372" i="30"/>
  <c r="M372" i="30"/>
  <c r="N372" i="30"/>
  <c r="O372" i="30"/>
  <c r="P372" i="30"/>
  <c r="Q372" i="30"/>
  <c r="R372" i="30"/>
  <c r="B373" i="30"/>
  <c r="C373" i="30"/>
  <c r="D373" i="30"/>
  <c r="E373" i="30"/>
  <c r="F373" i="30"/>
  <c r="G373" i="30"/>
  <c r="H373" i="30"/>
  <c r="I373" i="30"/>
  <c r="K373" i="30"/>
  <c r="L373" i="30"/>
  <c r="M373" i="30"/>
  <c r="N373" i="30"/>
  <c r="O373" i="30"/>
  <c r="P373" i="30"/>
  <c r="Q373" i="30"/>
  <c r="R373" i="30"/>
  <c r="B374" i="30"/>
  <c r="C374" i="30"/>
  <c r="D374" i="30"/>
  <c r="E374" i="30"/>
  <c r="F374" i="30"/>
  <c r="G374" i="30"/>
  <c r="H374" i="30"/>
  <c r="I374" i="30"/>
  <c r="K374" i="30"/>
  <c r="L374" i="30"/>
  <c r="M374" i="30"/>
  <c r="N374" i="30"/>
  <c r="O374" i="30"/>
  <c r="P374" i="30"/>
  <c r="Q374" i="30"/>
  <c r="R374" i="30"/>
  <c r="B375" i="30"/>
  <c r="C375" i="30"/>
  <c r="D375" i="30"/>
  <c r="E375" i="30"/>
  <c r="F375" i="30"/>
  <c r="G375" i="30"/>
  <c r="H375" i="30"/>
  <c r="I375" i="30"/>
  <c r="K375" i="30"/>
  <c r="L375" i="30"/>
  <c r="M375" i="30"/>
  <c r="N375" i="30"/>
  <c r="O375" i="30"/>
  <c r="P375" i="30"/>
  <c r="Q375" i="30"/>
  <c r="R375" i="30"/>
  <c r="B376" i="30"/>
  <c r="C376" i="30"/>
  <c r="D376" i="30"/>
  <c r="E376" i="30"/>
  <c r="F376" i="30"/>
  <c r="G376" i="30"/>
  <c r="H376" i="30"/>
  <c r="I376" i="30"/>
  <c r="K376" i="30"/>
  <c r="L376" i="30"/>
  <c r="M376" i="30"/>
  <c r="N376" i="30"/>
  <c r="O376" i="30"/>
  <c r="P376" i="30"/>
  <c r="Q376" i="30"/>
  <c r="R376" i="30"/>
  <c r="B377" i="30"/>
  <c r="C377" i="30"/>
  <c r="D377" i="30"/>
  <c r="E377" i="30"/>
  <c r="F377" i="30"/>
  <c r="G377" i="30"/>
  <c r="H377" i="30"/>
  <c r="I377" i="30"/>
  <c r="K377" i="30"/>
  <c r="L377" i="30"/>
  <c r="M377" i="30"/>
  <c r="N377" i="30"/>
  <c r="O377" i="30"/>
  <c r="P377" i="30"/>
  <c r="Q377" i="30"/>
  <c r="R377" i="30"/>
  <c r="B378" i="30"/>
  <c r="C378" i="30"/>
  <c r="D378" i="30"/>
  <c r="E378" i="30"/>
  <c r="F378" i="30"/>
  <c r="G378" i="30"/>
  <c r="H378" i="30"/>
  <c r="I378" i="30"/>
  <c r="K378" i="30"/>
  <c r="L378" i="30"/>
  <c r="M378" i="30"/>
  <c r="N378" i="30"/>
  <c r="O378" i="30"/>
  <c r="P378" i="30"/>
  <c r="Q378" i="30"/>
  <c r="R378" i="30"/>
  <c r="B379" i="30"/>
  <c r="C379" i="30"/>
  <c r="D379" i="30"/>
  <c r="E379" i="30"/>
  <c r="F379" i="30"/>
  <c r="G379" i="30"/>
  <c r="H379" i="30"/>
  <c r="I379" i="30"/>
  <c r="K379" i="30"/>
  <c r="L379" i="30"/>
  <c r="M379" i="30"/>
  <c r="N379" i="30"/>
  <c r="O379" i="30"/>
  <c r="P379" i="30"/>
  <c r="Q379" i="30"/>
  <c r="R379" i="30"/>
  <c r="B380" i="30"/>
  <c r="C380" i="30"/>
  <c r="D380" i="30"/>
  <c r="E380" i="30"/>
  <c r="F380" i="30"/>
  <c r="G380" i="30"/>
  <c r="H380" i="30"/>
  <c r="I380" i="30"/>
  <c r="K380" i="30"/>
  <c r="L380" i="30"/>
  <c r="M380" i="30"/>
  <c r="N380" i="30"/>
  <c r="O380" i="30"/>
  <c r="P380" i="30"/>
  <c r="Q380" i="30"/>
  <c r="R380" i="30"/>
  <c r="B381" i="30"/>
  <c r="C381" i="30"/>
  <c r="D381" i="30"/>
  <c r="E381" i="30"/>
  <c r="F381" i="30"/>
  <c r="G381" i="30"/>
  <c r="H381" i="30"/>
  <c r="I381" i="30"/>
  <c r="K381" i="30"/>
  <c r="L381" i="30"/>
  <c r="M381" i="30"/>
  <c r="N381" i="30"/>
  <c r="O381" i="30"/>
  <c r="P381" i="30"/>
  <c r="Q381" i="30"/>
  <c r="R381" i="30"/>
  <c r="B382" i="30"/>
  <c r="C382" i="30"/>
  <c r="D382" i="30"/>
  <c r="E382" i="30"/>
  <c r="F382" i="30"/>
  <c r="G382" i="30"/>
  <c r="H382" i="30"/>
  <c r="I382" i="30"/>
  <c r="K382" i="30"/>
  <c r="L382" i="30"/>
  <c r="M382" i="30"/>
  <c r="N382" i="30"/>
  <c r="O382" i="30"/>
  <c r="P382" i="30"/>
  <c r="Q382" i="30"/>
  <c r="R382" i="30"/>
  <c r="B383" i="30"/>
  <c r="C383" i="30"/>
  <c r="D383" i="30"/>
  <c r="E383" i="30"/>
  <c r="F383" i="30"/>
  <c r="G383" i="30"/>
  <c r="H383" i="30"/>
  <c r="I383" i="30"/>
  <c r="K383" i="30"/>
  <c r="L383" i="30"/>
  <c r="M383" i="30"/>
  <c r="N383" i="30"/>
  <c r="O383" i="30"/>
  <c r="P383" i="30"/>
  <c r="Q383" i="30"/>
  <c r="R383" i="30"/>
  <c r="B384" i="30"/>
  <c r="C384" i="30"/>
  <c r="D384" i="30"/>
  <c r="E384" i="30"/>
  <c r="F384" i="30"/>
  <c r="G384" i="30"/>
  <c r="H384" i="30"/>
  <c r="I384" i="30"/>
  <c r="K384" i="30"/>
  <c r="L384" i="30"/>
  <c r="M384" i="30"/>
  <c r="N384" i="30"/>
  <c r="O384" i="30"/>
  <c r="P384" i="30"/>
  <c r="Q384" i="30"/>
  <c r="R384" i="30"/>
  <c r="B385" i="30"/>
  <c r="C385" i="30"/>
  <c r="D385" i="30"/>
  <c r="E385" i="30"/>
  <c r="F385" i="30"/>
  <c r="G385" i="30"/>
  <c r="H385" i="30"/>
  <c r="I385" i="30"/>
  <c r="K385" i="30"/>
  <c r="L385" i="30"/>
  <c r="M385" i="30"/>
  <c r="N385" i="30"/>
  <c r="O385" i="30"/>
  <c r="P385" i="30"/>
  <c r="Q385" i="30"/>
  <c r="R385" i="30"/>
  <c r="B386" i="30"/>
  <c r="C386" i="30"/>
  <c r="D386" i="30"/>
  <c r="E386" i="30"/>
  <c r="F386" i="30"/>
  <c r="G386" i="30"/>
  <c r="H386" i="30"/>
  <c r="I386" i="30"/>
  <c r="K386" i="30"/>
  <c r="L386" i="30"/>
  <c r="M386" i="30"/>
  <c r="N386" i="30"/>
  <c r="O386" i="30"/>
  <c r="P386" i="30"/>
  <c r="Q386" i="30"/>
  <c r="R386" i="30"/>
  <c r="B387" i="30"/>
  <c r="C387" i="30"/>
  <c r="D387" i="30"/>
  <c r="E387" i="30"/>
  <c r="F387" i="30"/>
  <c r="G387" i="30"/>
  <c r="H387" i="30"/>
  <c r="I387" i="30"/>
  <c r="K387" i="30"/>
  <c r="L387" i="30"/>
  <c r="M387" i="30"/>
  <c r="N387" i="30"/>
  <c r="O387" i="30"/>
  <c r="P387" i="30"/>
  <c r="Q387" i="30"/>
  <c r="R387" i="30"/>
  <c r="B388" i="30"/>
  <c r="C388" i="30"/>
  <c r="D388" i="30"/>
  <c r="E388" i="30"/>
  <c r="F388" i="30"/>
  <c r="G388" i="30"/>
  <c r="H388" i="30"/>
  <c r="I388" i="30"/>
  <c r="K388" i="30"/>
  <c r="L388" i="30"/>
  <c r="M388" i="30"/>
  <c r="N388" i="30"/>
  <c r="O388" i="30"/>
  <c r="P388" i="30"/>
  <c r="Q388" i="30"/>
  <c r="R388" i="30"/>
  <c r="B389" i="30"/>
  <c r="C389" i="30"/>
  <c r="D389" i="30"/>
  <c r="E389" i="30"/>
  <c r="F389" i="30"/>
  <c r="G389" i="30"/>
  <c r="H389" i="30"/>
  <c r="I389" i="30"/>
  <c r="K389" i="30"/>
  <c r="L389" i="30"/>
  <c r="M389" i="30"/>
  <c r="N389" i="30"/>
  <c r="O389" i="30"/>
  <c r="P389" i="30"/>
  <c r="Q389" i="30"/>
  <c r="R389" i="30"/>
  <c r="B390" i="30"/>
  <c r="C390" i="30"/>
  <c r="D390" i="30"/>
  <c r="E390" i="30"/>
  <c r="F390" i="30"/>
  <c r="G390" i="30"/>
  <c r="H390" i="30"/>
  <c r="I390" i="30"/>
  <c r="K390" i="30"/>
  <c r="L390" i="30"/>
  <c r="M390" i="30"/>
  <c r="N390" i="30"/>
  <c r="O390" i="30"/>
  <c r="P390" i="30"/>
  <c r="Q390" i="30"/>
  <c r="R390" i="30"/>
  <c r="B391" i="30"/>
  <c r="C391" i="30"/>
  <c r="D391" i="30"/>
  <c r="E391" i="30"/>
  <c r="F391" i="30"/>
  <c r="G391" i="30"/>
  <c r="H391" i="30"/>
  <c r="I391" i="30"/>
  <c r="K391" i="30"/>
  <c r="L391" i="30"/>
  <c r="M391" i="30"/>
  <c r="N391" i="30"/>
  <c r="O391" i="30"/>
  <c r="P391" i="30"/>
  <c r="Q391" i="30"/>
  <c r="R391" i="30"/>
  <c r="B392" i="30"/>
  <c r="C392" i="30"/>
  <c r="D392" i="30"/>
  <c r="E392" i="30"/>
  <c r="F392" i="30"/>
  <c r="G392" i="30"/>
  <c r="H392" i="30"/>
  <c r="I392" i="30"/>
  <c r="K392" i="30"/>
  <c r="L392" i="30"/>
  <c r="M392" i="30"/>
  <c r="N392" i="30"/>
  <c r="O392" i="30"/>
  <c r="P392" i="30"/>
  <c r="Q392" i="30"/>
  <c r="R392" i="30"/>
  <c r="B393" i="30"/>
  <c r="C393" i="30"/>
  <c r="D393" i="30"/>
  <c r="E393" i="30"/>
  <c r="F393" i="30"/>
  <c r="G393" i="30"/>
  <c r="H393" i="30"/>
  <c r="I393" i="30"/>
  <c r="K393" i="30"/>
  <c r="L393" i="30"/>
  <c r="M393" i="30"/>
  <c r="N393" i="30"/>
  <c r="O393" i="30"/>
  <c r="P393" i="30"/>
  <c r="Q393" i="30"/>
  <c r="R393" i="30"/>
  <c r="B394" i="30"/>
  <c r="C394" i="30"/>
  <c r="D394" i="30"/>
  <c r="E394" i="30"/>
  <c r="F394" i="30"/>
  <c r="G394" i="30"/>
  <c r="H394" i="30"/>
  <c r="I394" i="30"/>
  <c r="K394" i="30"/>
  <c r="L394" i="30"/>
  <c r="M394" i="30"/>
  <c r="N394" i="30"/>
  <c r="O394" i="30"/>
  <c r="P394" i="30"/>
  <c r="Q394" i="30"/>
  <c r="R394" i="30"/>
  <c r="B395" i="30"/>
  <c r="C395" i="30"/>
  <c r="D395" i="30"/>
  <c r="E395" i="30"/>
  <c r="F395" i="30"/>
  <c r="G395" i="30"/>
  <c r="H395" i="30"/>
  <c r="I395" i="30"/>
  <c r="K395" i="30"/>
  <c r="L395" i="30"/>
  <c r="M395" i="30"/>
  <c r="N395" i="30"/>
  <c r="O395" i="30"/>
  <c r="P395" i="30"/>
  <c r="Q395" i="30"/>
  <c r="R395" i="30"/>
  <c r="B396" i="30"/>
  <c r="C396" i="30"/>
  <c r="D396" i="30"/>
  <c r="E396" i="30"/>
  <c r="F396" i="30"/>
  <c r="G396" i="30"/>
  <c r="H396" i="30"/>
  <c r="I396" i="30"/>
  <c r="K396" i="30"/>
  <c r="L396" i="30"/>
  <c r="M396" i="30"/>
  <c r="N396" i="30"/>
  <c r="O396" i="30"/>
  <c r="P396" i="30"/>
  <c r="Q396" i="30"/>
  <c r="R396" i="30"/>
  <c r="B397" i="30"/>
  <c r="C397" i="30"/>
  <c r="D397" i="30"/>
  <c r="E397" i="30"/>
  <c r="F397" i="30"/>
  <c r="G397" i="30"/>
  <c r="H397" i="30"/>
  <c r="I397" i="30"/>
  <c r="K397" i="30"/>
  <c r="L397" i="30"/>
  <c r="M397" i="30"/>
  <c r="N397" i="30"/>
  <c r="O397" i="30"/>
  <c r="P397" i="30"/>
  <c r="Q397" i="30"/>
  <c r="R397" i="30"/>
  <c r="B398" i="30"/>
  <c r="C398" i="30"/>
  <c r="D398" i="30"/>
  <c r="E398" i="30"/>
  <c r="F398" i="30"/>
  <c r="G398" i="30"/>
  <c r="H398" i="30"/>
  <c r="I398" i="30"/>
  <c r="K398" i="30"/>
  <c r="L398" i="30"/>
  <c r="M398" i="30"/>
  <c r="N398" i="30"/>
  <c r="O398" i="30"/>
  <c r="P398" i="30"/>
  <c r="Q398" i="30"/>
  <c r="R398" i="30"/>
  <c r="B399" i="30"/>
  <c r="C399" i="30"/>
  <c r="D399" i="30"/>
  <c r="E399" i="30"/>
  <c r="F399" i="30"/>
  <c r="G399" i="30"/>
  <c r="H399" i="30"/>
  <c r="I399" i="30"/>
  <c r="K399" i="30"/>
  <c r="L399" i="30"/>
  <c r="M399" i="30"/>
  <c r="N399" i="30"/>
  <c r="O399" i="30"/>
  <c r="P399" i="30"/>
  <c r="Q399" i="30"/>
  <c r="R399" i="30"/>
  <c r="B400" i="30"/>
  <c r="C400" i="30"/>
  <c r="D400" i="30"/>
  <c r="E400" i="30"/>
  <c r="F400" i="30"/>
  <c r="G400" i="30"/>
  <c r="H400" i="30"/>
  <c r="I400" i="30"/>
  <c r="K400" i="30"/>
  <c r="L400" i="30"/>
  <c r="M400" i="30"/>
  <c r="N400" i="30"/>
  <c r="O400" i="30"/>
  <c r="P400" i="30"/>
  <c r="Q400" i="30"/>
  <c r="R400" i="30"/>
  <c r="B401" i="30"/>
  <c r="C401" i="30"/>
  <c r="D401" i="30"/>
  <c r="E401" i="30"/>
  <c r="F401" i="30"/>
  <c r="G401" i="30"/>
  <c r="H401" i="30"/>
  <c r="I401" i="30"/>
  <c r="K401" i="30"/>
  <c r="L401" i="30"/>
  <c r="M401" i="30"/>
  <c r="N401" i="30"/>
  <c r="O401" i="30"/>
  <c r="P401" i="30"/>
  <c r="Q401" i="30"/>
  <c r="R401" i="30"/>
  <c r="B402" i="30"/>
  <c r="C402" i="30"/>
  <c r="D402" i="30"/>
  <c r="E402" i="30"/>
  <c r="F402" i="30"/>
  <c r="G402" i="30"/>
  <c r="H402" i="30"/>
  <c r="I402" i="30"/>
  <c r="K402" i="30"/>
  <c r="L402" i="30"/>
  <c r="M402" i="30"/>
  <c r="N402" i="30"/>
  <c r="O402" i="30"/>
  <c r="P402" i="30"/>
  <c r="Q402" i="30"/>
  <c r="R402" i="30"/>
  <c r="B403" i="30"/>
  <c r="C403" i="30"/>
  <c r="D403" i="30"/>
  <c r="E403" i="30"/>
  <c r="F403" i="30"/>
  <c r="G403" i="30"/>
  <c r="H403" i="30"/>
  <c r="I403" i="30"/>
  <c r="K403" i="30"/>
  <c r="L403" i="30"/>
  <c r="M403" i="30"/>
  <c r="N403" i="30"/>
  <c r="O403" i="30"/>
  <c r="P403" i="30"/>
  <c r="Q403" i="30"/>
  <c r="R403" i="30"/>
  <c r="B404" i="30"/>
  <c r="C404" i="30"/>
  <c r="D404" i="30"/>
  <c r="E404" i="30"/>
  <c r="F404" i="30"/>
  <c r="G404" i="30"/>
  <c r="H404" i="30"/>
  <c r="I404" i="30"/>
  <c r="K404" i="30"/>
  <c r="L404" i="30"/>
  <c r="M404" i="30"/>
  <c r="N404" i="30"/>
  <c r="O404" i="30"/>
  <c r="P404" i="30"/>
  <c r="Q404" i="30"/>
  <c r="R404" i="30"/>
  <c r="B405" i="30"/>
  <c r="C405" i="30"/>
  <c r="D405" i="30"/>
  <c r="E405" i="30"/>
  <c r="F405" i="30"/>
  <c r="G405" i="30"/>
  <c r="H405" i="30"/>
  <c r="I405" i="30"/>
  <c r="K405" i="30"/>
  <c r="L405" i="30"/>
  <c r="M405" i="30"/>
  <c r="N405" i="30"/>
  <c r="O405" i="30"/>
  <c r="P405" i="30"/>
  <c r="Q405" i="30"/>
  <c r="R405" i="30"/>
  <c r="B406" i="30"/>
  <c r="C406" i="30"/>
  <c r="D406" i="30"/>
  <c r="E406" i="30"/>
  <c r="F406" i="30"/>
  <c r="G406" i="30"/>
  <c r="H406" i="30"/>
  <c r="I406" i="30"/>
  <c r="K406" i="30"/>
  <c r="L406" i="30"/>
  <c r="M406" i="30"/>
  <c r="N406" i="30"/>
  <c r="O406" i="30"/>
  <c r="P406" i="30"/>
  <c r="Q406" i="30"/>
  <c r="R406" i="30"/>
  <c r="B407" i="30"/>
  <c r="C407" i="30"/>
  <c r="D407" i="30"/>
  <c r="E407" i="30"/>
  <c r="F407" i="30"/>
  <c r="G407" i="30"/>
  <c r="H407" i="30"/>
  <c r="I407" i="30"/>
  <c r="K407" i="30"/>
  <c r="L407" i="30"/>
  <c r="M407" i="30"/>
  <c r="N407" i="30"/>
  <c r="O407" i="30"/>
  <c r="P407" i="30"/>
  <c r="Q407" i="30"/>
  <c r="R407" i="30"/>
  <c r="B408" i="30"/>
  <c r="C408" i="30"/>
  <c r="D408" i="30"/>
  <c r="E408" i="30"/>
  <c r="F408" i="30"/>
  <c r="G408" i="30"/>
  <c r="H408" i="30"/>
  <c r="I408" i="30"/>
  <c r="K408" i="30"/>
  <c r="L408" i="30"/>
  <c r="M408" i="30"/>
  <c r="N408" i="30"/>
  <c r="O408" i="30"/>
  <c r="P408" i="30"/>
  <c r="Q408" i="30"/>
  <c r="R408" i="30"/>
  <c r="B409" i="30"/>
  <c r="C409" i="30"/>
  <c r="D409" i="30"/>
  <c r="E409" i="30"/>
  <c r="F409" i="30"/>
  <c r="G409" i="30"/>
  <c r="H409" i="30"/>
  <c r="I409" i="30"/>
  <c r="K409" i="30"/>
  <c r="L409" i="30"/>
  <c r="M409" i="30"/>
  <c r="N409" i="30"/>
  <c r="O409" i="30"/>
  <c r="P409" i="30"/>
  <c r="Q409" i="30"/>
  <c r="R409" i="30"/>
  <c r="B410" i="30"/>
  <c r="C410" i="30"/>
  <c r="D410" i="30"/>
  <c r="E410" i="30"/>
  <c r="F410" i="30"/>
  <c r="G410" i="30"/>
  <c r="H410" i="30"/>
  <c r="I410" i="30"/>
  <c r="K410" i="30"/>
  <c r="L410" i="30"/>
  <c r="M410" i="30"/>
  <c r="N410" i="30"/>
  <c r="O410" i="30"/>
  <c r="P410" i="30"/>
  <c r="Q410" i="30"/>
  <c r="R410" i="30"/>
  <c r="B411" i="30"/>
  <c r="C411" i="30"/>
  <c r="D411" i="30"/>
  <c r="E411" i="30"/>
  <c r="F411" i="30"/>
  <c r="G411" i="30"/>
  <c r="H411" i="30"/>
  <c r="I411" i="30"/>
  <c r="K411" i="30"/>
  <c r="L411" i="30"/>
  <c r="M411" i="30"/>
  <c r="N411" i="30"/>
  <c r="O411" i="30"/>
  <c r="P411" i="30"/>
  <c r="Q411" i="30"/>
  <c r="R411" i="30"/>
  <c r="B412" i="30"/>
  <c r="C412" i="30"/>
  <c r="D412" i="30"/>
  <c r="E412" i="30"/>
  <c r="F412" i="30"/>
  <c r="G412" i="30"/>
  <c r="H412" i="30"/>
  <c r="I412" i="30"/>
  <c r="K412" i="30"/>
  <c r="L412" i="30"/>
  <c r="M412" i="30"/>
  <c r="N412" i="30"/>
  <c r="O412" i="30"/>
  <c r="P412" i="30"/>
  <c r="Q412" i="30"/>
  <c r="R412" i="30"/>
  <c r="B413" i="30"/>
  <c r="C413" i="30"/>
  <c r="D413" i="30"/>
  <c r="E413" i="30"/>
  <c r="F413" i="30"/>
  <c r="G413" i="30"/>
  <c r="H413" i="30"/>
  <c r="I413" i="30"/>
  <c r="K413" i="30"/>
  <c r="L413" i="30"/>
  <c r="M413" i="30"/>
  <c r="N413" i="30"/>
  <c r="O413" i="30"/>
  <c r="P413" i="30"/>
  <c r="Q413" i="30"/>
  <c r="R413" i="30"/>
  <c r="B414" i="30"/>
  <c r="C414" i="30"/>
  <c r="D414" i="30"/>
  <c r="E414" i="30"/>
  <c r="F414" i="30"/>
  <c r="G414" i="30"/>
  <c r="H414" i="30"/>
  <c r="I414" i="30"/>
  <c r="K414" i="30"/>
  <c r="L414" i="30"/>
  <c r="M414" i="30"/>
  <c r="N414" i="30"/>
  <c r="O414" i="30"/>
  <c r="P414" i="30"/>
  <c r="Q414" i="30"/>
  <c r="R414" i="30"/>
  <c r="B415" i="30"/>
  <c r="C415" i="30"/>
  <c r="D415" i="30"/>
  <c r="E415" i="30"/>
  <c r="F415" i="30"/>
  <c r="G415" i="30"/>
  <c r="H415" i="30"/>
  <c r="I415" i="30"/>
  <c r="K415" i="30"/>
  <c r="L415" i="30"/>
  <c r="M415" i="30"/>
  <c r="N415" i="30"/>
  <c r="O415" i="30"/>
  <c r="P415" i="30"/>
  <c r="Q415" i="30"/>
  <c r="R415" i="30"/>
  <c r="B416" i="30"/>
  <c r="C416" i="30"/>
  <c r="D416" i="30"/>
  <c r="E416" i="30"/>
  <c r="F416" i="30"/>
  <c r="G416" i="30"/>
  <c r="H416" i="30"/>
  <c r="I416" i="30"/>
  <c r="K416" i="30"/>
  <c r="L416" i="30"/>
  <c r="M416" i="30"/>
  <c r="N416" i="30"/>
  <c r="O416" i="30"/>
  <c r="P416" i="30"/>
  <c r="Q416" i="30"/>
  <c r="R416" i="30"/>
  <c r="B417" i="30"/>
  <c r="C417" i="30"/>
  <c r="D417" i="30"/>
  <c r="E417" i="30"/>
  <c r="F417" i="30"/>
  <c r="G417" i="30"/>
  <c r="H417" i="30"/>
  <c r="I417" i="30"/>
  <c r="K417" i="30"/>
  <c r="L417" i="30"/>
  <c r="M417" i="30"/>
  <c r="N417" i="30"/>
  <c r="O417" i="30"/>
  <c r="P417" i="30"/>
  <c r="Q417" i="30"/>
  <c r="R417" i="30"/>
  <c r="B418" i="30"/>
  <c r="C418" i="30"/>
  <c r="D418" i="30"/>
  <c r="E418" i="30"/>
  <c r="F418" i="30"/>
  <c r="G418" i="30"/>
  <c r="H418" i="30"/>
  <c r="I418" i="30"/>
  <c r="K418" i="30"/>
  <c r="L418" i="30"/>
  <c r="M418" i="30"/>
  <c r="N418" i="30"/>
  <c r="O418" i="30"/>
  <c r="P418" i="30"/>
  <c r="Q418" i="30"/>
  <c r="R418" i="30"/>
  <c r="B419" i="30"/>
  <c r="C419" i="30"/>
  <c r="D419" i="30"/>
  <c r="E419" i="30"/>
  <c r="F419" i="30"/>
  <c r="G419" i="30"/>
  <c r="H419" i="30"/>
  <c r="I419" i="30"/>
  <c r="K419" i="30"/>
  <c r="L419" i="30"/>
  <c r="M419" i="30"/>
  <c r="N419" i="30"/>
  <c r="O419" i="30"/>
  <c r="P419" i="30"/>
  <c r="Q419" i="30"/>
  <c r="R419" i="30"/>
  <c r="B420" i="30"/>
  <c r="C420" i="30"/>
  <c r="D420" i="30"/>
  <c r="E420" i="30"/>
  <c r="F420" i="30"/>
  <c r="G420" i="30"/>
  <c r="H420" i="30"/>
  <c r="I420" i="30"/>
  <c r="K420" i="30"/>
  <c r="L420" i="30"/>
  <c r="M420" i="30"/>
  <c r="N420" i="30"/>
  <c r="O420" i="30"/>
  <c r="P420" i="30"/>
  <c r="Q420" i="30"/>
  <c r="R420" i="30"/>
  <c r="B421" i="30"/>
  <c r="C421" i="30"/>
  <c r="D421" i="30"/>
  <c r="E421" i="30"/>
  <c r="F421" i="30"/>
  <c r="G421" i="30"/>
  <c r="H421" i="30"/>
  <c r="I421" i="30"/>
  <c r="K421" i="30"/>
  <c r="L421" i="30"/>
  <c r="M421" i="30"/>
  <c r="N421" i="30"/>
  <c r="O421" i="30"/>
  <c r="P421" i="30"/>
  <c r="Q421" i="30"/>
  <c r="R421" i="30"/>
  <c r="B422" i="30"/>
  <c r="C422" i="30"/>
  <c r="D422" i="30"/>
  <c r="E422" i="30"/>
  <c r="F422" i="30"/>
  <c r="G422" i="30"/>
  <c r="H422" i="30"/>
  <c r="I422" i="30"/>
  <c r="K422" i="30"/>
  <c r="L422" i="30"/>
  <c r="M422" i="30"/>
  <c r="N422" i="30"/>
  <c r="O422" i="30"/>
  <c r="P422" i="30"/>
  <c r="Q422" i="30"/>
  <c r="R422" i="30"/>
  <c r="B423" i="30"/>
  <c r="C423" i="30"/>
  <c r="D423" i="30"/>
  <c r="E423" i="30"/>
  <c r="F423" i="30"/>
  <c r="G423" i="30"/>
  <c r="H423" i="30"/>
  <c r="I423" i="30"/>
  <c r="K423" i="30"/>
  <c r="L423" i="30"/>
  <c r="M423" i="30"/>
  <c r="N423" i="30"/>
  <c r="O423" i="30"/>
  <c r="P423" i="30"/>
  <c r="Q423" i="30"/>
  <c r="R423" i="30"/>
  <c r="B424" i="30"/>
  <c r="C424" i="30"/>
  <c r="D424" i="30"/>
  <c r="E424" i="30"/>
  <c r="F424" i="30"/>
  <c r="G424" i="30"/>
  <c r="H424" i="30"/>
  <c r="I424" i="30"/>
  <c r="K424" i="30"/>
  <c r="L424" i="30"/>
  <c r="M424" i="30"/>
  <c r="N424" i="30"/>
  <c r="O424" i="30"/>
  <c r="P424" i="30"/>
  <c r="Q424" i="30"/>
  <c r="R424" i="30"/>
  <c r="B425" i="30"/>
  <c r="C425" i="30"/>
  <c r="D425" i="30"/>
  <c r="E425" i="30"/>
  <c r="F425" i="30"/>
  <c r="G425" i="30"/>
  <c r="H425" i="30"/>
  <c r="I425" i="30"/>
  <c r="K425" i="30"/>
  <c r="L425" i="30"/>
  <c r="M425" i="30"/>
  <c r="N425" i="30"/>
  <c r="O425" i="30"/>
  <c r="P425" i="30"/>
  <c r="Q425" i="30"/>
  <c r="R425" i="30"/>
  <c r="B426" i="30"/>
  <c r="C426" i="30"/>
  <c r="D426" i="30"/>
  <c r="E426" i="30"/>
  <c r="F426" i="30"/>
  <c r="G426" i="30"/>
  <c r="H426" i="30"/>
  <c r="I426" i="30"/>
  <c r="K426" i="30"/>
  <c r="L426" i="30"/>
  <c r="M426" i="30"/>
  <c r="N426" i="30"/>
  <c r="O426" i="30"/>
  <c r="P426" i="30"/>
  <c r="Q426" i="30"/>
  <c r="R426" i="30"/>
  <c r="B427" i="30"/>
  <c r="C427" i="30"/>
  <c r="D427" i="30"/>
  <c r="E427" i="30"/>
  <c r="F427" i="30"/>
  <c r="G427" i="30"/>
  <c r="H427" i="30"/>
  <c r="I427" i="30"/>
  <c r="K427" i="30"/>
  <c r="L427" i="30"/>
  <c r="M427" i="30"/>
  <c r="N427" i="30"/>
  <c r="O427" i="30"/>
  <c r="P427" i="30"/>
  <c r="Q427" i="30"/>
  <c r="R427" i="30"/>
  <c r="B428" i="30"/>
  <c r="C428" i="30"/>
  <c r="D428" i="30"/>
  <c r="E428" i="30"/>
  <c r="F428" i="30"/>
  <c r="G428" i="30"/>
  <c r="H428" i="30"/>
  <c r="I428" i="30"/>
  <c r="K428" i="30"/>
  <c r="L428" i="30"/>
  <c r="M428" i="30"/>
  <c r="N428" i="30"/>
  <c r="O428" i="30"/>
  <c r="P428" i="30"/>
  <c r="Q428" i="30"/>
  <c r="R428" i="30"/>
  <c r="B429" i="30"/>
  <c r="C429" i="30"/>
  <c r="D429" i="30"/>
  <c r="E429" i="30"/>
  <c r="F429" i="30"/>
  <c r="G429" i="30"/>
  <c r="H429" i="30"/>
  <c r="I429" i="30"/>
  <c r="K429" i="30"/>
  <c r="L429" i="30"/>
  <c r="M429" i="30"/>
  <c r="N429" i="30"/>
  <c r="O429" i="30"/>
  <c r="P429" i="30"/>
  <c r="Q429" i="30"/>
  <c r="R429" i="30"/>
  <c r="B430" i="30"/>
  <c r="C430" i="30"/>
  <c r="D430" i="30"/>
  <c r="E430" i="30"/>
  <c r="F430" i="30"/>
  <c r="G430" i="30"/>
  <c r="H430" i="30"/>
  <c r="I430" i="30"/>
  <c r="K430" i="30"/>
  <c r="L430" i="30"/>
  <c r="M430" i="30"/>
  <c r="N430" i="30"/>
  <c r="O430" i="30"/>
  <c r="P430" i="30"/>
  <c r="Q430" i="30"/>
  <c r="R430" i="30"/>
  <c r="B431" i="30"/>
  <c r="C431" i="30"/>
  <c r="D431" i="30"/>
  <c r="E431" i="30"/>
  <c r="F431" i="30"/>
  <c r="G431" i="30"/>
  <c r="H431" i="30"/>
  <c r="I431" i="30"/>
  <c r="K431" i="30"/>
  <c r="L431" i="30"/>
  <c r="M431" i="30"/>
  <c r="N431" i="30"/>
  <c r="O431" i="30"/>
  <c r="P431" i="30"/>
  <c r="Q431" i="30"/>
  <c r="R431" i="30"/>
  <c r="B432" i="30"/>
  <c r="C432" i="30"/>
  <c r="D432" i="30"/>
  <c r="E432" i="30"/>
  <c r="F432" i="30"/>
  <c r="G432" i="30"/>
  <c r="H432" i="30"/>
  <c r="I432" i="30"/>
  <c r="K432" i="30"/>
  <c r="L432" i="30"/>
  <c r="M432" i="30"/>
  <c r="N432" i="30"/>
  <c r="O432" i="30"/>
  <c r="P432" i="30"/>
  <c r="Q432" i="30"/>
  <c r="R432" i="30"/>
  <c r="B433" i="30"/>
  <c r="C433" i="30"/>
  <c r="D433" i="30"/>
  <c r="E433" i="30"/>
  <c r="F433" i="30"/>
  <c r="G433" i="30"/>
  <c r="H433" i="30"/>
  <c r="I433" i="30"/>
  <c r="K433" i="30"/>
  <c r="L433" i="30"/>
  <c r="M433" i="30"/>
  <c r="N433" i="30"/>
  <c r="O433" i="30"/>
  <c r="P433" i="30"/>
  <c r="Q433" i="30"/>
  <c r="R433" i="30"/>
  <c r="B434" i="30"/>
  <c r="C434" i="30"/>
  <c r="D434" i="30"/>
  <c r="E434" i="30"/>
  <c r="F434" i="30"/>
  <c r="G434" i="30"/>
  <c r="H434" i="30"/>
  <c r="I434" i="30"/>
  <c r="K434" i="30"/>
  <c r="L434" i="30"/>
  <c r="M434" i="30"/>
  <c r="N434" i="30"/>
  <c r="O434" i="30"/>
  <c r="P434" i="30"/>
  <c r="Q434" i="30"/>
  <c r="R434" i="30"/>
  <c r="B435" i="30"/>
  <c r="C435" i="30"/>
  <c r="D435" i="30"/>
  <c r="E435" i="30"/>
  <c r="F435" i="30"/>
  <c r="G435" i="30"/>
  <c r="H435" i="30"/>
  <c r="I435" i="30"/>
  <c r="K435" i="30"/>
  <c r="L435" i="30"/>
  <c r="M435" i="30"/>
  <c r="N435" i="30"/>
  <c r="O435" i="30"/>
  <c r="P435" i="30"/>
  <c r="Q435" i="30"/>
  <c r="R435" i="30"/>
  <c r="B436" i="30"/>
  <c r="C436" i="30"/>
  <c r="D436" i="30"/>
  <c r="E436" i="30"/>
  <c r="F436" i="30"/>
  <c r="G436" i="30"/>
  <c r="H436" i="30"/>
  <c r="I436" i="30"/>
  <c r="K436" i="30"/>
  <c r="L436" i="30"/>
  <c r="M436" i="30"/>
  <c r="N436" i="30"/>
  <c r="O436" i="30"/>
  <c r="P436" i="30"/>
  <c r="Q436" i="30"/>
  <c r="R436" i="30"/>
  <c r="B437" i="30"/>
  <c r="C437" i="30"/>
  <c r="D437" i="30"/>
  <c r="E437" i="30"/>
  <c r="F437" i="30"/>
  <c r="G437" i="30"/>
  <c r="H437" i="30"/>
  <c r="I437" i="30"/>
  <c r="K437" i="30"/>
  <c r="L437" i="30"/>
  <c r="M437" i="30"/>
  <c r="N437" i="30"/>
  <c r="O437" i="30"/>
  <c r="P437" i="30"/>
  <c r="Q437" i="30"/>
  <c r="R437" i="30"/>
  <c r="B438" i="30"/>
  <c r="C438" i="30"/>
  <c r="D438" i="30"/>
  <c r="E438" i="30"/>
  <c r="F438" i="30"/>
  <c r="G438" i="30"/>
  <c r="H438" i="30"/>
  <c r="I438" i="30"/>
  <c r="K438" i="30"/>
  <c r="L438" i="30"/>
  <c r="M438" i="30"/>
  <c r="N438" i="30"/>
  <c r="O438" i="30"/>
  <c r="P438" i="30"/>
  <c r="Q438" i="30"/>
  <c r="R438" i="30"/>
  <c r="B439" i="30"/>
  <c r="C439" i="30"/>
  <c r="D439" i="30"/>
  <c r="E439" i="30"/>
  <c r="F439" i="30"/>
  <c r="G439" i="30"/>
  <c r="H439" i="30"/>
  <c r="I439" i="30"/>
  <c r="K439" i="30"/>
  <c r="L439" i="30"/>
  <c r="M439" i="30"/>
  <c r="N439" i="30"/>
  <c r="O439" i="30"/>
  <c r="P439" i="30"/>
  <c r="Q439" i="30"/>
  <c r="R439" i="30"/>
  <c r="B440" i="30"/>
  <c r="C440" i="30"/>
  <c r="D440" i="30"/>
  <c r="E440" i="30"/>
  <c r="F440" i="30"/>
  <c r="G440" i="30"/>
  <c r="H440" i="30"/>
  <c r="I440" i="30"/>
  <c r="K440" i="30"/>
  <c r="L440" i="30"/>
  <c r="M440" i="30"/>
  <c r="N440" i="30"/>
  <c r="O440" i="30"/>
  <c r="P440" i="30"/>
  <c r="Q440" i="30"/>
  <c r="R440" i="30"/>
  <c r="B441" i="30"/>
  <c r="C441" i="30"/>
  <c r="D441" i="30"/>
  <c r="E441" i="30"/>
  <c r="F441" i="30"/>
  <c r="G441" i="30"/>
  <c r="H441" i="30"/>
  <c r="I441" i="30"/>
  <c r="K441" i="30"/>
  <c r="L441" i="30"/>
  <c r="M441" i="30"/>
  <c r="N441" i="30"/>
  <c r="O441" i="30"/>
  <c r="P441" i="30"/>
  <c r="Q441" i="30"/>
  <c r="R441" i="30"/>
  <c r="B442" i="30"/>
  <c r="C442" i="30"/>
  <c r="D442" i="30"/>
  <c r="E442" i="30"/>
  <c r="F442" i="30"/>
  <c r="G442" i="30"/>
  <c r="H442" i="30"/>
  <c r="I442" i="30"/>
  <c r="K442" i="30"/>
  <c r="L442" i="30"/>
  <c r="M442" i="30"/>
  <c r="N442" i="30"/>
  <c r="O442" i="30"/>
  <c r="P442" i="30"/>
  <c r="Q442" i="30"/>
  <c r="R442" i="30"/>
  <c r="B443" i="30"/>
  <c r="C443" i="30"/>
  <c r="D443" i="30"/>
  <c r="E443" i="30"/>
  <c r="F443" i="30"/>
  <c r="G443" i="30"/>
  <c r="H443" i="30"/>
  <c r="I443" i="30"/>
  <c r="K443" i="30"/>
  <c r="L443" i="30"/>
  <c r="M443" i="30"/>
  <c r="N443" i="30"/>
  <c r="O443" i="30"/>
  <c r="P443" i="30"/>
  <c r="Q443" i="30"/>
  <c r="R443" i="30"/>
  <c r="B444" i="30"/>
  <c r="C444" i="30"/>
  <c r="D444" i="30"/>
  <c r="E444" i="30"/>
  <c r="F444" i="30"/>
  <c r="G444" i="30"/>
  <c r="H444" i="30"/>
  <c r="I444" i="30"/>
  <c r="K444" i="30"/>
  <c r="L444" i="30"/>
  <c r="M444" i="30"/>
  <c r="N444" i="30"/>
  <c r="O444" i="30"/>
  <c r="P444" i="30"/>
  <c r="Q444" i="30"/>
  <c r="R444" i="30"/>
  <c r="AA5" i="29"/>
  <c r="AA3" i="29"/>
  <c r="AA1" i="29"/>
  <c r="B5" i="30"/>
  <c r="C5" i="30"/>
  <c r="D5" i="30"/>
  <c r="E5" i="30"/>
  <c r="F5" i="30"/>
  <c r="G5" i="30"/>
  <c r="H5" i="30"/>
  <c r="I5" i="30"/>
  <c r="K5" i="30"/>
  <c r="L5" i="30"/>
  <c r="M5" i="30"/>
  <c r="N5" i="30"/>
  <c r="O5" i="30"/>
  <c r="P5" i="30"/>
  <c r="Q5" i="30"/>
  <c r="R5" i="30"/>
  <c r="B6" i="30"/>
  <c r="C6" i="30"/>
  <c r="D6" i="30"/>
  <c r="E6" i="30"/>
  <c r="F6" i="30"/>
  <c r="G6" i="30"/>
  <c r="H6" i="30"/>
  <c r="I6" i="30"/>
  <c r="K6" i="30"/>
  <c r="L6" i="30"/>
  <c r="M6" i="30"/>
  <c r="N6" i="30"/>
  <c r="O6" i="30"/>
  <c r="P6" i="30"/>
  <c r="Q6" i="30"/>
  <c r="R6" i="30"/>
  <c r="B7" i="30"/>
  <c r="C7" i="30"/>
  <c r="D7" i="30"/>
  <c r="E7" i="30"/>
  <c r="F7" i="30"/>
  <c r="G7" i="30"/>
  <c r="H7" i="30"/>
  <c r="I7" i="30"/>
  <c r="K7" i="30"/>
  <c r="L7" i="30"/>
  <c r="M7" i="30"/>
  <c r="N7" i="30"/>
  <c r="O7" i="30"/>
  <c r="P7" i="30"/>
  <c r="Q7" i="30"/>
  <c r="R7" i="30"/>
  <c r="B8" i="30"/>
  <c r="C8" i="30"/>
  <c r="D8" i="30"/>
  <c r="E8" i="30"/>
  <c r="F8" i="30"/>
  <c r="G8" i="30"/>
  <c r="H8" i="30"/>
  <c r="I8" i="30"/>
  <c r="K8" i="30"/>
  <c r="L8" i="30"/>
  <c r="M8" i="30"/>
  <c r="N8" i="30"/>
  <c r="O8" i="30"/>
  <c r="P8" i="30"/>
  <c r="Q8" i="30"/>
  <c r="R8" i="30"/>
  <c r="B9" i="30"/>
  <c r="C9" i="30"/>
  <c r="D9" i="30"/>
  <c r="E9" i="30"/>
  <c r="F9" i="30"/>
  <c r="G9" i="30"/>
  <c r="H9" i="30"/>
  <c r="I9" i="30"/>
  <c r="K9" i="30"/>
  <c r="L9" i="30"/>
  <c r="M9" i="30"/>
  <c r="N9" i="30"/>
  <c r="O9" i="30"/>
  <c r="P9" i="30"/>
  <c r="Q9" i="30"/>
  <c r="R9" i="30"/>
  <c r="S14" i="3" l="1"/>
  <c r="B2" i="32" s="1"/>
  <c r="R14" i="7"/>
  <c r="R12" i="7"/>
  <c r="B2" i="31" s="1"/>
  <c r="AC1" i="29"/>
  <c r="AC2" i="29"/>
  <c r="B2" i="30" s="1"/>
  <c r="R17" i="23" l="1"/>
  <c r="R18" i="23" s="1"/>
  <c r="V7" i="8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6" i="26"/>
  <c r="B6" i="26"/>
  <c r="J13" i="22"/>
  <c r="J14" i="22"/>
  <c r="Q29" i="23" l="1"/>
  <c r="Q32" i="23"/>
  <c r="Q30" i="23"/>
  <c r="M9" i="22"/>
  <c r="M7" i="22"/>
  <c r="C2" i="26" s="1"/>
  <c r="C5" i="26"/>
  <c r="M5" i="22"/>
  <c r="M4" i="22"/>
  <c r="R24" i="23"/>
  <c r="Q34" i="23" s="1"/>
  <c r="B2" i="25" s="1"/>
  <c r="Q27" i="23" l="1"/>
  <c r="Q31" i="23"/>
  <c r="Q28" i="23"/>
  <c r="R2" i="8"/>
  <c r="R3" i="8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8" i="20"/>
  <c r="J31" i="13"/>
  <c r="K23" i="13"/>
  <c r="J23" i="13"/>
  <c r="K4" i="13"/>
  <c r="J7" i="13"/>
  <c r="K7" i="13"/>
  <c r="J8" i="13"/>
  <c r="K8" i="13"/>
  <c r="J9" i="13"/>
  <c r="K9" i="13"/>
  <c r="J10" i="13"/>
  <c r="K10" i="13"/>
  <c r="J11" i="13"/>
  <c r="K11" i="13"/>
  <c r="J12" i="13"/>
  <c r="K12" i="13"/>
  <c r="J13" i="13"/>
  <c r="K13" i="13"/>
  <c r="J14" i="13"/>
  <c r="K14" i="13"/>
  <c r="J15" i="13"/>
  <c r="K15" i="13"/>
  <c r="J16" i="13"/>
  <c r="K16" i="13"/>
  <c r="J17" i="13"/>
  <c r="K17" i="13"/>
  <c r="J18" i="13"/>
  <c r="K18" i="13"/>
  <c r="J19" i="13"/>
  <c r="K19" i="13"/>
  <c r="J20" i="13"/>
  <c r="K20" i="13"/>
  <c r="J21" i="13"/>
  <c r="K21" i="13"/>
  <c r="J22" i="13"/>
  <c r="K22" i="13"/>
  <c r="K6" i="13"/>
  <c r="K5" i="13" s="1"/>
  <c r="J6" i="13"/>
  <c r="E31" i="13"/>
  <c r="B4" i="20" s="1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8" i="20"/>
  <c r="V5" i="8" l="1"/>
  <c r="B2" i="21" s="1"/>
  <c r="V3" i="8"/>
  <c r="V2" i="8"/>
  <c r="B2" i="20"/>
  <c r="C7" i="18"/>
  <c r="D7" i="18"/>
  <c r="C8" i="18"/>
  <c r="D8" i="18"/>
  <c r="C9" i="18"/>
  <c r="D9" i="18"/>
  <c r="C10" i="18"/>
  <c r="D10" i="18"/>
  <c r="C11" i="18"/>
  <c r="D11" i="18"/>
  <c r="C12" i="18"/>
  <c r="D12" i="18"/>
  <c r="C13" i="18"/>
  <c r="D13" i="18"/>
  <c r="C14" i="18"/>
  <c r="D14" i="18"/>
  <c r="C15" i="18"/>
  <c r="D15" i="18"/>
  <c r="C16" i="18"/>
  <c r="D16" i="18"/>
  <c r="C17" i="18"/>
  <c r="D17" i="18"/>
  <c r="C18" i="18"/>
  <c r="D18" i="18"/>
  <c r="C19" i="18"/>
  <c r="D19" i="18"/>
  <c r="C20" i="18"/>
  <c r="D20" i="18"/>
  <c r="C21" i="18"/>
  <c r="D21" i="18"/>
  <c r="C22" i="18"/>
  <c r="D22" i="18"/>
  <c r="C23" i="18"/>
  <c r="D23" i="18"/>
  <c r="C24" i="18"/>
  <c r="D24" i="18"/>
  <c r="C25" i="18"/>
  <c r="D25" i="18"/>
  <c r="C26" i="18"/>
  <c r="D26" i="18"/>
  <c r="C27" i="18"/>
  <c r="D27" i="18"/>
  <c r="C28" i="18"/>
  <c r="D28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7" i="18"/>
  <c r="B28" i="18"/>
  <c r="O9" i="17"/>
  <c r="O17" i="17" l="1"/>
  <c r="O19" i="17"/>
  <c r="O12" i="17"/>
  <c r="O13" i="17"/>
  <c r="O15" i="17"/>
  <c r="B4" i="18" s="1"/>
  <c r="O11" i="17"/>
  <c r="D427" i="7"/>
  <c r="D422" i="31" s="1"/>
  <c r="D428" i="7"/>
  <c r="D423" i="31" s="1"/>
  <c r="D429" i="7"/>
  <c r="D424" i="31" s="1"/>
  <c r="D430" i="7"/>
  <c r="D425" i="31" s="1"/>
  <c r="E427" i="7"/>
  <c r="E422" i="31" s="1"/>
  <c r="E428" i="7"/>
  <c r="E423" i="31" s="1"/>
  <c r="E429" i="7"/>
  <c r="E424" i="31" s="1"/>
  <c r="E430" i="7"/>
  <c r="E425" i="31" s="1"/>
  <c r="E9" i="7"/>
  <c r="E4" i="31" s="1"/>
  <c r="D9" i="7"/>
  <c r="D4" i="31" s="1"/>
  <c r="D10" i="7" l="1"/>
  <c r="D5" i="31" s="1"/>
  <c r="E10" i="7"/>
  <c r="E5" i="31" s="1"/>
  <c r="F4" i="13"/>
  <c r="E7" i="13"/>
  <c r="F7" i="13"/>
  <c r="E8" i="13"/>
  <c r="F8" i="13"/>
  <c r="E9" i="13"/>
  <c r="F9" i="13"/>
  <c r="E10" i="13"/>
  <c r="F10" i="13"/>
  <c r="E11" i="13"/>
  <c r="F11" i="13"/>
  <c r="E12" i="13"/>
  <c r="F12" i="13"/>
  <c r="E13" i="13"/>
  <c r="F13" i="13"/>
  <c r="E14" i="13"/>
  <c r="F14" i="13"/>
  <c r="E15" i="13"/>
  <c r="F15" i="13"/>
  <c r="E16" i="13"/>
  <c r="F16" i="13"/>
  <c r="E17" i="13"/>
  <c r="F17" i="13"/>
  <c r="E18" i="13"/>
  <c r="F18" i="13"/>
  <c r="E19" i="13"/>
  <c r="F19" i="13"/>
  <c r="E20" i="13"/>
  <c r="F20" i="13"/>
  <c r="E21" i="13"/>
  <c r="F21" i="13"/>
  <c r="E22" i="13"/>
  <c r="F22" i="13"/>
  <c r="F6" i="13"/>
  <c r="F5" i="13" s="1"/>
  <c r="E6" i="13"/>
  <c r="E11" i="7" l="1"/>
  <c r="E6" i="31" s="1"/>
  <c r="D11" i="7"/>
  <c r="D6" i="31" s="1"/>
  <c r="C2" i="6"/>
  <c r="C3" i="6"/>
  <c r="C4" i="6"/>
  <c r="C5" i="6"/>
  <c r="C7" i="6"/>
  <c r="C9" i="6"/>
  <c r="C10" i="6"/>
  <c r="C11" i="6"/>
  <c r="C12" i="6"/>
  <c r="C13" i="6"/>
  <c r="C14" i="6"/>
  <c r="C15" i="6"/>
  <c r="C16" i="6"/>
  <c r="C18" i="6"/>
  <c r="C19" i="6"/>
  <c r="C20" i="6"/>
  <c r="C21" i="6"/>
  <c r="C22" i="6"/>
  <c r="C23" i="6"/>
  <c r="C24" i="6"/>
  <c r="C25" i="6"/>
  <c r="D12" i="7" l="1"/>
  <c r="D7" i="31" s="1"/>
  <c r="E12" i="7"/>
  <c r="E7" i="31" s="1"/>
  <c r="D13" i="7" l="1"/>
  <c r="D8" i="31" s="1"/>
  <c r="E13" i="7"/>
  <c r="E8" i="31" s="1"/>
  <c r="E14" i="7" l="1"/>
  <c r="E9" i="31" s="1"/>
  <c r="D14" i="7"/>
  <c r="D9" i="31" s="1"/>
  <c r="E15" i="7" l="1"/>
  <c r="E10" i="31" s="1"/>
  <c r="D15" i="7"/>
  <c r="D10" i="31" s="1"/>
  <c r="E16" i="7" l="1"/>
  <c r="E11" i="31" s="1"/>
  <c r="D16" i="7"/>
  <c r="D11" i="31" s="1"/>
  <c r="D17" i="7" l="1"/>
  <c r="D12" i="31" s="1"/>
  <c r="E17" i="7"/>
  <c r="E12" i="31" s="1"/>
  <c r="E18" i="7" l="1"/>
  <c r="E13" i="31" s="1"/>
  <c r="D18" i="7"/>
  <c r="D13" i="31" s="1"/>
  <c r="D19" i="7" l="1"/>
  <c r="D14" i="31" s="1"/>
  <c r="E19" i="7"/>
  <c r="E14" i="31" s="1"/>
  <c r="E20" i="7" l="1"/>
  <c r="E15" i="31" s="1"/>
  <c r="D20" i="7"/>
  <c r="D15" i="31" s="1"/>
  <c r="D21" i="7" l="1"/>
  <c r="D16" i="31" s="1"/>
  <c r="E21" i="7"/>
  <c r="E16" i="31" s="1"/>
  <c r="E22" i="7" l="1"/>
  <c r="E17" i="31" s="1"/>
  <c r="D22" i="7"/>
  <c r="D17" i="31" s="1"/>
  <c r="E23" i="7" l="1"/>
  <c r="E18" i="31" s="1"/>
  <c r="D23" i="7"/>
  <c r="D18" i="31" s="1"/>
  <c r="E24" i="7" l="1"/>
  <c r="E19" i="31" s="1"/>
  <c r="D24" i="7"/>
  <c r="D19" i="31" s="1"/>
  <c r="D25" i="7" l="1"/>
  <c r="D20" i="31" s="1"/>
  <c r="E25" i="7"/>
  <c r="E20" i="31" s="1"/>
  <c r="E26" i="7" l="1"/>
  <c r="E21" i="31" s="1"/>
  <c r="D26" i="7"/>
  <c r="D21" i="31" s="1"/>
  <c r="E27" i="7" l="1"/>
  <c r="E22" i="31" s="1"/>
  <c r="D27" i="7"/>
  <c r="D22" i="31" s="1"/>
  <c r="E28" i="7" l="1"/>
  <c r="E23" i="31" s="1"/>
  <c r="D28" i="7"/>
  <c r="D23" i="31" s="1"/>
  <c r="E29" i="7" l="1"/>
  <c r="E24" i="31" s="1"/>
  <c r="D29" i="7"/>
  <c r="D24" i="31" s="1"/>
  <c r="E30" i="7" l="1"/>
  <c r="E25" i="31" s="1"/>
  <c r="D30" i="7"/>
  <c r="D25" i="31" s="1"/>
  <c r="E31" i="7" l="1"/>
  <c r="E26" i="31" s="1"/>
  <c r="D31" i="7"/>
  <c r="D26" i="31" s="1"/>
  <c r="E32" i="7" l="1"/>
  <c r="E27" i="31" s="1"/>
  <c r="D32" i="7"/>
  <c r="D27" i="31" s="1"/>
  <c r="E33" i="7" l="1"/>
  <c r="E28" i="31" s="1"/>
  <c r="D33" i="7"/>
  <c r="D28" i="31" s="1"/>
  <c r="D34" i="7" l="1"/>
  <c r="D29" i="31" s="1"/>
  <c r="E34" i="7"/>
  <c r="E29" i="31" s="1"/>
  <c r="E35" i="7" l="1"/>
  <c r="E30" i="31" s="1"/>
  <c r="D35" i="7"/>
  <c r="D30" i="31" s="1"/>
  <c r="D36" i="7" l="1"/>
  <c r="D31" i="31" s="1"/>
  <c r="E36" i="7"/>
  <c r="E31" i="31" s="1"/>
  <c r="E37" i="7" l="1"/>
  <c r="E32" i="31" s="1"/>
  <c r="D37" i="7"/>
  <c r="D32" i="31" s="1"/>
  <c r="D38" i="7" l="1"/>
  <c r="D33" i="31" s="1"/>
  <c r="E38" i="7"/>
  <c r="E33" i="31" s="1"/>
  <c r="E39" i="7" l="1"/>
  <c r="E34" i="31" s="1"/>
  <c r="D39" i="7"/>
  <c r="D34" i="31" s="1"/>
  <c r="D40" i="7" l="1"/>
  <c r="D35" i="31" s="1"/>
  <c r="E40" i="7"/>
  <c r="E35" i="31" s="1"/>
  <c r="E41" i="7" l="1"/>
  <c r="E36" i="31" s="1"/>
  <c r="D41" i="7"/>
  <c r="D36" i="31" s="1"/>
  <c r="D42" i="7" l="1"/>
  <c r="D37" i="31" s="1"/>
  <c r="E42" i="7"/>
  <c r="E37" i="31" s="1"/>
  <c r="E43" i="7" l="1"/>
  <c r="E38" i="31" s="1"/>
  <c r="D43" i="7"/>
  <c r="D38" i="31" s="1"/>
  <c r="D44" i="7" l="1"/>
  <c r="D39" i="31" s="1"/>
  <c r="E44" i="7"/>
  <c r="E39" i="31" s="1"/>
  <c r="E45" i="7" l="1"/>
  <c r="E40" i="31" s="1"/>
  <c r="D45" i="7"/>
  <c r="D40" i="31" s="1"/>
  <c r="D46" i="7" l="1"/>
  <c r="D41" i="31" s="1"/>
  <c r="E46" i="7"/>
  <c r="E41" i="31" s="1"/>
  <c r="E47" i="7" l="1"/>
  <c r="E42" i="31" s="1"/>
  <c r="D47" i="7"/>
  <c r="D42" i="31" s="1"/>
  <c r="D48" i="7" l="1"/>
  <c r="D43" i="31" s="1"/>
  <c r="E48" i="7"/>
  <c r="E43" i="31" s="1"/>
  <c r="E49" i="7" l="1"/>
  <c r="E44" i="31" s="1"/>
  <c r="D49" i="7"/>
  <c r="D44" i="31" s="1"/>
  <c r="D50" i="7" l="1"/>
  <c r="D45" i="31" s="1"/>
  <c r="E50" i="7"/>
  <c r="E45" i="31" s="1"/>
  <c r="E51" i="7" l="1"/>
  <c r="E46" i="31" s="1"/>
  <c r="D51" i="7"/>
  <c r="D46" i="31" s="1"/>
  <c r="D52" i="7" l="1"/>
  <c r="D47" i="31" s="1"/>
  <c r="E52" i="7"/>
  <c r="E47" i="31" s="1"/>
  <c r="E53" i="7" l="1"/>
  <c r="E48" i="31" s="1"/>
  <c r="D53" i="7"/>
  <c r="D48" i="31" s="1"/>
  <c r="D54" i="7" l="1"/>
  <c r="D49" i="31" s="1"/>
  <c r="E54" i="7"/>
  <c r="E49" i="31" s="1"/>
  <c r="E55" i="7" l="1"/>
  <c r="E50" i="31" s="1"/>
  <c r="D55" i="7"/>
  <c r="D50" i="31" s="1"/>
  <c r="D56" i="7" l="1"/>
  <c r="D51" i="31" s="1"/>
  <c r="E56" i="7"/>
  <c r="E51" i="31" s="1"/>
  <c r="E57" i="7" l="1"/>
  <c r="E52" i="31" s="1"/>
  <c r="D57" i="7"/>
  <c r="D52" i="31" s="1"/>
  <c r="D58" i="7" l="1"/>
  <c r="D53" i="31" s="1"/>
  <c r="E58" i="7"/>
  <c r="E53" i="31" s="1"/>
  <c r="E59" i="7" l="1"/>
  <c r="E54" i="31" s="1"/>
  <c r="D59" i="7"/>
  <c r="D54" i="31" s="1"/>
  <c r="D60" i="7" l="1"/>
  <c r="D55" i="31" s="1"/>
  <c r="E60" i="7"/>
  <c r="E55" i="31" s="1"/>
  <c r="E61" i="7" l="1"/>
  <c r="E56" i="31" s="1"/>
  <c r="D61" i="7"/>
  <c r="D56" i="31" s="1"/>
  <c r="D62" i="7" l="1"/>
  <c r="D57" i="31" s="1"/>
  <c r="E62" i="7"/>
  <c r="E57" i="31" s="1"/>
  <c r="D63" i="7" l="1"/>
  <c r="D58" i="31" s="1"/>
  <c r="E63" i="7"/>
  <c r="E58" i="31" s="1"/>
  <c r="E64" i="7" l="1"/>
  <c r="E59" i="31" s="1"/>
  <c r="D64" i="7"/>
  <c r="D59" i="31" s="1"/>
  <c r="D65" i="7" l="1"/>
  <c r="D60" i="31" s="1"/>
  <c r="E65" i="7"/>
  <c r="E60" i="31" s="1"/>
  <c r="E66" i="7" l="1"/>
  <c r="E61" i="31" s="1"/>
  <c r="D66" i="7"/>
  <c r="D61" i="31" s="1"/>
  <c r="D67" i="7" l="1"/>
  <c r="D62" i="31" s="1"/>
  <c r="E67" i="7"/>
  <c r="E62" i="31" s="1"/>
  <c r="E68" i="7" l="1"/>
  <c r="E63" i="31" s="1"/>
  <c r="D68" i="7"/>
  <c r="D63" i="31" s="1"/>
  <c r="E69" i="7" l="1"/>
  <c r="E64" i="31" s="1"/>
  <c r="D69" i="7"/>
  <c r="D64" i="31" s="1"/>
  <c r="D70" i="7" l="1"/>
  <c r="D65" i="31" s="1"/>
  <c r="E70" i="7"/>
  <c r="E65" i="31" s="1"/>
  <c r="D71" i="7" l="1"/>
  <c r="D66" i="31" s="1"/>
  <c r="E71" i="7"/>
  <c r="E66" i="31" s="1"/>
  <c r="E72" i="7" l="1"/>
  <c r="E67" i="31" s="1"/>
  <c r="D72" i="7"/>
  <c r="D67" i="31" s="1"/>
  <c r="D73" i="7" l="1"/>
  <c r="D68" i="31" s="1"/>
  <c r="E73" i="7"/>
  <c r="E68" i="31" s="1"/>
  <c r="D74" i="7" l="1"/>
  <c r="D69" i="31" s="1"/>
  <c r="E74" i="7"/>
  <c r="E69" i="31" s="1"/>
  <c r="E75" i="7" l="1"/>
  <c r="E70" i="31" s="1"/>
  <c r="D75" i="7"/>
  <c r="D70" i="31" s="1"/>
  <c r="D76" i="7" l="1"/>
  <c r="D71" i="31" s="1"/>
  <c r="E76" i="7"/>
  <c r="E71" i="31" s="1"/>
  <c r="E77" i="7" l="1"/>
  <c r="E72" i="31" s="1"/>
  <c r="D77" i="7"/>
  <c r="D72" i="31" s="1"/>
  <c r="D78" i="7" l="1"/>
  <c r="D73" i="31" s="1"/>
  <c r="E78" i="7"/>
  <c r="E73" i="31" s="1"/>
  <c r="E79" i="7" l="1"/>
  <c r="E74" i="31" s="1"/>
  <c r="D79" i="7"/>
  <c r="D74" i="31" s="1"/>
  <c r="D80" i="7" l="1"/>
  <c r="D75" i="31" s="1"/>
  <c r="E80" i="7"/>
  <c r="E75" i="31" s="1"/>
  <c r="E81" i="7" l="1"/>
  <c r="E76" i="31" s="1"/>
  <c r="D81" i="7"/>
  <c r="D76" i="31" s="1"/>
  <c r="D82" i="7" l="1"/>
  <c r="D77" i="31" s="1"/>
  <c r="E82" i="7"/>
  <c r="E77" i="31" s="1"/>
  <c r="D83" i="7" l="1"/>
  <c r="D78" i="31" s="1"/>
  <c r="E83" i="7"/>
  <c r="E78" i="31" s="1"/>
  <c r="D84" i="7" l="1"/>
  <c r="D79" i="31" s="1"/>
  <c r="E84" i="7"/>
  <c r="E79" i="31" s="1"/>
  <c r="E85" i="7" l="1"/>
  <c r="E80" i="31" s="1"/>
  <c r="D85" i="7"/>
  <c r="D80" i="31" s="1"/>
  <c r="D86" i="7" l="1"/>
  <c r="D81" i="31" s="1"/>
  <c r="E86" i="7"/>
  <c r="E81" i="31" s="1"/>
  <c r="E87" i="7" l="1"/>
  <c r="E82" i="31" s="1"/>
  <c r="D87" i="7"/>
  <c r="D82" i="31" s="1"/>
  <c r="D88" i="7" l="1"/>
  <c r="D83" i="31" s="1"/>
  <c r="E88" i="7"/>
  <c r="E83" i="31" s="1"/>
  <c r="E89" i="7" l="1"/>
  <c r="E84" i="31" s="1"/>
  <c r="D89" i="7"/>
  <c r="D84" i="31" s="1"/>
  <c r="D90" i="7" l="1"/>
  <c r="D85" i="31" s="1"/>
  <c r="E90" i="7"/>
  <c r="E85" i="31" s="1"/>
  <c r="E91" i="7" l="1"/>
  <c r="E86" i="31" s="1"/>
  <c r="D91" i="7"/>
  <c r="D86" i="31" s="1"/>
  <c r="E92" i="7" l="1"/>
  <c r="E87" i="31" s="1"/>
  <c r="D92" i="7"/>
  <c r="D87" i="31" s="1"/>
  <c r="E93" i="7" l="1"/>
  <c r="E88" i="31" s="1"/>
  <c r="D93" i="7"/>
  <c r="D88" i="31" s="1"/>
  <c r="E94" i="7" l="1"/>
  <c r="E89" i="31" s="1"/>
  <c r="D94" i="7"/>
  <c r="D89" i="31" s="1"/>
  <c r="D95" i="7" l="1"/>
  <c r="D90" i="31" s="1"/>
  <c r="E95" i="7"/>
  <c r="E90" i="31" s="1"/>
  <c r="E96" i="7" l="1"/>
  <c r="E91" i="31" s="1"/>
  <c r="D96" i="7"/>
  <c r="D91" i="31" s="1"/>
  <c r="E97" i="7" l="1"/>
  <c r="E92" i="31" s="1"/>
  <c r="D97" i="7"/>
  <c r="D92" i="31" s="1"/>
  <c r="E98" i="7" l="1"/>
  <c r="E93" i="31" s="1"/>
  <c r="D98" i="7"/>
  <c r="D93" i="31" s="1"/>
  <c r="E99" i="7" l="1"/>
  <c r="E94" i="31" s="1"/>
  <c r="D99" i="7"/>
  <c r="D94" i="31" s="1"/>
  <c r="E100" i="7" l="1"/>
  <c r="E95" i="31" s="1"/>
  <c r="D100" i="7"/>
  <c r="D95" i="31" s="1"/>
  <c r="E101" i="7" l="1"/>
  <c r="E96" i="31" s="1"/>
  <c r="D101" i="7"/>
  <c r="D96" i="31" s="1"/>
  <c r="E102" i="7" l="1"/>
  <c r="E97" i="31" s="1"/>
  <c r="D102" i="7"/>
  <c r="D97" i="31" s="1"/>
  <c r="D103" i="7" l="1"/>
  <c r="D98" i="31" s="1"/>
  <c r="E103" i="7"/>
  <c r="E98" i="31" s="1"/>
  <c r="E104" i="7" l="1"/>
  <c r="E99" i="31" s="1"/>
  <c r="D104" i="7"/>
  <c r="D99" i="31" s="1"/>
  <c r="D105" i="7" l="1"/>
  <c r="D100" i="31" s="1"/>
  <c r="E105" i="7"/>
  <c r="E100" i="31" s="1"/>
  <c r="E106" i="7" l="1"/>
  <c r="E101" i="31" s="1"/>
  <c r="D106" i="7"/>
  <c r="D101" i="31" s="1"/>
  <c r="D107" i="7" l="1"/>
  <c r="D102" i="31" s="1"/>
  <c r="E107" i="7"/>
  <c r="E102" i="31" s="1"/>
  <c r="E108" i="7" l="1"/>
  <c r="E103" i="31" s="1"/>
  <c r="D108" i="7"/>
  <c r="D103" i="31" s="1"/>
  <c r="D109" i="7" l="1"/>
  <c r="D104" i="31" s="1"/>
  <c r="E109" i="7"/>
  <c r="E104" i="31" s="1"/>
  <c r="E110" i="7" l="1"/>
  <c r="E105" i="31" s="1"/>
  <c r="D110" i="7"/>
  <c r="D105" i="31" s="1"/>
  <c r="D111" i="7" l="1"/>
  <c r="D106" i="31" s="1"/>
  <c r="E111" i="7"/>
  <c r="E106" i="31" s="1"/>
  <c r="E112" i="7" l="1"/>
  <c r="E107" i="31" s="1"/>
  <c r="D112" i="7"/>
  <c r="D107" i="31" s="1"/>
  <c r="D113" i="7" l="1"/>
  <c r="D108" i="31" s="1"/>
  <c r="E113" i="7"/>
  <c r="E108" i="31" s="1"/>
  <c r="E114" i="7" l="1"/>
  <c r="E109" i="31" s="1"/>
  <c r="D114" i="7"/>
  <c r="D109" i="31" s="1"/>
  <c r="D115" i="7" l="1"/>
  <c r="D110" i="31" s="1"/>
  <c r="E115" i="7"/>
  <c r="E110" i="31" s="1"/>
  <c r="E116" i="7" l="1"/>
  <c r="E111" i="31" s="1"/>
  <c r="D116" i="7"/>
  <c r="D111" i="31" s="1"/>
  <c r="D117" i="7" l="1"/>
  <c r="D112" i="31" s="1"/>
  <c r="E117" i="7"/>
  <c r="E112" i="31" s="1"/>
  <c r="E118" i="7" l="1"/>
  <c r="E113" i="31" s="1"/>
  <c r="D118" i="7"/>
  <c r="D113" i="31" s="1"/>
  <c r="D119" i="7" l="1"/>
  <c r="D114" i="31" s="1"/>
  <c r="E119" i="7"/>
  <c r="E114" i="31" s="1"/>
  <c r="E120" i="7" l="1"/>
  <c r="E115" i="31" s="1"/>
  <c r="D120" i="7"/>
  <c r="D115" i="31" s="1"/>
  <c r="D121" i="7" l="1"/>
  <c r="D116" i="31" s="1"/>
  <c r="E121" i="7"/>
  <c r="E116" i="31" s="1"/>
  <c r="E122" i="7" l="1"/>
  <c r="E117" i="31" s="1"/>
  <c r="D122" i="7"/>
  <c r="D117" i="31" s="1"/>
  <c r="D123" i="7" l="1"/>
  <c r="D118" i="31" s="1"/>
  <c r="E123" i="7"/>
  <c r="E118" i="31" s="1"/>
  <c r="E124" i="7" l="1"/>
  <c r="E119" i="31" s="1"/>
  <c r="D124" i="7"/>
  <c r="D119" i="31" s="1"/>
  <c r="D125" i="7" l="1"/>
  <c r="D120" i="31" s="1"/>
  <c r="E125" i="7"/>
  <c r="E120" i="31" s="1"/>
  <c r="E126" i="7" l="1"/>
  <c r="E121" i="31" s="1"/>
  <c r="D126" i="7"/>
  <c r="D121" i="31" s="1"/>
  <c r="D127" i="7" l="1"/>
  <c r="D122" i="31" s="1"/>
  <c r="E127" i="7"/>
  <c r="E122" i="31" s="1"/>
  <c r="E128" i="7" l="1"/>
  <c r="E123" i="31" s="1"/>
  <c r="D128" i="7"/>
  <c r="D123" i="31" s="1"/>
  <c r="D129" i="7" l="1"/>
  <c r="D124" i="31" s="1"/>
  <c r="E129" i="7"/>
  <c r="E124" i="31" s="1"/>
  <c r="E130" i="7" l="1"/>
  <c r="E125" i="31" s="1"/>
  <c r="D130" i="7"/>
  <c r="D125" i="31" s="1"/>
  <c r="D131" i="7" l="1"/>
  <c r="D126" i="31" s="1"/>
  <c r="E131" i="7"/>
  <c r="E126" i="31" s="1"/>
  <c r="E132" i="7" l="1"/>
  <c r="E127" i="31" s="1"/>
  <c r="D132" i="7"/>
  <c r="D127" i="31" s="1"/>
  <c r="D133" i="7" l="1"/>
  <c r="D128" i="31" s="1"/>
  <c r="E133" i="7"/>
  <c r="E128" i="31" s="1"/>
  <c r="E134" i="7" l="1"/>
  <c r="E129" i="31" s="1"/>
  <c r="D134" i="7"/>
  <c r="D129" i="31" s="1"/>
  <c r="D135" i="7" l="1"/>
  <c r="D130" i="31" s="1"/>
  <c r="E135" i="7"/>
  <c r="E130" i="31" s="1"/>
  <c r="E136" i="7" l="1"/>
  <c r="E131" i="31" s="1"/>
  <c r="D136" i="7"/>
  <c r="D131" i="31" s="1"/>
  <c r="D137" i="7" l="1"/>
  <c r="D132" i="31" s="1"/>
  <c r="E137" i="7"/>
  <c r="E132" i="31" s="1"/>
  <c r="E138" i="7" l="1"/>
  <c r="E133" i="31" s="1"/>
  <c r="D138" i="7"/>
  <c r="D133" i="31" s="1"/>
  <c r="D139" i="7" l="1"/>
  <c r="D134" i="31" s="1"/>
  <c r="E139" i="7"/>
  <c r="E134" i="31" s="1"/>
  <c r="E140" i="7" l="1"/>
  <c r="E135" i="31" s="1"/>
  <c r="D140" i="7"/>
  <c r="D135" i="31" s="1"/>
  <c r="D141" i="7" l="1"/>
  <c r="D136" i="31" s="1"/>
  <c r="E141" i="7"/>
  <c r="E136" i="31" s="1"/>
  <c r="E142" i="7" l="1"/>
  <c r="E137" i="31" s="1"/>
  <c r="D142" i="7"/>
  <c r="D137" i="31" s="1"/>
  <c r="D143" i="7" l="1"/>
  <c r="D138" i="31" s="1"/>
  <c r="E143" i="7"/>
  <c r="E138" i="31" s="1"/>
  <c r="E144" i="7" l="1"/>
  <c r="E139" i="31" s="1"/>
  <c r="D144" i="7"/>
  <c r="D139" i="31" s="1"/>
  <c r="D145" i="7" l="1"/>
  <c r="D140" i="31" s="1"/>
  <c r="E145" i="7"/>
  <c r="E140" i="31" s="1"/>
  <c r="E146" i="7" l="1"/>
  <c r="E141" i="31" s="1"/>
  <c r="D146" i="7"/>
  <c r="D141" i="31" s="1"/>
  <c r="D147" i="7" l="1"/>
  <c r="D142" i="31" s="1"/>
  <c r="E147" i="7"/>
  <c r="E142" i="31" s="1"/>
  <c r="E148" i="7" l="1"/>
  <c r="E143" i="31" s="1"/>
  <c r="D148" i="7"/>
  <c r="D143" i="31" s="1"/>
  <c r="D149" i="7" l="1"/>
  <c r="D144" i="31" s="1"/>
  <c r="E149" i="7"/>
  <c r="E144" i="31" s="1"/>
  <c r="E150" i="7" l="1"/>
  <c r="E145" i="31" s="1"/>
  <c r="D150" i="7"/>
  <c r="D145" i="31" s="1"/>
  <c r="D151" i="7" l="1"/>
  <c r="D146" i="31" s="1"/>
  <c r="E151" i="7"/>
  <c r="E146" i="31" s="1"/>
  <c r="E152" i="7" l="1"/>
  <c r="E147" i="31" s="1"/>
  <c r="D152" i="7"/>
  <c r="D147" i="31" s="1"/>
  <c r="D153" i="7" l="1"/>
  <c r="D148" i="31" s="1"/>
  <c r="E153" i="7"/>
  <c r="E148" i="31" s="1"/>
  <c r="E154" i="7" l="1"/>
  <c r="E149" i="31" s="1"/>
  <c r="D154" i="7"/>
  <c r="D149" i="31" s="1"/>
  <c r="D155" i="7" l="1"/>
  <c r="D150" i="31" s="1"/>
  <c r="E155" i="7"/>
  <c r="E150" i="31" s="1"/>
  <c r="E156" i="7" l="1"/>
  <c r="E151" i="31" s="1"/>
  <c r="D156" i="7"/>
  <c r="D151" i="31" s="1"/>
  <c r="D157" i="7" l="1"/>
  <c r="D152" i="31" s="1"/>
  <c r="E157" i="7"/>
  <c r="E152" i="31" s="1"/>
  <c r="E158" i="7" l="1"/>
  <c r="E153" i="31" s="1"/>
  <c r="D158" i="7"/>
  <c r="D153" i="31" s="1"/>
  <c r="D159" i="7" l="1"/>
  <c r="D154" i="31" s="1"/>
  <c r="E159" i="7"/>
  <c r="E154" i="31" s="1"/>
  <c r="E160" i="7" l="1"/>
  <c r="E155" i="31" s="1"/>
  <c r="D160" i="7"/>
  <c r="D155" i="31" s="1"/>
  <c r="D161" i="7" l="1"/>
  <c r="D156" i="31" s="1"/>
  <c r="E161" i="7"/>
  <c r="E156" i="31" s="1"/>
  <c r="E162" i="7" l="1"/>
  <c r="E157" i="31" s="1"/>
  <c r="D162" i="7"/>
  <c r="D157" i="31" s="1"/>
  <c r="D163" i="7" l="1"/>
  <c r="D158" i="31" s="1"/>
  <c r="E163" i="7"/>
  <c r="E158" i="31" s="1"/>
  <c r="E164" i="7" l="1"/>
  <c r="E159" i="31" s="1"/>
  <c r="D164" i="7"/>
  <c r="D159" i="31" s="1"/>
  <c r="D165" i="7" l="1"/>
  <c r="D160" i="31" s="1"/>
  <c r="E165" i="7"/>
  <c r="E160" i="31" s="1"/>
  <c r="E166" i="7" l="1"/>
  <c r="E161" i="31" s="1"/>
  <c r="D166" i="7"/>
  <c r="D161" i="31" s="1"/>
  <c r="D167" i="7" l="1"/>
  <c r="D162" i="31" s="1"/>
  <c r="E167" i="7"/>
  <c r="E162" i="31" s="1"/>
  <c r="E168" i="7" l="1"/>
  <c r="E163" i="31" s="1"/>
  <c r="D168" i="7"/>
  <c r="D163" i="31" s="1"/>
  <c r="D169" i="7" l="1"/>
  <c r="D164" i="31" s="1"/>
  <c r="E169" i="7"/>
  <c r="E164" i="31" s="1"/>
  <c r="E170" i="7" l="1"/>
  <c r="E165" i="31" s="1"/>
  <c r="D170" i="7"/>
  <c r="D165" i="31" s="1"/>
  <c r="D171" i="7" l="1"/>
  <c r="D166" i="31" s="1"/>
  <c r="E171" i="7"/>
  <c r="E166" i="31" s="1"/>
  <c r="E172" i="7" l="1"/>
  <c r="E167" i="31" s="1"/>
  <c r="D172" i="7"/>
  <c r="D167" i="31" s="1"/>
  <c r="D173" i="7" l="1"/>
  <c r="D168" i="31" s="1"/>
  <c r="E173" i="7"/>
  <c r="E168" i="31" s="1"/>
  <c r="E174" i="7" l="1"/>
  <c r="E169" i="31" s="1"/>
  <c r="D174" i="7"/>
  <c r="D169" i="31" s="1"/>
  <c r="D175" i="7" l="1"/>
  <c r="D170" i="31" s="1"/>
  <c r="E175" i="7"/>
  <c r="E170" i="31" s="1"/>
  <c r="E176" i="7" l="1"/>
  <c r="E171" i="31" s="1"/>
  <c r="D176" i="7"/>
  <c r="D171" i="31" s="1"/>
  <c r="D177" i="7" l="1"/>
  <c r="D172" i="31" s="1"/>
  <c r="E177" i="7"/>
  <c r="E172" i="31" s="1"/>
  <c r="E178" i="7" l="1"/>
  <c r="E173" i="31" s="1"/>
  <c r="D178" i="7"/>
  <c r="D173" i="31" s="1"/>
  <c r="D179" i="7" l="1"/>
  <c r="D174" i="31" s="1"/>
  <c r="E179" i="7"/>
  <c r="E174" i="31" s="1"/>
  <c r="E180" i="7" l="1"/>
  <c r="E175" i="31" s="1"/>
  <c r="D180" i="7"/>
  <c r="D175" i="31" s="1"/>
  <c r="D181" i="7" l="1"/>
  <c r="D176" i="31" s="1"/>
  <c r="E181" i="7"/>
  <c r="E176" i="31" s="1"/>
  <c r="E182" i="7" l="1"/>
  <c r="E177" i="31" s="1"/>
  <c r="D182" i="7"/>
  <c r="D177" i="31" s="1"/>
  <c r="D183" i="7" l="1"/>
  <c r="D178" i="31" s="1"/>
  <c r="E183" i="7"/>
  <c r="E178" i="31" s="1"/>
  <c r="E184" i="7" l="1"/>
  <c r="E179" i="31" s="1"/>
  <c r="D184" i="7"/>
  <c r="D179" i="31" s="1"/>
  <c r="D185" i="7" l="1"/>
  <c r="D180" i="31" s="1"/>
  <c r="E185" i="7"/>
  <c r="E180" i="31" s="1"/>
  <c r="E186" i="7" l="1"/>
  <c r="E181" i="31" s="1"/>
  <c r="D186" i="7"/>
  <c r="D181" i="31" s="1"/>
  <c r="D187" i="7" l="1"/>
  <c r="D182" i="31" s="1"/>
  <c r="E187" i="7"/>
  <c r="E182" i="31" s="1"/>
  <c r="E188" i="7" l="1"/>
  <c r="E183" i="31" s="1"/>
  <c r="D188" i="7"/>
  <c r="D183" i="31" s="1"/>
  <c r="D189" i="7" l="1"/>
  <c r="D184" i="31" s="1"/>
  <c r="E189" i="7"/>
  <c r="E184" i="31" s="1"/>
  <c r="E190" i="7" l="1"/>
  <c r="E185" i="31" s="1"/>
  <c r="D190" i="7"/>
  <c r="D185" i="31" s="1"/>
  <c r="D191" i="7" l="1"/>
  <c r="D186" i="31" s="1"/>
  <c r="E191" i="7"/>
  <c r="E186" i="31" s="1"/>
  <c r="E192" i="7" l="1"/>
  <c r="E187" i="31" s="1"/>
  <c r="D192" i="7"/>
  <c r="D187" i="31" s="1"/>
  <c r="D193" i="7" l="1"/>
  <c r="D188" i="31" s="1"/>
  <c r="E193" i="7"/>
  <c r="E188" i="31" s="1"/>
  <c r="E194" i="7" l="1"/>
  <c r="E189" i="31" s="1"/>
  <c r="D194" i="7"/>
  <c r="D189" i="31" s="1"/>
  <c r="D195" i="7" l="1"/>
  <c r="D190" i="31" s="1"/>
  <c r="E195" i="7"/>
  <c r="E190" i="31" s="1"/>
  <c r="E196" i="7" l="1"/>
  <c r="E191" i="31" s="1"/>
  <c r="D196" i="7"/>
  <c r="D191" i="31" s="1"/>
  <c r="D197" i="7" l="1"/>
  <c r="D192" i="31" s="1"/>
  <c r="E197" i="7"/>
  <c r="E192" i="31" s="1"/>
  <c r="E198" i="7" l="1"/>
  <c r="E193" i="31" s="1"/>
  <c r="D198" i="7"/>
  <c r="D193" i="31" s="1"/>
  <c r="D199" i="7" l="1"/>
  <c r="D194" i="31" s="1"/>
  <c r="E199" i="7"/>
  <c r="E194" i="31" s="1"/>
  <c r="E200" i="7" l="1"/>
  <c r="E195" i="31" s="1"/>
  <c r="D200" i="7"/>
  <c r="D195" i="31" s="1"/>
  <c r="D201" i="7" l="1"/>
  <c r="D196" i="31" s="1"/>
  <c r="E201" i="7"/>
  <c r="E196" i="31" s="1"/>
  <c r="E202" i="7" l="1"/>
  <c r="E197" i="31" s="1"/>
  <c r="D202" i="7"/>
  <c r="D197" i="31" s="1"/>
  <c r="D203" i="7" l="1"/>
  <c r="D198" i="31" s="1"/>
  <c r="E203" i="7"/>
  <c r="E198" i="31" s="1"/>
  <c r="E204" i="7" l="1"/>
  <c r="E199" i="31" s="1"/>
  <c r="D204" i="7"/>
  <c r="D199" i="31" s="1"/>
  <c r="D205" i="7" l="1"/>
  <c r="D200" i="31" s="1"/>
  <c r="E205" i="7"/>
  <c r="E200" i="31" s="1"/>
  <c r="E206" i="7" l="1"/>
  <c r="E201" i="31" s="1"/>
  <c r="D206" i="7"/>
  <c r="D201" i="31" s="1"/>
  <c r="D207" i="7" l="1"/>
  <c r="D202" i="31" s="1"/>
  <c r="E207" i="7"/>
  <c r="E202" i="31" s="1"/>
  <c r="E208" i="7" l="1"/>
  <c r="E203" i="31" s="1"/>
  <c r="D208" i="7"/>
  <c r="D203" i="31" s="1"/>
  <c r="D209" i="7" l="1"/>
  <c r="D204" i="31" s="1"/>
  <c r="E209" i="7"/>
  <c r="E204" i="31" s="1"/>
  <c r="E210" i="7" l="1"/>
  <c r="E205" i="31" s="1"/>
  <c r="D210" i="7"/>
  <c r="D205" i="31" s="1"/>
  <c r="D211" i="7" l="1"/>
  <c r="D206" i="31" s="1"/>
  <c r="E211" i="7"/>
  <c r="E206" i="31" s="1"/>
  <c r="E212" i="7" l="1"/>
  <c r="E207" i="31" s="1"/>
  <c r="D212" i="7"/>
  <c r="D207" i="31" s="1"/>
  <c r="D213" i="7" l="1"/>
  <c r="D208" i="31" s="1"/>
  <c r="E213" i="7"/>
  <c r="E208" i="31" s="1"/>
  <c r="E214" i="7" l="1"/>
  <c r="E209" i="31" s="1"/>
  <c r="D214" i="7"/>
  <c r="D209" i="31" s="1"/>
  <c r="D215" i="7" l="1"/>
  <c r="D210" i="31" s="1"/>
  <c r="E215" i="7"/>
  <c r="E210" i="31" s="1"/>
  <c r="E216" i="7" l="1"/>
  <c r="E211" i="31" s="1"/>
  <c r="D216" i="7"/>
  <c r="D211" i="31" s="1"/>
  <c r="D217" i="7" l="1"/>
  <c r="D212" i="31" s="1"/>
  <c r="E217" i="7"/>
  <c r="E212" i="31" s="1"/>
  <c r="E218" i="7" l="1"/>
  <c r="E213" i="31" s="1"/>
  <c r="D218" i="7"/>
  <c r="D213" i="31" s="1"/>
  <c r="D219" i="7" l="1"/>
  <c r="D214" i="31" s="1"/>
  <c r="E219" i="7"/>
  <c r="E214" i="31" s="1"/>
  <c r="E220" i="7" l="1"/>
  <c r="E215" i="31" s="1"/>
  <c r="D220" i="7"/>
  <c r="D215" i="31" s="1"/>
  <c r="D221" i="7" l="1"/>
  <c r="D216" i="31" s="1"/>
  <c r="E221" i="7"/>
  <c r="E216" i="31" s="1"/>
  <c r="E222" i="7" l="1"/>
  <c r="E217" i="31" s="1"/>
  <c r="D222" i="7"/>
  <c r="D217" i="31" s="1"/>
  <c r="D223" i="7" l="1"/>
  <c r="D218" i="31" s="1"/>
  <c r="E223" i="7"/>
  <c r="E218" i="31" s="1"/>
  <c r="E224" i="7" l="1"/>
  <c r="E219" i="31" s="1"/>
  <c r="D224" i="7"/>
  <c r="D219" i="31" s="1"/>
  <c r="D225" i="7" l="1"/>
  <c r="D220" i="31" s="1"/>
  <c r="E225" i="7"/>
  <c r="E220" i="31" s="1"/>
  <c r="E226" i="7" l="1"/>
  <c r="E221" i="31" s="1"/>
  <c r="D226" i="7"/>
  <c r="D221" i="31" s="1"/>
  <c r="D227" i="7" l="1"/>
  <c r="D222" i="31" s="1"/>
  <c r="E227" i="7"/>
  <c r="E222" i="31" s="1"/>
  <c r="E228" i="7" l="1"/>
  <c r="E223" i="31" s="1"/>
  <c r="D228" i="7"/>
  <c r="D223" i="31" s="1"/>
  <c r="D229" i="7" l="1"/>
  <c r="D224" i="31" s="1"/>
  <c r="E229" i="7"/>
  <c r="E224" i="31" s="1"/>
  <c r="E230" i="7" l="1"/>
  <c r="E225" i="31" s="1"/>
  <c r="D230" i="7"/>
  <c r="D225" i="31" s="1"/>
  <c r="D231" i="7" l="1"/>
  <c r="D226" i="31" s="1"/>
  <c r="E231" i="7"/>
  <c r="E226" i="31" s="1"/>
  <c r="E232" i="7" l="1"/>
  <c r="E227" i="31" s="1"/>
  <c r="D232" i="7"/>
  <c r="D227" i="31" s="1"/>
  <c r="D233" i="7" l="1"/>
  <c r="D228" i="31" s="1"/>
  <c r="E233" i="7"/>
  <c r="E228" i="31" s="1"/>
  <c r="E234" i="7" l="1"/>
  <c r="E229" i="31" s="1"/>
  <c r="D234" i="7"/>
  <c r="D229" i="31" s="1"/>
  <c r="D235" i="7" l="1"/>
  <c r="D230" i="31" s="1"/>
  <c r="E235" i="7"/>
  <c r="E230" i="31" s="1"/>
  <c r="E236" i="7" l="1"/>
  <c r="E231" i="31" s="1"/>
  <c r="D236" i="7"/>
  <c r="D231" i="31" s="1"/>
  <c r="D237" i="7" l="1"/>
  <c r="D232" i="31" s="1"/>
  <c r="E237" i="7"/>
  <c r="E232" i="31" s="1"/>
  <c r="E238" i="7" l="1"/>
  <c r="E233" i="31" s="1"/>
  <c r="D238" i="7"/>
  <c r="D233" i="31" s="1"/>
  <c r="D239" i="7" l="1"/>
  <c r="D234" i="31" s="1"/>
  <c r="E239" i="7"/>
  <c r="E234" i="31" s="1"/>
  <c r="E240" i="7" l="1"/>
  <c r="E235" i="31" s="1"/>
  <c r="D240" i="7"/>
  <c r="D235" i="31" s="1"/>
  <c r="D241" i="7" l="1"/>
  <c r="D236" i="31" s="1"/>
  <c r="E241" i="7"/>
  <c r="E236" i="31" s="1"/>
  <c r="E242" i="7" l="1"/>
  <c r="E237" i="31" s="1"/>
  <c r="D242" i="7"/>
  <c r="D237" i="31" s="1"/>
  <c r="D243" i="7" l="1"/>
  <c r="D238" i="31" s="1"/>
  <c r="E243" i="7"/>
  <c r="E238" i="31" s="1"/>
  <c r="E244" i="7" l="1"/>
  <c r="E239" i="31" s="1"/>
  <c r="D244" i="7"/>
  <c r="D239" i="31" s="1"/>
  <c r="D245" i="7" l="1"/>
  <c r="D240" i="31" s="1"/>
  <c r="E245" i="7"/>
  <c r="E240" i="31" s="1"/>
  <c r="E246" i="7" l="1"/>
  <c r="E241" i="31" s="1"/>
  <c r="D246" i="7"/>
  <c r="D241" i="31" s="1"/>
  <c r="D247" i="7" l="1"/>
  <c r="D242" i="31" s="1"/>
  <c r="E247" i="7"/>
  <c r="E242" i="31" s="1"/>
  <c r="E248" i="7" l="1"/>
  <c r="E243" i="31" s="1"/>
  <c r="D248" i="7"/>
  <c r="D243" i="31" s="1"/>
  <c r="D249" i="7" l="1"/>
  <c r="D244" i="31" s="1"/>
  <c r="E249" i="7"/>
  <c r="E244" i="31" s="1"/>
  <c r="E250" i="7" l="1"/>
  <c r="E245" i="31" s="1"/>
  <c r="D250" i="7"/>
  <c r="D245" i="31" s="1"/>
  <c r="D251" i="7" l="1"/>
  <c r="D246" i="31" s="1"/>
  <c r="E251" i="7"/>
  <c r="E246" i="31" s="1"/>
  <c r="E252" i="7" l="1"/>
  <c r="E247" i="31" s="1"/>
  <c r="D252" i="7"/>
  <c r="D247" i="31" s="1"/>
  <c r="D253" i="7" l="1"/>
  <c r="D248" i="31" s="1"/>
  <c r="E253" i="7"/>
  <c r="E248" i="31" s="1"/>
  <c r="E254" i="7" l="1"/>
  <c r="E249" i="31" s="1"/>
  <c r="D254" i="7"/>
  <c r="D249" i="31" s="1"/>
  <c r="D255" i="7" l="1"/>
  <c r="D250" i="31" s="1"/>
  <c r="E255" i="7"/>
  <c r="E250" i="31" s="1"/>
  <c r="E256" i="7" l="1"/>
  <c r="E251" i="31" s="1"/>
  <c r="D256" i="7"/>
  <c r="D251" i="31" s="1"/>
  <c r="D257" i="7" l="1"/>
  <c r="D252" i="31" s="1"/>
  <c r="E257" i="7"/>
  <c r="E252" i="31" s="1"/>
  <c r="E258" i="7" l="1"/>
  <c r="E253" i="31" s="1"/>
  <c r="D258" i="7"/>
  <c r="D253" i="31" s="1"/>
  <c r="D259" i="7" l="1"/>
  <c r="D254" i="31" s="1"/>
  <c r="E259" i="7"/>
  <c r="E254" i="31" s="1"/>
  <c r="E260" i="7" l="1"/>
  <c r="E255" i="31" s="1"/>
  <c r="D260" i="7"/>
  <c r="D255" i="31" s="1"/>
  <c r="D261" i="7" l="1"/>
  <c r="D256" i="31" s="1"/>
  <c r="E261" i="7"/>
  <c r="E256" i="31" s="1"/>
  <c r="E262" i="7" l="1"/>
  <c r="E257" i="31" s="1"/>
  <c r="D262" i="7"/>
  <c r="D257" i="31" s="1"/>
  <c r="D263" i="7" l="1"/>
  <c r="D258" i="31" s="1"/>
  <c r="E263" i="7"/>
  <c r="E258" i="31" s="1"/>
  <c r="E264" i="7" l="1"/>
  <c r="E259" i="31" s="1"/>
  <c r="D264" i="7"/>
  <c r="D259" i="31" s="1"/>
  <c r="D265" i="7" l="1"/>
  <c r="D260" i="31" s="1"/>
  <c r="E265" i="7"/>
  <c r="E260" i="31" s="1"/>
  <c r="E266" i="7" l="1"/>
  <c r="E261" i="31" s="1"/>
  <c r="D266" i="7"/>
  <c r="D261" i="31" s="1"/>
  <c r="D267" i="7" l="1"/>
  <c r="D262" i="31" s="1"/>
  <c r="E267" i="7"/>
  <c r="E262" i="31" s="1"/>
  <c r="E268" i="7" l="1"/>
  <c r="E263" i="31" s="1"/>
  <c r="D268" i="7"/>
  <c r="D263" i="31" s="1"/>
  <c r="D269" i="7" l="1"/>
  <c r="D264" i="31" s="1"/>
  <c r="E269" i="7"/>
  <c r="E264" i="31" s="1"/>
  <c r="E270" i="7" l="1"/>
  <c r="E265" i="31" s="1"/>
  <c r="D270" i="7"/>
  <c r="D265" i="31" s="1"/>
  <c r="D271" i="7" l="1"/>
  <c r="D266" i="31" s="1"/>
  <c r="E271" i="7"/>
  <c r="E266" i="31" s="1"/>
  <c r="E272" i="7" l="1"/>
  <c r="E267" i="31" s="1"/>
  <c r="D272" i="7"/>
  <c r="D267" i="31" s="1"/>
  <c r="D273" i="7" l="1"/>
  <c r="D268" i="31" s="1"/>
  <c r="E273" i="7"/>
  <c r="E268" i="31" s="1"/>
  <c r="E274" i="7" l="1"/>
  <c r="E269" i="31" s="1"/>
  <c r="D274" i="7"/>
  <c r="D269" i="31" s="1"/>
  <c r="D275" i="7" l="1"/>
  <c r="D270" i="31" s="1"/>
  <c r="E275" i="7"/>
  <c r="E270" i="31" s="1"/>
  <c r="E276" i="7" l="1"/>
  <c r="E271" i="31" s="1"/>
  <c r="D276" i="7"/>
  <c r="D271" i="31" s="1"/>
  <c r="D277" i="7" l="1"/>
  <c r="D272" i="31" s="1"/>
  <c r="E277" i="7"/>
  <c r="E272" i="31" s="1"/>
  <c r="E278" i="7" l="1"/>
  <c r="E273" i="31" s="1"/>
  <c r="D278" i="7"/>
  <c r="D273" i="31" s="1"/>
  <c r="D279" i="7" l="1"/>
  <c r="D274" i="31" s="1"/>
  <c r="E279" i="7"/>
  <c r="E274" i="31" s="1"/>
  <c r="E280" i="7" l="1"/>
  <c r="E275" i="31" s="1"/>
  <c r="D280" i="7"/>
  <c r="D275" i="31" s="1"/>
  <c r="D281" i="7" l="1"/>
  <c r="D276" i="31" s="1"/>
  <c r="E281" i="7"/>
  <c r="E276" i="31" s="1"/>
  <c r="E282" i="7" l="1"/>
  <c r="E277" i="31" s="1"/>
  <c r="D282" i="7"/>
  <c r="D277" i="31" s="1"/>
  <c r="D283" i="7" l="1"/>
  <c r="D278" i="31" s="1"/>
  <c r="E283" i="7"/>
  <c r="E278" i="31" s="1"/>
  <c r="E284" i="7" l="1"/>
  <c r="E279" i="31" s="1"/>
  <c r="D284" i="7"/>
  <c r="D279" i="31" s="1"/>
  <c r="D285" i="7" l="1"/>
  <c r="D280" i="31" s="1"/>
  <c r="E285" i="7"/>
  <c r="E280" i="31" s="1"/>
  <c r="E286" i="7" l="1"/>
  <c r="E281" i="31" s="1"/>
  <c r="D286" i="7"/>
  <c r="D281" i="31" s="1"/>
  <c r="D287" i="7" l="1"/>
  <c r="D282" i="31" s="1"/>
  <c r="E287" i="7"/>
  <c r="E282" i="31" s="1"/>
  <c r="E288" i="7" l="1"/>
  <c r="E283" i="31" s="1"/>
  <c r="D288" i="7"/>
  <c r="D283" i="31" s="1"/>
  <c r="D289" i="7" l="1"/>
  <c r="D284" i="31" s="1"/>
  <c r="E289" i="7"/>
  <c r="E284" i="31" s="1"/>
  <c r="E290" i="7" l="1"/>
  <c r="E285" i="31" s="1"/>
  <c r="D290" i="7"/>
  <c r="D285" i="31" s="1"/>
  <c r="D291" i="7" l="1"/>
  <c r="D286" i="31" s="1"/>
  <c r="E291" i="7"/>
  <c r="E286" i="31" s="1"/>
  <c r="E292" i="7" l="1"/>
  <c r="E287" i="31" s="1"/>
  <c r="D292" i="7"/>
  <c r="D287" i="31" s="1"/>
  <c r="D293" i="7" l="1"/>
  <c r="D288" i="31" s="1"/>
  <c r="E293" i="7"/>
  <c r="E288" i="31" s="1"/>
  <c r="E294" i="7" l="1"/>
  <c r="E289" i="31" s="1"/>
  <c r="D294" i="7"/>
  <c r="D289" i="31" s="1"/>
  <c r="D295" i="7" l="1"/>
  <c r="D290" i="31" s="1"/>
  <c r="E295" i="7"/>
  <c r="E290" i="31" s="1"/>
  <c r="E296" i="7" l="1"/>
  <c r="E291" i="31" s="1"/>
  <c r="D296" i="7"/>
  <c r="D291" i="31" s="1"/>
  <c r="D297" i="7" l="1"/>
  <c r="D292" i="31" s="1"/>
  <c r="E297" i="7"/>
  <c r="E292" i="31" s="1"/>
  <c r="E298" i="7" l="1"/>
  <c r="E293" i="31" s="1"/>
  <c r="D298" i="7"/>
  <c r="D293" i="31" s="1"/>
  <c r="D299" i="7" l="1"/>
  <c r="D294" i="31" s="1"/>
  <c r="E299" i="7"/>
  <c r="E294" i="31" s="1"/>
  <c r="E300" i="7" l="1"/>
  <c r="E295" i="31" s="1"/>
  <c r="D300" i="7"/>
  <c r="D295" i="31" s="1"/>
  <c r="D301" i="7" l="1"/>
  <c r="D296" i="31" s="1"/>
  <c r="E301" i="7"/>
  <c r="E296" i="31" s="1"/>
  <c r="E302" i="7" l="1"/>
  <c r="E297" i="31" s="1"/>
  <c r="D302" i="7"/>
  <c r="D297" i="31" s="1"/>
  <c r="D303" i="7" l="1"/>
  <c r="D298" i="31" s="1"/>
  <c r="E303" i="7"/>
  <c r="E298" i="31" s="1"/>
  <c r="E304" i="7" l="1"/>
  <c r="E299" i="31" s="1"/>
  <c r="D304" i="7"/>
  <c r="D299" i="31" s="1"/>
  <c r="D305" i="7" l="1"/>
  <c r="D300" i="31" s="1"/>
  <c r="E305" i="7"/>
  <c r="E300" i="31" s="1"/>
  <c r="E306" i="7" l="1"/>
  <c r="E301" i="31" s="1"/>
  <c r="D306" i="7"/>
  <c r="D301" i="31" s="1"/>
  <c r="D307" i="7" l="1"/>
  <c r="D302" i="31" s="1"/>
  <c r="E307" i="7"/>
  <c r="E302" i="31" s="1"/>
  <c r="E308" i="7" l="1"/>
  <c r="E303" i="31" s="1"/>
  <c r="D308" i="7"/>
  <c r="D303" i="31" s="1"/>
  <c r="D309" i="7" l="1"/>
  <c r="D304" i="31" s="1"/>
  <c r="E309" i="7"/>
  <c r="E304" i="31" s="1"/>
  <c r="E310" i="7" l="1"/>
  <c r="E305" i="31" s="1"/>
  <c r="D310" i="7"/>
  <c r="D305" i="31" s="1"/>
  <c r="D311" i="7" l="1"/>
  <c r="D306" i="31" s="1"/>
  <c r="E311" i="7"/>
  <c r="E306" i="31" s="1"/>
  <c r="E312" i="7" l="1"/>
  <c r="E307" i="31" s="1"/>
  <c r="D312" i="7"/>
  <c r="D307" i="31" s="1"/>
  <c r="D313" i="7" l="1"/>
  <c r="D308" i="31" s="1"/>
  <c r="E313" i="7"/>
  <c r="E308" i="31" s="1"/>
  <c r="E314" i="7" l="1"/>
  <c r="E309" i="31" s="1"/>
  <c r="D314" i="7"/>
  <c r="D309" i="31" s="1"/>
  <c r="D315" i="7" l="1"/>
  <c r="D310" i="31" s="1"/>
  <c r="E315" i="7"/>
  <c r="E310" i="31" s="1"/>
  <c r="E316" i="7" l="1"/>
  <c r="E311" i="31" s="1"/>
  <c r="D316" i="7"/>
  <c r="D311" i="31" s="1"/>
  <c r="D317" i="7" l="1"/>
  <c r="D312" i="31" s="1"/>
  <c r="E317" i="7"/>
  <c r="E312" i="31" s="1"/>
  <c r="E318" i="7" l="1"/>
  <c r="E313" i="31" s="1"/>
  <c r="D318" i="7"/>
  <c r="D313" i="31" s="1"/>
  <c r="D319" i="7" l="1"/>
  <c r="D314" i="31" s="1"/>
  <c r="E319" i="7"/>
  <c r="E314" i="31" s="1"/>
  <c r="E320" i="7" l="1"/>
  <c r="E315" i="31" s="1"/>
  <c r="D320" i="7"/>
  <c r="D315" i="31" s="1"/>
  <c r="D321" i="7" l="1"/>
  <c r="D316" i="31" s="1"/>
  <c r="E321" i="7"/>
  <c r="E316" i="31" s="1"/>
  <c r="E322" i="7" l="1"/>
  <c r="E317" i="31" s="1"/>
  <c r="D322" i="7"/>
  <c r="D317" i="31" s="1"/>
  <c r="D323" i="7" l="1"/>
  <c r="D318" i="31" s="1"/>
  <c r="E323" i="7"/>
  <c r="E318" i="31" s="1"/>
  <c r="E324" i="7" l="1"/>
  <c r="E319" i="31" s="1"/>
  <c r="D324" i="7"/>
  <c r="D319" i="31" s="1"/>
  <c r="D325" i="7" l="1"/>
  <c r="D320" i="31" s="1"/>
  <c r="E325" i="7"/>
  <c r="E320" i="31" s="1"/>
  <c r="E326" i="7" l="1"/>
  <c r="E321" i="31" s="1"/>
  <c r="D326" i="7"/>
  <c r="D321" i="31" s="1"/>
  <c r="D327" i="7" l="1"/>
  <c r="D322" i="31" s="1"/>
  <c r="E327" i="7"/>
  <c r="E322" i="31" s="1"/>
  <c r="E328" i="7" l="1"/>
  <c r="E323" i="31" s="1"/>
  <c r="D328" i="7"/>
  <c r="D323" i="31" s="1"/>
  <c r="D329" i="7" l="1"/>
  <c r="D324" i="31" s="1"/>
  <c r="E329" i="7"/>
  <c r="E324" i="31" s="1"/>
  <c r="E330" i="7" l="1"/>
  <c r="E325" i="31" s="1"/>
  <c r="D330" i="7"/>
  <c r="D325" i="31" s="1"/>
  <c r="D331" i="7" l="1"/>
  <c r="D326" i="31" s="1"/>
  <c r="E331" i="7"/>
  <c r="E326" i="31" s="1"/>
  <c r="E332" i="7" l="1"/>
  <c r="E327" i="31" s="1"/>
  <c r="D332" i="7"/>
  <c r="D327" i="31" s="1"/>
  <c r="D333" i="7" l="1"/>
  <c r="D328" i="31" s="1"/>
  <c r="E333" i="7"/>
  <c r="E328" i="31" s="1"/>
  <c r="E334" i="7" l="1"/>
  <c r="E329" i="31" s="1"/>
  <c r="D334" i="7"/>
  <c r="D329" i="31" s="1"/>
  <c r="D335" i="7" l="1"/>
  <c r="D330" i="31" s="1"/>
  <c r="E335" i="7"/>
  <c r="E330" i="31" s="1"/>
  <c r="E336" i="7" l="1"/>
  <c r="E331" i="31" s="1"/>
  <c r="D336" i="7"/>
  <c r="D331" i="31" s="1"/>
  <c r="D337" i="7" l="1"/>
  <c r="D332" i="31" s="1"/>
  <c r="E337" i="7"/>
  <c r="E332" i="31" s="1"/>
  <c r="E338" i="7" l="1"/>
  <c r="E333" i="31" s="1"/>
  <c r="D338" i="7"/>
  <c r="D333" i="31" s="1"/>
  <c r="D339" i="7" l="1"/>
  <c r="D334" i="31" s="1"/>
  <c r="E339" i="7"/>
  <c r="E334" i="31" s="1"/>
  <c r="E340" i="7" l="1"/>
  <c r="E335" i="31" s="1"/>
  <c r="D340" i="7"/>
  <c r="D335" i="31" s="1"/>
  <c r="D341" i="7" l="1"/>
  <c r="D336" i="31" s="1"/>
  <c r="E341" i="7"/>
  <c r="E336" i="31" s="1"/>
  <c r="E342" i="7" l="1"/>
  <c r="E337" i="31" s="1"/>
  <c r="D342" i="7"/>
  <c r="D337" i="31" s="1"/>
  <c r="D343" i="7" l="1"/>
  <c r="D338" i="31" s="1"/>
  <c r="E343" i="7"/>
  <c r="E338" i="31" s="1"/>
  <c r="E344" i="7" l="1"/>
  <c r="E339" i="31" s="1"/>
  <c r="D344" i="7"/>
  <c r="D339" i="31" s="1"/>
  <c r="D345" i="7" l="1"/>
  <c r="D340" i="31" s="1"/>
  <c r="E345" i="7"/>
  <c r="E340" i="31" s="1"/>
  <c r="E346" i="7" l="1"/>
  <c r="E341" i="31" s="1"/>
  <c r="D346" i="7"/>
  <c r="D341" i="31" s="1"/>
  <c r="D347" i="7" l="1"/>
  <c r="D342" i="31" s="1"/>
  <c r="E347" i="7"/>
  <c r="E342" i="31" s="1"/>
  <c r="E348" i="7" l="1"/>
  <c r="E343" i="31" s="1"/>
  <c r="D348" i="7"/>
  <c r="D343" i="31" s="1"/>
  <c r="D349" i="7" l="1"/>
  <c r="D344" i="31" s="1"/>
  <c r="E349" i="7"/>
  <c r="E344" i="31" s="1"/>
  <c r="E350" i="7" l="1"/>
  <c r="E345" i="31" s="1"/>
  <c r="D350" i="7"/>
  <c r="D345" i="31" s="1"/>
  <c r="D351" i="7" l="1"/>
  <c r="D346" i="31" s="1"/>
  <c r="E351" i="7"/>
  <c r="E346" i="31" s="1"/>
  <c r="E352" i="7" l="1"/>
  <c r="E347" i="31" s="1"/>
  <c r="D352" i="7"/>
  <c r="D347" i="31" s="1"/>
  <c r="D353" i="7" l="1"/>
  <c r="D348" i="31" s="1"/>
  <c r="E353" i="7"/>
  <c r="E348" i="31" s="1"/>
  <c r="E354" i="7" l="1"/>
  <c r="E349" i="31" s="1"/>
  <c r="D354" i="7"/>
  <c r="D349" i="31" s="1"/>
  <c r="D355" i="7" l="1"/>
  <c r="D350" i="31" s="1"/>
  <c r="E355" i="7"/>
  <c r="E350" i="31" s="1"/>
  <c r="E356" i="7" l="1"/>
  <c r="E351" i="31" s="1"/>
  <c r="D356" i="7"/>
  <c r="D351" i="31" s="1"/>
  <c r="D357" i="7" l="1"/>
  <c r="D352" i="31" s="1"/>
  <c r="E357" i="7"/>
  <c r="E352" i="31" s="1"/>
  <c r="E358" i="7" l="1"/>
  <c r="E353" i="31" s="1"/>
  <c r="D358" i="7"/>
  <c r="D353" i="31" s="1"/>
  <c r="D359" i="7" l="1"/>
  <c r="D354" i="31" s="1"/>
  <c r="E359" i="7"/>
  <c r="E354" i="31" s="1"/>
  <c r="E360" i="7" l="1"/>
  <c r="E355" i="31" s="1"/>
  <c r="D360" i="7"/>
  <c r="D355" i="31" s="1"/>
  <c r="D361" i="7" l="1"/>
  <c r="D356" i="31" s="1"/>
  <c r="E361" i="7"/>
  <c r="E356" i="31" s="1"/>
  <c r="E362" i="7" l="1"/>
  <c r="E357" i="31" s="1"/>
  <c r="D362" i="7"/>
  <c r="D357" i="31" s="1"/>
  <c r="D363" i="7" l="1"/>
  <c r="D358" i="31" s="1"/>
  <c r="E363" i="7"/>
  <c r="E358" i="31" s="1"/>
  <c r="E364" i="7" l="1"/>
  <c r="E359" i="31" s="1"/>
  <c r="D364" i="7"/>
  <c r="D359" i="31" s="1"/>
  <c r="D365" i="7" l="1"/>
  <c r="D360" i="31" s="1"/>
  <c r="E365" i="7"/>
  <c r="E360" i="31" s="1"/>
  <c r="E366" i="7" l="1"/>
  <c r="E361" i="31" s="1"/>
  <c r="D366" i="7"/>
  <c r="D361" i="31" s="1"/>
  <c r="D367" i="7" l="1"/>
  <c r="D362" i="31" s="1"/>
  <c r="E367" i="7"/>
  <c r="E362" i="31" s="1"/>
  <c r="E368" i="7" l="1"/>
  <c r="E363" i="31" s="1"/>
  <c r="D368" i="7"/>
  <c r="D363" i="31" s="1"/>
  <c r="D369" i="7" l="1"/>
  <c r="D364" i="31" s="1"/>
  <c r="E369" i="7"/>
  <c r="E364" i="31" s="1"/>
  <c r="E370" i="7" l="1"/>
  <c r="E365" i="31" s="1"/>
  <c r="D370" i="7"/>
  <c r="D365" i="31" s="1"/>
  <c r="E371" i="7" l="1"/>
  <c r="E366" i="31" s="1"/>
  <c r="D371" i="7"/>
  <c r="D366" i="31" s="1"/>
  <c r="D372" i="7" l="1"/>
  <c r="D367" i="31" s="1"/>
  <c r="E372" i="7"/>
  <c r="E367" i="31" s="1"/>
  <c r="E373" i="7" l="1"/>
  <c r="E368" i="31" s="1"/>
  <c r="D373" i="7"/>
  <c r="D368" i="31" s="1"/>
  <c r="D374" i="7" l="1"/>
  <c r="D369" i="31" s="1"/>
  <c r="E374" i="7"/>
  <c r="E369" i="31" s="1"/>
  <c r="E375" i="7" l="1"/>
  <c r="E370" i="31" s="1"/>
  <c r="D375" i="7"/>
  <c r="D370" i="31" s="1"/>
  <c r="D376" i="7" l="1"/>
  <c r="D371" i="31" s="1"/>
  <c r="E376" i="7"/>
  <c r="E371" i="31" s="1"/>
  <c r="E377" i="7" l="1"/>
  <c r="E372" i="31" s="1"/>
  <c r="D377" i="7"/>
  <c r="D372" i="31" s="1"/>
  <c r="D378" i="7" l="1"/>
  <c r="D373" i="31" s="1"/>
  <c r="E378" i="7"/>
  <c r="E373" i="31" s="1"/>
  <c r="E379" i="7" l="1"/>
  <c r="E374" i="31" s="1"/>
  <c r="D379" i="7"/>
  <c r="D374" i="31" s="1"/>
  <c r="D380" i="7" l="1"/>
  <c r="D375" i="31" s="1"/>
  <c r="E380" i="7"/>
  <c r="E375" i="31" s="1"/>
  <c r="E381" i="7" l="1"/>
  <c r="E376" i="31" s="1"/>
  <c r="D381" i="7"/>
  <c r="D376" i="31" s="1"/>
  <c r="D382" i="7" l="1"/>
  <c r="D377" i="31" s="1"/>
  <c r="E382" i="7"/>
  <c r="E377" i="31" s="1"/>
  <c r="E383" i="7" l="1"/>
  <c r="E378" i="31" s="1"/>
  <c r="D383" i="7"/>
  <c r="D378" i="31" s="1"/>
  <c r="D384" i="7" l="1"/>
  <c r="D379" i="31" s="1"/>
  <c r="E384" i="7"/>
  <c r="E379" i="31" s="1"/>
  <c r="E385" i="7" l="1"/>
  <c r="E380" i="31" s="1"/>
  <c r="D385" i="7"/>
  <c r="D380" i="31" s="1"/>
  <c r="D386" i="7" l="1"/>
  <c r="D381" i="31" s="1"/>
  <c r="E386" i="7"/>
  <c r="E381" i="31" s="1"/>
  <c r="E387" i="7" l="1"/>
  <c r="E382" i="31" s="1"/>
  <c r="D387" i="7"/>
  <c r="D382" i="31" s="1"/>
  <c r="D388" i="7" l="1"/>
  <c r="D383" i="31" s="1"/>
  <c r="E388" i="7"/>
  <c r="E383" i="31" s="1"/>
  <c r="E389" i="7" l="1"/>
  <c r="E384" i="31" s="1"/>
  <c r="D389" i="7"/>
  <c r="D384" i="31" s="1"/>
  <c r="D390" i="7" l="1"/>
  <c r="D385" i="31" s="1"/>
  <c r="E390" i="7"/>
  <c r="E385" i="31" s="1"/>
  <c r="E391" i="7" l="1"/>
  <c r="E386" i="31" s="1"/>
  <c r="D391" i="7"/>
  <c r="D386" i="31" s="1"/>
  <c r="D392" i="7" l="1"/>
  <c r="D387" i="31" s="1"/>
  <c r="E392" i="7"/>
  <c r="E387" i="31" s="1"/>
  <c r="E393" i="7" l="1"/>
  <c r="E388" i="31" s="1"/>
  <c r="D393" i="7"/>
  <c r="D388" i="31" s="1"/>
  <c r="D394" i="7" l="1"/>
  <c r="D389" i="31" s="1"/>
  <c r="E394" i="7"/>
  <c r="E389" i="31" s="1"/>
  <c r="E395" i="7" l="1"/>
  <c r="E390" i="31" s="1"/>
  <c r="D395" i="7"/>
  <c r="D390" i="31" s="1"/>
  <c r="D396" i="7" l="1"/>
  <c r="D391" i="31" s="1"/>
  <c r="E396" i="7"/>
  <c r="E391" i="31" s="1"/>
  <c r="E397" i="7" l="1"/>
  <c r="E392" i="31" s="1"/>
  <c r="D397" i="7"/>
  <c r="D392" i="31" s="1"/>
  <c r="D398" i="7" l="1"/>
  <c r="D393" i="31" s="1"/>
  <c r="E398" i="7"/>
  <c r="E393" i="31" s="1"/>
  <c r="E399" i="7" l="1"/>
  <c r="E394" i="31" s="1"/>
  <c r="D399" i="7"/>
  <c r="D394" i="31" s="1"/>
  <c r="D400" i="7" l="1"/>
  <c r="D395" i="31" s="1"/>
  <c r="E400" i="7"/>
  <c r="E395" i="31" s="1"/>
  <c r="E401" i="7" l="1"/>
  <c r="E396" i="31" s="1"/>
  <c r="D401" i="7"/>
  <c r="D396" i="31" s="1"/>
  <c r="D402" i="7" l="1"/>
  <c r="D397" i="31" s="1"/>
  <c r="E402" i="7"/>
  <c r="E397" i="31" s="1"/>
  <c r="E403" i="7" l="1"/>
  <c r="E398" i="31" s="1"/>
  <c r="D403" i="7"/>
  <c r="D398" i="31" s="1"/>
  <c r="D404" i="7" l="1"/>
  <c r="D399" i="31" s="1"/>
  <c r="E404" i="7"/>
  <c r="E399" i="31" s="1"/>
  <c r="E405" i="7" l="1"/>
  <c r="E400" i="31" s="1"/>
  <c r="D405" i="7"/>
  <c r="D400" i="31" s="1"/>
  <c r="D406" i="7" l="1"/>
  <c r="D401" i="31" s="1"/>
  <c r="E406" i="7"/>
  <c r="E401" i="31" s="1"/>
  <c r="E407" i="7" l="1"/>
  <c r="E402" i="31" s="1"/>
  <c r="D407" i="7"/>
  <c r="D402" i="31" s="1"/>
  <c r="D408" i="7" l="1"/>
  <c r="D403" i="31" s="1"/>
  <c r="E408" i="7"/>
  <c r="E403" i="31" s="1"/>
  <c r="E409" i="7" l="1"/>
  <c r="E404" i="31" s="1"/>
  <c r="D409" i="7"/>
  <c r="D404" i="31" s="1"/>
  <c r="D410" i="7" l="1"/>
  <c r="D405" i="31" s="1"/>
  <c r="E410" i="7"/>
  <c r="E405" i="31" s="1"/>
  <c r="E411" i="7" l="1"/>
  <c r="E406" i="31" s="1"/>
  <c r="D411" i="7"/>
  <c r="D406" i="31" s="1"/>
  <c r="D412" i="7" l="1"/>
  <c r="D407" i="31" s="1"/>
  <c r="E412" i="7"/>
  <c r="E407" i="31" s="1"/>
  <c r="E413" i="7" l="1"/>
  <c r="E408" i="31" s="1"/>
  <c r="D413" i="7"/>
  <c r="D408" i="31" s="1"/>
  <c r="D414" i="7" l="1"/>
  <c r="D409" i="31" s="1"/>
  <c r="E414" i="7"/>
  <c r="E409" i="31" s="1"/>
  <c r="E415" i="7" l="1"/>
  <c r="E410" i="31" s="1"/>
  <c r="D415" i="7"/>
  <c r="D410" i="31" s="1"/>
  <c r="D416" i="7" l="1"/>
  <c r="D411" i="31" s="1"/>
  <c r="E416" i="7"/>
  <c r="E411" i="31" s="1"/>
  <c r="E417" i="7" l="1"/>
  <c r="E412" i="31" s="1"/>
  <c r="D417" i="7"/>
  <c r="D412" i="31" s="1"/>
  <c r="D418" i="7" l="1"/>
  <c r="D413" i="31" s="1"/>
  <c r="E418" i="7"/>
  <c r="E413" i="31" s="1"/>
  <c r="E419" i="7" l="1"/>
  <c r="E414" i="31" s="1"/>
  <c r="D419" i="7"/>
  <c r="D414" i="31" s="1"/>
  <c r="D420" i="7" l="1"/>
  <c r="D415" i="31" s="1"/>
  <c r="E420" i="7"/>
  <c r="E415" i="31" s="1"/>
  <c r="E421" i="7" l="1"/>
  <c r="E416" i="31" s="1"/>
  <c r="D421" i="7"/>
  <c r="D416" i="31" s="1"/>
  <c r="D422" i="7" l="1"/>
  <c r="D417" i="31" s="1"/>
  <c r="E422" i="7"/>
  <c r="E417" i="31" s="1"/>
  <c r="E423" i="7" l="1"/>
  <c r="E418" i="31" s="1"/>
  <c r="D423" i="7"/>
  <c r="D418" i="31" s="1"/>
  <c r="D424" i="7" l="1"/>
  <c r="D419" i="31" s="1"/>
  <c r="E424" i="7"/>
  <c r="E419" i="31" s="1"/>
  <c r="E425" i="7" l="1"/>
  <c r="E420" i="31" s="1"/>
  <c r="D425" i="7"/>
  <c r="D420" i="31" s="1"/>
  <c r="D426" i="7" l="1"/>
  <c r="D421" i="31" s="1"/>
  <c r="E426" i="7"/>
  <c r="E421" i="3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91B1E31-6EE9-493D-934E-A9496DE4E6AE}" name="Spørring - Slaktedata_tom_2018_kommune" description="Tilkobling til spørringen Slaktedata_tom_2018_kommune i arbeidsboken." type="100" refreshedVersion="6" minRefreshableVersion="5">
    <extLst>
      <ext xmlns:x15="http://schemas.microsoft.com/office/spreadsheetml/2010/11/main" uri="{DE250136-89BD-433C-8126-D09CA5730AF9}">
        <x15:connection id="99708e66-be23-486d-a476-b10b58de51fb"/>
      </ext>
    </extLst>
  </connection>
  <connection id="2" xr16:uid="{234D3D93-5311-4632-842B-A9A6DADDF962}" name="Spørring - Slaktedata_tom_2018_kommune (2)" description="Tilkobling til spørringen Slaktedata_tom_2018_kommune (2) i arbeidsboken." type="100" refreshedVersion="6" minRefreshableVersion="5">
    <extLst>
      <ext xmlns:x15="http://schemas.microsoft.com/office/spreadsheetml/2010/11/main" uri="{DE250136-89BD-433C-8126-D09CA5730AF9}">
        <x15:connection id="de6c2bb9-fa1e-4f72-a601-207195e73384"/>
      </ext>
    </extLst>
  </connection>
  <connection id="3" xr16:uid="{FD64777F-860A-4A71-9B21-2EF38F3751B4}" name="Spørring - slaktegrupper" description="Tilkobling til spørringen slaktegrupper i arbeidsboken." type="100" refreshedVersion="6" minRefreshableVersion="5">
    <extLst>
      <ext xmlns:x15="http://schemas.microsoft.com/office/spreadsheetml/2010/11/main" uri="{DE250136-89BD-433C-8126-D09CA5730AF9}">
        <x15:connection id="67406411-0421-485a-be9c-5b24dc0ecf69"/>
      </ext>
    </extLst>
  </connection>
  <connection id="4" xr16:uid="{9C2A4842-8CFA-4147-8D51-56566781FED7}" name="Spørring - spr_kommune_2019" description="Tilkobling til spørringen spr_kommune_2019 i arbeidsboken." type="100" refreshedVersion="6" minRefreshableVersion="5">
    <extLst>
      <ext xmlns:x15="http://schemas.microsoft.com/office/spreadsheetml/2010/11/main" uri="{DE250136-89BD-433C-8126-D09CA5730AF9}">
        <x15:connection id="162f5e97-6c1b-4eeb-a47c-da9affb67fa9"/>
      </ext>
    </extLst>
  </connection>
  <connection id="5" xr16:uid="{B019A0A8-5F45-44CF-BD5C-BB3F81BE9210}" keepAlive="1" name="ThisWorkbookDataModel" description="Data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4">
    <s v="ThisWorkbookDataModel"/>
    <s v="{[Slaktedata_tom_2018_kommune].[år].&amp;[2018]}"/>
    <s v="{[spr_kommune_2019].[fylke].&amp;[Trøndelag]}"/>
    <s v="{[slaktegrupper].[dyreslag].&amp;[storfe]}"/>
    <s v="{[slaktegrupper].[dyreslag].[All]}"/>
    <s v="{[spr_kommune_2019].[fylke].[All]}"/>
    <s v="{[Slaktedata_tom_2018_kommune  2].[år].&amp;[2018]}"/>
    <s v="{[slaktegrupper].[dyreslag].&amp;[kylling/høns]}"/>
    <s v="{[spr_kommune_2019].[fnr_fylke].[All]}"/>
    <s v="{[slaktegrupper].[undergrupper2].[All]}"/>
    <s v="{[slaktegrupper].[dyreslag].&amp;[sau]}"/>
    <s v="{[slaktegrupper].[dyreslag].&amp;[gris]}"/>
    <s v="{[spr_kommune_2019].[fylke].&amp;[Oppland]}"/>
    <s v="{[spr_kommune_2019].[kommune].[All]}"/>
  </metadataStrings>
  <mdxMetadata count="13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</mdxMetadata>
  <valueMetadata count="13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</valueMetadata>
</metadata>
</file>

<file path=xl/sharedStrings.xml><?xml version="1.0" encoding="utf-8"?>
<sst xmlns="http://schemas.openxmlformats.org/spreadsheetml/2006/main" count="4858" uniqueCount="1544">
  <si>
    <t>Radetiketter</t>
  </si>
  <si>
    <t>0101</t>
  </si>
  <si>
    <t>0103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</si>
  <si>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</si>
  <si>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</si>
  <si>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</si>
  <si>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</si>
  <si>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</si>
  <si>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</si>
  <si>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</si>
  <si>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</si>
  <si>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</si>
  <si>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</si>
  <si>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</si>
  <si>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</si>
  <si>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</si>
  <si>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</si>
  <si>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</si>
  <si>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</si>
  <si>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</si>
  <si>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</si>
  <si>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</si>
  <si>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</si>
  <si>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</si>
  <si>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</si>
  <si>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</si>
  <si>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</si>
  <si>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</si>
  <si>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</si>
  <si>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</si>
  <si>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</si>
  <si>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</si>
  <si>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</si>
  <si>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</si>
  <si>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</si>
  <si>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</si>
  <si>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</si>
  <si>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</si>
  <si>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</si>
  <si>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</si>
  <si>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</si>
  <si>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</si>
  <si>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</si>
  <si>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</si>
  <si>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</si>
  <si>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</si>
  <si>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</si>
  <si>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</si>
  <si>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</si>
  <si>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</si>
  <si>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</si>
  <si>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</si>
  <si>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</si>
  <si>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</si>
  <si>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</si>
  <si>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</si>
  <si>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</si>
  <si>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</si>
  <si>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</si>
  <si>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</si>
  <si>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</si>
  <si>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</si>
  <si>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</si>
  <si>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</si>
  <si>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</si>
  <si>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</si>
  <si>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</si>
  <si>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</si>
  <si>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</si>
  <si>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</si>
  <si>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</si>
  <si>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</si>
  <si>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</si>
  <si>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</si>
  <si>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</si>
  <si>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</si>
  <si>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</si>
  <si>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</si>
  <si>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</si>
  <si>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</si>
  <si>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</si>
  <si>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</si>
  <si>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</si>
  <si>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</si>
  <si>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</si>
  <si>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</si>
  <si>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</si>
  <si>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</si>
  <si>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</si>
  <si>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</si>
  <si>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</si>
  <si>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</si>
  <si>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</si>
  <si>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</si>
  <si>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</si>
  <si>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</si>
  <si>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</si>
  <si>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</si>
  <si>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</si>
  <si>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</si>
  <si>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</si>
  <si>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</si>
  <si>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</si>
  <si>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</si>
  <si>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</si>
  <si>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</si>
  <si>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</si>
  <si>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</si>
  <si>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</si>
  <si>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</si>
  <si>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</si>
  <si>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</si>
  <si>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</si>
  <si>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0702</t>
  </si>
  <si>
    <t>0704</t>
  </si>
  <si>
    <t>0706</t>
  </si>
  <si>
    <t>0709</t>
  </si>
  <si>
    <t>0710</t>
  </si>
  <si>
    <t>0711</t>
  </si>
  <si>
    <t>0712</t>
  </si>
  <si>
    <t>0713</t>
  </si>
  <si>
    <t>0714</t>
  </si>
  <si>
    <t>0715</t>
  </si>
  <si>
    <t>0716</t>
  </si>
  <si>
    <t>0718</t>
  </si>
  <si>
    <t>0719</t>
  </si>
  <si>
    <t>0720</t>
  </si>
  <si>
    <t>0722</t>
  </si>
  <si>
    <t>0723</t>
  </si>
  <si>
    <t>0728</t>
  </si>
  <si>
    <t>0729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</si>
  <si>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</si>
  <si>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</si>
  <si>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</si>
  <si>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</si>
  <si>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</si>
  <si>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</si>
  <si>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</si>
  <si>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</si>
  <si>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</si>
  <si>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</si>
  <si>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</si>
  <si>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</si>
  <si>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</si>
  <si>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</si>
  <si>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</si>
  <si>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</si>
  <si>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</si>
  <si>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</si>
  <si>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</si>
  <si>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</si>
  <si>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</si>
  <si>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</si>
  <si>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</si>
  <si>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</si>
  <si>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</si>
  <si>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</si>
  <si>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</si>
  <si>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</si>
  <si>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</si>
  <si>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</si>
  <si>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</si>
  <si>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</si>
  <si>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</si>
  <si>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</si>
  <si>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</si>
  <si>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</si>
  <si>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</si>
  <si>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</si>
  <si>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</si>
  <si>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</si>
  <si>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</si>
  <si>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</si>
  <si>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</si>
  <si>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</si>
  <si>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</si>
  <si>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</si>
  <si>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</si>
  <si>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</si>
  <si>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1100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</si>
  <si>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</si>
  <si>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</si>
  <si>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</si>
  <si>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</si>
  <si>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</si>
  <si>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</si>
  <si>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</si>
  <si>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</si>
  <si>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</si>
  <si>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</si>
  <si>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</si>
  <si>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</si>
  <si>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</si>
  <si>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</si>
  <si>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</si>
  <si>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</si>
  <si>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</si>
  <si>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</si>
  <si>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</si>
  <si>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</si>
  <si>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</si>
  <si>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</si>
  <si>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</si>
  <si>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</si>
  <si>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</si>
  <si>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1154</t>
  </si>
  <si>
    <t>1159</t>
  </si>
  <si>
    <t>1160</t>
  </si>
  <si>
    <t>1201</t>
  </si>
  <si>
    <t>1211</t>
  </si>
  <si>
    <t>1214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</si>
  <si>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</si>
  <si>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</si>
  <si>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</si>
  <si>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</si>
  <si>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</si>
  <si>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</si>
  <si>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</si>
  <si>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</si>
  <si>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</si>
  <si>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</si>
  <si>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</si>
  <si>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</si>
  <si>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</si>
  <si>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</si>
  <si>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</si>
  <si>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</si>
  <si>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</si>
  <si>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</si>
  <si>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</si>
  <si>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</si>
  <si>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</si>
  <si>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</si>
  <si>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</si>
  <si>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</si>
  <si>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</si>
  <si>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</si>
  <si>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</si>
  <si>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</si>
  <si>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</si>
  <si>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</si>
  <si>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</si>
  <si>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</si>
  <si>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</si>
  <si>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</si>
  <si>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</si>
  <si>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</si>
  <si>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</si>
  <si>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</si>
  <si>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</si>
  <si>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</si>
  <si>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</si>
  <si>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</si>
  <si>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</si>
  <si>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</si>
  <si>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</si>
  <si>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</si>
  <si>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</si>
  <si>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</si>
  <si>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</si>
  <si>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</si>
  <si>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</si>
  <si>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</si>
  <si>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</si>
  <si>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</si>
  <si>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</si>
  <si>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</si>
  <si>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</si>
  <si>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</si>
  <si>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</si>
  <si>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</si>
  <si>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</si>
  <si>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</si>
  <si>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</si>
  <si>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</si>
  <si>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</si>
  <si>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</si>
  <si>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</si>
  <si>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</si>
  <si>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</si>
  <si>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</si>
  <si>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</si>
  <si>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</si>
  <si>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</si>
  <si>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</si>
  <si>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</si>
  <si>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</si>
  <si>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</si>
  <si>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</si>
  <si>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</si>
  <si>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</si>
  <si>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</si>
  <si>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</si>
  <si>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</si>
  <si>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</si>
  <si>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</si>
  <si>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1556</t>
  </si>
  <si>
    <t>1557</t>
  </si>
  <si>
    <t>1560</t>
  </si>
  <si>
    <t>1563</t>
  </si>
  <si>
    <t>1566</t>
  </si>
  <si>
    <t>1567</t>
  </si>
  <si>
    <t>1569</t>
  </si>
  <si>
    <t>1571</t>
  </si>
  <si>
    <t>1572</t>
  </si>
  <si>
    <t>1573</t>
  </si>
  <si>
    <t>1576</t>
  </si>
  <si>
    <t>1601</t>
  </si>
  <si>
    <t>1612</t>
  </si>
  <si>
    <t>1613</t>
  </si>
  <si>
    <t>1617</t>
  </si>
  <si>
    <t>1620</t>
  </si>
  <si>
    <t>1621</t>
  </si>
  <si>
    <t>1622</t>
  </si>
  <si>
    <t>1624</t>
  </si>
  <si>
    <t>1627</t>
  </si>
  <si>
    <t>1630</t>
  </si>
  <si>
    <t>1632</t>
  </si>
  <si>
    <t>1633</t>
  </si>
  <si>
    <t>1634</t>
  </si>
  <si>
    <t>1635</t>
  </si>
  <si>
    <t>1636</t>
  </si>
  <si>
    <t>1638</t>
  </si>
  <si>
    <t>1640</t>
  </si>
  <si>
    <t>1644</t>
  </si>
  <si>
    <t>1648</t>
  </si>
  <si>
    <t>1653</t>
  </si>
  <si>
    <t>1657</t>
  </si>
  <si>
    <t>1662</t>
  </si>
  <si>
    <t>1663</t>
  </si>
  <si>
    <t>1664</t>
  </si>
  <si>
    <t>1665</t>
  </si>
  <si>
    <t>1702</t>
  </si>
  <si>
    <t>1703</t>
  </si>
  <si>
    <t>1711</t>
  </si>
  <si>
    <t>1714</t>
  </si>
  <si>
    <t>1717</t>
  </si>
  <si>
    <t>1718</t>
  </si>
  <si>
    <t>1719</t>
  </si>
  <si>
    <t>1721</t>
  </si>
  <si>
    <t>1723</t>
  </si>
  <si>
    <t>1724</t>
  </si>
  <si>
    <t>1725</t>
  </si>
  <si>
    <t>1729</t>
  </si>
  <si>
    <t>1736</t>
  </si>
  <si>
    <t>1738</t>
  </si>
  <si>
    <t>1739</t>
  </si>
  <si>
    <t>1740</t>
  </si>
  <si>
    <t>1742</t>
  </si>
  <si>
    <t>1743</t>
  </si>
  <si>
    <t>1744</t>
  </si>
  <si>
    <t>1748</t>
  </si>
  <si>
    <t>1749</t>
  </si>
  <si>
    <t>1750</t>
  </si>
  <si>
    <t>1751</t>
  </si>
  <si>
    <t>1755</t>
  </si>
  <si>
    <t>1756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</si>
  <si>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</si>
  <si>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</si>
  <si>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</si>
  <si>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</si>
  <si>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</si>
  <si>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</si>
  <si>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</si>
  <si>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</si>
  <si>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</si>
  <si>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</si>
  <si>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</si>
  <si>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</si>
  <si>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</si>
  <si>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</si>
  <si>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</si>
  <si>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</si>
  <si>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</si>
  <si>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</si>
  <si>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</si>
  <si>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</si>
  <si>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</si>
  <si>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</si>
  <si>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</si>
  <si>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</si>
  <si>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</si>
  <si>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</si>
  <si>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</si>
  <si>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</si>
  <si>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</si>
  <si>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</si>
  <si>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</si>
  <si>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</si>
  <si>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</si>
  <si>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</si>
  <si>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</si>
  <si>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</si>
  <si>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</si>
  <si>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</si>
  <si>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</si>
  <si>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</si>
  <si>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</si>
  <si>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</si>
  <si>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</si>
  <si>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</si>
  <si>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</si>
  <si>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1901</t>
  </si>
  <si>
    <t>1902</t>
  </si>
  <si>
    <t>1903</t>
  </si>
  <si>
    <t>1911</t>
  </si>
  <si>
    <t>1913</t>
  </si>
  <si>
    <t>1915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</si>
  <si>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</si>
  <si>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</si>
  <si>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</si>
  <si>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</si>
  <si>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</si>
  <si>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</si>
  <si>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</si>
  <si>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</si>
  <si>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</si>
  <si>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</si>
  <si>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</si>
  <si>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</si>
  <si>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</si>
  <si>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</si>
  <si>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</si>
  <si>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</si>
  <si>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</si>
  <si>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</si>
  <si>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</si>
  <si>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</si>
  <si>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</si>
  <si>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</si>
  <si>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</si>
  <si>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2011</t>
  </si>
  <si>
    <t>2012</t>
  </si>
  <si>
    <t>2014</t>
  </si>
  <si>
    <t>2015</t>
  </si>
  <si>
    <t>2017</t>
  </si>
  <si>
    <t>2018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</si>
  <si>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</si>
  <si>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</si>
  <si>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</si>
  <si>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</si>
  <si>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</si>
  <si>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</si>
  <si>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</si>
  <si>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</si>
  <si>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</si>
  <si>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5001</t>
  </si>
  <si>
    <t>5004</t>
  </si>
  <si>
    <t>5005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</si>
  <si>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</si>
  <si>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</si>
  <si>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</si>
  <si>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</si>
  <si>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</si>
  <si>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</si>
  <si>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</si>
  <si>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</si>
  <si>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</si>
  <si>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</si>
  <si>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</si>
  <si>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</si>
  <si>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</si>
  <si>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</si>
  <si>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</si>
  <si>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</si>
  <si>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</si>
  <si>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</si>
  <si>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</si>
  <si>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</si>
  <si>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</si>
  <si>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</si>
  <si>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</si>
  <si>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</si>
  <si>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</si>
  <si>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</si>
  <si>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</si>
  <si>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</si>
  <si>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</si>
  <si>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</si>
  <si>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</si>
  <si>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</si>
  <si>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</si>
  <si>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</si>
  <si>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</si>
  <si>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</si>
  <si>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</si>
  <si>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</si>
  <si>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</si>
  <si>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</si>
  <si>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</si>
  <si>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</si>
  <si>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</si>
  <si>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</si>
  <si>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5061</t>
  </si>
  <si>
    <t>Totalsum</t>
  </si>
  <si>
    <t>14 Sogn og Fjordane</t>
  </si>
  <si>
    <t>01 Østfold</t>
  </si>
  <si>
    <t>02 Akershus</t>
  </si>
  <si>
    <t>04 Hedmark</t>
  </si>
  <si>
    <t>05 Oppland</t>
  </si>
  <si>
    <t>06 Buskerud</t>
  </si>
  <si>
    <t>07 Vestfold</t>
  </si>
  <si>
    <t>08 Telemark</t>
  </si>
  <si>
    <t>09 Aust-Agder</t>
  </si>
  <si>
    <t>10 Vest-Agder</t>
  </si>
  <si>
    <t>11 Rogaland</t>
  </si>
  <si>
    <t>12 Hordaland</t>
  </si>
  <si>
    <t>18 Nordland</t>
  </si>
  <si>
    <t>19 Troms</t>
  </si>
  <si>
    <t>20 Finnmark</t>
  </si>
  <si>
    <t>50 Trøndelag</t>
  </si>
  <si>
    <t>15 Møre og Romsdal</t>
  </si>
  <si>
    <t>0101 Halden</t>
  </si>
  <si>
    <t>0103 Fredrikstad</t>
  </si>
  <si>
    <t>0104 Moss</t>
  </si>
  <si>
    <t>0105 Sarpsborg</t>
  </si>
  <si>
    <t>0106 Fredrikstad</t>
  </si>
  <si>
    <t>0111 Hvaler</t>
  </si>
  <si>
    <t>0118 Aremark</t>
  </si>
  <si>
    <t>0119 Marker</t>
  </si>
  <si>
    <t>0121 Rømskog</t>
  </si>
  <si>
    <t>0122 Trøgstad</t>
  </si>
  <si>
    <t>0123 Spydeberg</t>
  </si>
  <si>
    <t>0124 Askim</t>
  </si>
  <si>
    <t>0125 Eidsberg</t>
  </si>
  <si>
    <t>0127 Skiptvet</t>
  </si>
  <si>
    <t>0128 Rakkestad</t>
  </si>
  <si>
    <t>0135 Råde</t>
  </si>
  <si>
    <t>0136 Rygge</t>
  </si>
  <si>
    <t>0137 Våler</t>
  </si>
  <si>
    <t>0138 Hobøl</t>
  </si>
  <si>
    <t>0211 Vestby</t>
  </si>
  <si>
    <t>0213 Ski</t>
  </si>
  <si>
    <t>0214 Ås</t>
  </si>
  <si>
    <t>0215 Frogn</t>
  </si>
  <si>
    <t>0216 Nesodden</t>
  </si>
  <si>
    <t>0217 Oppegård</t>
  </si>
  <si>
    <t>0219 Bærum</t>
  </si>
  <si>
    <t>0220 Asker</t>
  </si>
  <si>
    <t>0221 Aurskog-Høland</t>
  </si>
  <si>
    <t>0226 Sørum</t>
  </si>
  <si>
    <t>0227 Fet</t>
  </si>
  <si>
    <t>0228 Rælingen</t>
  </si>
  <si>
    <t>0229 Enebakk</t>
  </si>
  <si>
    <t>0230 Lørenskog</t>
  </si>
  <si>
    <t>0231 Skedsmo</t>
  </si>
  <si>
    <t>0233 Nittedal</t>
  </si>
  <si>
    <t>0234 Gjerdrum</t>
  </si>
  <si>
    <t>0235 Ullensaker</t>
  </si>
  <si>
    <t>0236 Nes</t>
  </si>
  <si>
    <t>0237 Eidsvoll</t>
  </si>
  <si>
    <t>0238 Nannestad</t>
  </si>
  <si>
    <t>0239 Hurdal</t>
  </si>
  <si>
    <t>0301 Oslo</t>
  </si>
  <si>
    <t>0402 Kongsvinger</t>
  </si>
  <si>
    <t>0403 Hamar</t>
  </si>
  <si>
    <t>0412 Ringsaker</t>
  </si>
  <si>
    <t>0415 Løten</t>
  </si>
  <si>
    <t>0417 Stange</t>
  </si>
  <si>
    <t>0418 Nord-Odal</t>
  </si>
  <si>
    <t>0419 Sør-Odal</t>
  </si>
  <si>
    <t>0420 Eidskog</t>
  </si>
  <si>
    <t>0423 Grue</t>
  </si>
  <si>
    <t>0425 Åsnes</t>
  </si>
  <si>
    <t>0426 Våler</t>
  </si>
  <si>
    <t>0427 Elverum</t>
  </si>
  <si>
    <t>0428 Trysil</t>
  </si>
  <si>
    <t>0429 Åmot</t>
  </si>
  <si>
    <t>0430 Stor-Elvdal</t>
  </si>
  <si>
    <t>0432 Rendalen</t>
  </si>
  <si>
    <t>0434 Engerdal</t>
  </si>
  <si>
    <t>0436 Tolga</t>
  </si>
  <si>
    <t>0437 Tynset</t>
  </si>
  <si>
    <t>0438 Alvdal</t>
  </si>
  <si>
    <t>0439 Folldal</t>
  </si>
  <si>
    <t>0441 Os</t>
  </si>
  <si>
    <t>0501 Lillehammer</t>
  </si>
  <si>
    <t>0502 Gjøvik</t>
  </si>
  <si>
    <t>0511 Dovre</t>
  </si>
  <si>
    <t>0512 Lesja</t>
  </si>
  <si>
    <t>0513 Skjåk</t>
  </si>
  <si>
    <t>0514 Lom</t>
  </si>
  <si>
    <t>0515 Vågå</t>
  </si>
  <si>
    <t>0516 Nord-Fron</t>
  </si>
  <si>
    <t>0517 Sel</t>
  </si>
  <si>
    <t>0519 Sør-Fron</t>
  </si>
  <si>
    <t>0520 Ringebu</t>
  </si>
  <si>
    <t>0521 Øyer</t>
  </si>
  <si>
    <t>0522 Gausdal</t>
  </si>
  <si>
    <t>0528 Østre Toten</t>
  </si>
  <si>
    <t>0529 Vestre Toten</t>
  </si>
  <si>
    <t>0532 Jevnaker</t>
  </si>
  <si>
    <t>0533 Lunner</t>
  </si>
  <si>
    <t>0534 Gran</t>
  </si>
  <si>
    <t>0536 Søndre Land</t>
  </si>
  <si>
    <t>0538 Nordre Land</t>
  </si>
  <si>
    <t>0540 Sør-Aurdal</t>
  </si>
  <si>
    <t>0541 Etnedal</t>
  </si>
  <si>
    <t>0542 Nord-Aurdal</t>
  </si>
  <si>
    <t>0543 Vestre Slidre</t>
  </si>
  <si>
    <t>0544 Øystre Slidre</t>
  </si>
  <si>
    <t>0545 Vang</t>
  </si>
  <si>
    <t>0602 Drammen</t>
  </si>
  <si>
    <t>0604 Kongsberg</t>
  </si>
  <si>
    <t>0605 Ringerike</t>
  </si>
  <si>
    <t>0612 Hole</t>
  </si>
  <si>
    <t>0615 Flå</t>
  </si>
  <si>
    <t>0616 Nes</t>
  </si>
  <si>
    <t>0617 Gol</t>
  </si>
  <si>
    <t>0618 Hemsedal</t>
  </si>
  <si>
    <t>0619 Ål</t>
  </si>
  <si>
    <t>0620 Hol</t>
  </si>
  <si>
    <t>0621 Sigdal</t>
  </si>
  <si>
    <t>0622 Krødsherad</t>
  </si>
  <si>
    <t>0623 Modum</t>
  </si>
  <si>
    <t>0624 Øvre Eiker</t>
  </si>
  <si>
    <t>0625 Nedre Eiker</t>
  </si>
  <si>
    <t>0626 Lier</t>
  </si>
  <si>
    <t>0627 Røyken</t>
  </si>
  <si>
    <t>0628 Hurum</t>
  </si>
  <si>
    <t>0631 Flesberg</t>
  </si>
  <si>
    <t>0632 Rollag</t>
  </si>
  <si>
    <t>0701 Horten</t>
  </si>
  <si>
    <t>0702 Holmestrand</t>
  </si>
  <si>
    <t>0704 Tønsberg</t>
  </si>
  <si>
    <t>0706 Sandefjord</t>
  </si>
  <si>
    <t>0709 Larvik</t>
  </si>
  <si>
    <t>0710 Sandefjord</t>
  </si>
  <si>
    <t>0711 Svelvik</t>
  </si>
  <si>
    <t>0712 Larvik</t>
  </si>
  <si>
    <t>0713 Sande</t>
  </si>
  <si>
    <t>0714 Hof</t>
  </si>
  <si>
    <t>0715 Holmestrand</t>
  </si>
  <si>
    <t>0716 Re</t>
  </si>
  <si>
    <t>0718 Ramnes</t>
  </si>
  <si>
    <t>0719 Andebu</t>
  </si>
  <si>
    <t>0720 Stokke</t>
  </si>
  <si>
    <t>0722 Nøtterøy</t>
  </si>
  <si>
    <t>0723 Tjøme</t>
  </si>
  <si>
    <t>0728 Lardal</t>
  </si>
  <si>
    <t>0729 Færder</t>
  </si>
  <si>
    <t>0805 Porsgrunn</t>
  </si>
  <si>
    <t>0806 Skien</t>
  </si>
  <si>
    <t>0807 Notodden</t>
  </si>
  <si>
    <t>0811 Siljan</t>
  </si>
  <si>
    <t>0814 Bamble</t>
  </si>
  <si>
    <t>0815 Kragerø</t>
  </si>
  <si>
    <t>0817 Drangedal</t>
  </si>
  <si>
    <t>0819 Nome</t>
  </si>
  <si>
    <t>0821 Bø</t>
  </si>
  <si>
    <t>0822 Sauherad</t>
  </si>
  <si>
    <t>0826 Tinn</t>
  </si>
  <si>
    <t>0827 Hjartdal</t>
  </si>
  <si>
    <t>0828 Seljord</t>
  </si>
  <si>
    <t>0829 Kviteseid</t>
  </si>
  <si>
    <t>0830 Nissedal</t>
  </si>
  <si>
    <t>0831 Fyresdal</t>
  </si>
  <si>
    <t>0833 Tokke</t>
  </si>
  <si>
    <t>0834 Vinje</t>
  </si>
  <si>
    <t>0901 Risør</t>
  </si>
  <si>
    <t>0904 Grimstad</t>
  </si>
  <si>
    <t>0906 Arendal</t>
  </si>
  <si>
    <t>0911 Gjerstad</t>
  </si>
  <si>
    <t>0912 Vegårshei</t>
  </si>
  <si>
    <t>0914 Tvedestrand</t>
  </si>
  <si>
    <t>0919 Froland</t>
  </si>
  <si>
    <t>0926 Lillesand</t>
  </si>
  <si>
    <t>0928 Birkenes</t>
  </si>
  <si>
    <t>0929 Åmli</t>
  </si>
  <si>
    <t>0935 Iveland</t>
  </si>
  <si>
    <t>0938 Bygland</t>
  </si>
  <si>
    <t>0940 Valle</t>
  </si>
  <si>
    <t>0941 Bykle</t>
  </si>
  <si>
    <t>1001 Kristiansand</t>
  </si>
  <si>
    <t>1002 Mandal</t>
  </si>
  <si>
    <t>1003 Farsund</t>
  </si>
  <si>
    <t>1004 Flekkefjord</t>
  </si>
  <si>
    <t>1014 Vennesla</t>
  </si>
  <si>
    <t>1017 Songdalen</t>
  </si>
  <si>
    <t>1018 Søgne</t>
  </si>
  <si>
    <t>1021 Marnardal</t>
  </si>
  <si>
    <t>1026 Åseral</t>
  </si>
  <si>
    <t>1027 Audnedal</t>
  </si>
  <si>
    <t>1029 Lindesnes</t>
  </si>
  <si>
    <t>1032 Lyngdal</t>
  </si>
  <si>
    <t>1034 Hægebostad</t>
  </si>
  <si>
    <t>1037 Kvinesdal</t>
  </si>
  <si>
    <t>1046 Sirdal</t>
  </si>
  <si>
    <t>1100 Rogaland</t>
  </si>
  <si>
    <t>1101 Eigersund</t>
  </si>
  <si>
    <t>1102 Sandnes</t>
  </si>
  <si>
    <t>1103 Stavanger</t>
  </si>
  <si>
    <t>1106 Haugesund</t>
  </si>
  <si>
    <t>1111 Sokndal</t>
  </si>
  <si>
    <t>1112 Lund</t>
  </si>
  <si>
    <t>1114 Bjerkreim</t>
  </si>
  <si>
    <t>1119 Hå</t>
  </si>
  <si>
    <t>1120 Klepp</t>
  </si>
  <si>
    <t>1121 Time</t>
  </si>
  <si>
    <t>1122 Gjesdal</t>
  </si>
  <si>
    <t>1124 Sola</t>
  </si>
  <si>
    <t>1127 Randaberg</t>
  </si>
  <si>
    <t>1129 Forsand</t>
  </si>
  <si>
    <t>1130 Strand</t>
  </si>
  <si>
    <t>1133 Hjelmeland</t>
  </si>
  <si>
    <t>1134 Suldal</t>
  </si>
  <si>
    <t>1135 Sauda</t>
  </si>
  <si>
    <t>1141 Finnøy</t>
  </si>
  <si>
    <t>1142 Rennesøy</t>
  </si>
  <si>
    <t>1144 Kvitsøy</t>
  </si>
  <si>
    <t>1145 Bokn</t>
  </si>
  <si>
    <t>1146 Tysvær</t>
  </si>
  <si>
    <t>1149 Karmøy</t>
  </si>
  <si>
    <t>1151 Utsira</t>
  </si>
  <si>
    <t>1154 Vindafjord</t>
  </si>
  <si>
    <t>1159 Ølen</t>
  </si>
  <si>
    <t>1160 Vindafjord</t>
  </si>
  <si>
    <t>1201 Bergen</t>
  </si>
  <si>
    <t>1211 Etne</t>
  </si>
  <si>
    <t>1214 Ølen</t>
  </si>
  <si>
    <t>1216 Sveio</t>
  </si>
  <si>
    <t>1219 Bømlo</t>
  </si>
  <si>
    <t>1221 Stord</t>
  </si>
  <si>
    <t>1222 Fitjar</t>
  </si>
  <si>
    <t>1223 Tysnes</t>
  </si>
  <si>
    <t>1224 Kvinnherad</t>
  </si>
  <si>
    <t>1227 Jondal</t>
  </si>
  <si>
    <t>1228 Odda</t>
  </si>
  <si>
    <t>1231 Ullensvang</t>
  </si>
  <si>
    <t>1232 Eidfjord</t>
  </si>
  <si>
    <t>1233 Ulvik</t>
  </si>
  <si>
    <t>1234 Granvin</t>
  </si>
  <si>
    <t>1235 Voss</t>
  </si>
  <si>
    <t>1238 Kvam</t>
  </si>
  <si>
    <t>1241 Fusa</t>
  </si>
  <si>
    <t>1242 Samnanger</t>
  </si>
  <si>
    <t>1243 Os</t>
  </si>
  <si>
    <t>1244 Austevoll</t>
  </si>
  <si>
    <t>1245 Sund</t>
  </si>
  <si>
    <t>1246 Fjell</t>
  </si>
  <si>
    <t>1247 Askøy</t>
  </si>
  <si>
    <t>1251 Vaksdal</t>
  </si>
  <si>
    <t>1252 Modalen</t>
  </si>
  <si>
    <t>1253 Osterøy</t>
  </si>
  <si>
    <t>1256 Meland</t>
  </si>
  <si>
    <t>1259 Øygarden</t>
  </si>
  <si>
    <t>1260 Radøy</t>
  </si>
  <si>
    <t>1263 Lindås</t>
  </si>
  <si>
    <t>1264 Austrheim</t>
  </si>
  <si>
    <t>1265 Fedje</t>
  </si>
  <si>
    <t>1266 Masfjorden</t>
  </si>
  <si>
    <t>1401 Flora</t>
  </si>
  <si>
    <t>1411 Gulen</t>
  </si>
  <si>
    <t>1412 Solund</t>
  </si>
  <si>
    <t>1413 Hyllestad</t>
  </si>
  <si>
    <t>1416 Høyanger</t>
  </si>
  <si>
    <t>1417 Vik</t>
  </si>
  <si>
    <t>1418 Balestrand</t>
  </si>
  <si>
    <t>1419 Leikanger</t>
  </si>
  <si>
    <t>1420 Sogndal</t>
  </si>
  <si>
    <t>1421 Aurland</t>
  </si>
  <si>
    <t>1422 Lærdal</t>
  </si>
  <si>
    <t>1424 Årdal</t>
  </si>
  <si>
    <t>1426 Luster</t>
  </si>
  <si>
    <t>1428 Askvoll</t>
  </si>
  <si>
    <t>1429 Fjaler</t>
  </si>
  <si>
    <t>1430 Gaular</t>
  </si>
  <si>
    <t>1431 Jølster</t>
  </si>
  <si>
    <t>1432 Førde</t>
  </si>
  <si>
    <t>1433 Naustdal</t>
  </si>
  <si>
    <t>1438 Bremanger</t>
  </si>
  <si>
    <t>1439 Vågsøy</t>
  </si>
  <si>
    <t>1441 Selje</t>
  </si>
  <si>
    <t>1443 Eid</t>
  </si>
  <si>
    <t>1444 Hornindal</t>
  </si>
  <si>
    <t>1445 Gloppen</t>
  </si>
  <si>
    <t>1449 Stryn</t>
  </si>
  <si>
    <t>1502 Molde</t>
  </si>
  <si>
    <t>1504 Ålesund</t>
  </si>
  <si>
    <t>1505 Kristiansund</t>
  </si>
  <si>
    <t>1511 Vanylven</t>
  </si>
  <si>
    <t>1514 Sande</t>
  </si>
  <si>
    <t>1515 Herøy</t>
  </si>
  <si>
    <t>1516 Ulstein</t>
  </si>
  <si>
    <t>1517 Hareid</t>
  </si>
  <si>
    <t>1519 Volda</t>
  </si>
  <si>
    <t>1520 Ørsta</t>
  </si>
  <si>
    <t>1523 Ørskog</t>
  </si>
  <si>
    <t>1524 Norddal</t>
  </si>
  <si>
    <t>1525 Stranda</t>
  </si>
  <si>
    <t>1526 Stordal</t>
  </si>
  <si>
    <t>1528 Sykkylven</t>
  </si>
  <si>
    <t>1529 Skodje</t>
  </si>
  <si>
    <t>1531 Sula</t>
  </si>
  <si>
    <t>1532 Giske</t>
  </si>
  <si>
    <t>1534 Haram</t>
  </si>
  <si>
    <t>1535 Vestnes</t>
  </si>
  <si>
    <t>1539 Rauma</t>
  </si>
  <si>
    <t>1543 Nesset</t>
  </si>
  <si>
    <t>1545 Midsund</t>
  </si>
  <si>
    <t>1546 Sandøy</t>
  </si>
  <si>
    <t>1547 Aukra</t>
  </si>
  <si>
    <t>1548 Fræna</t>
  </si>
  <si>
    <t>1551 Eide</t>
  </si>
  <si>
    <t>1554 Averøy</t>
  </si>
  <si>
    <t>1556 Frei</t>
  </si>
  <si>
    <t>1557 Gjemnes</t>
  </si>
  <si>
    <t>1560 Tingvoll</t>
  </si>
  <si>
    <t>1563 Sunndal</t>
  </si>
  <si>
    <t>1566 Surnadal</t>
  </si>
  <si>
    <t>1567 Rindal</t>
  </si>
  <si>
    <t>1569 Aure</t>
  </si>
  <si>
    <t>1571 Halsa</t>
  </si>
  <si>
    <t>1572 Tustna</t>
  </si>
  <si>
    <t>1573 Smøla</t>
  </si>
  <si>
    <t>1576 Aure</t>
  </si>
  <si>
    <t>1601 Trondheim</t>
  </si>
  <si>
    <t>1612 Hemne</t>
  </si>
  <si>
    <t>1613 Snillfjord</t>
  </si>
  <si>
    <t>1617 Hitra</t>
  </si>
  <si>
    <t>1620 Frøya</t>
  </si>
  <si>
    <t>1621 Ørland</t>
  </si>
  <si>
    <t>1622 Agdenes</t>
  </si>
  <si>
    <t>1624 Rissa</t>
  </si>
  <si>
    <t>1627 Bjugn</t>
  </si>
  <si>
    <t>1630 Åfjord</t>
  </si>
  <si>
    <t>1632 Roan</t>
  </si>
  <si>
    <t>1633 Osen</t>
  </si>
  <si>
    <t>1634 Oppdal</t>
  </si>
  <si>
    <t>1635 Rennebu</t>
  </si>
  <si>
    <t>1636 Meldal</t>
  </si>
  <si>
    <t>1638 Orkdal</t>
  </si>
  <si>
    <t>1640 Røros</t>
  </si>
  <si>
    <t>1644 Holtålen</t>
  </si>
  <si>
    <t>1648 Midtre Gauldal</t>
  </si>
  <si>
    <t>1653 Melhus</t>
  </si>
  <si>
    <t>1657 Skaun</t>
  </si>
  <si>
    <t>1662 Klæbu</t>
  </si>
  <si>
    <t>1663 Malvik</t>
  </si>
  <si>
    <t>1664 Selbu</t>
  </si>
  <si>
    <t>1665 Tydal</t>
  </si>
  <si>
    <t>1702 Steinkjer</t>
  </si>
  <si>
    <t>1703 Namsos</t>
  </si>
  <si>
    <t>1711 Meråker</t>
  </si>
  <si>
    <t>1714 Stjørdal</t>
  </si>
  <si>
    <t>1717 Frosta</t>
  </si>
  <si>
    <t>1718 Leksvik</t>
  </si>
  <si>
    <t>1719 Levanger</t>
  </si>
  <si>
    <t>1721 Verdal</t>
  </si>
  <si>
    <t>1723 Utg-1723-Mosvik</t>
  </si>
  <si>
    <t>1724 Verran</t>
  </si>
  <si>
    <t>1725 Namdalseid</t>
  </si>
  <si>
    <t>1729 Utg-1729-Inderøy</t>
  </si>
  <si>
    <t>1736 Snåsa</t>
  </si>
  <si>
    <t>1738 Lierne</t>
  </si>
  <si>
    <t>1739 Røyrvik</t>
  </si>
  <si>
    <t>1740 Namsskogan</t>
  </si>
  <si>
    <t>1742 Grong</t>
  </si>
  <si>
    <t>1743 Høylandet</t>
  </si>
  <si>
    <t>1744 Overhalla</t>
  </si>
  <si>
    <t>1748 Fosnes</t>
  </si>
  <si>
    <t>1749 Flatanger</t>
  </si>
  <si>
    <t>1750 Vikna</t>
  </si>
  <si>
    <t>1751 Nærøy</t>
  </si>
  <si>
    <t>1755 Leka</t>
  </si>
  <si>
    <t>1756 Inderøy</t>
  </si>
  <si>
    <t>1804 Bodø</t>
  </si>
  <si>
    <t>1805 Narvik</t>
  </si>
  <si>
    <t>1811 Bindal</t>
  </si>
  <si>
    <t>1812 Sømna</t>
  </si>
  <si>
    <t>1813 Brønnøy</t>
  </si>
  <si>
    <t>1815 Vega</t>
  </si>
  <si>
    <t>1816 Vevelstad</t>
  </si>
  <si>
    <t>1818 Herøy</t>
  </si>
  <si>
    <t>1820 Alstahaug</t>
  </si>
  <si>
    <t>1822 Leirfjord</t>
  </si>
  <si>
    <t>1824 Vefsn</t>
  </si>
  <si>
    <t>1825 Grane</t>
  </si>
  <si>
    <t>1826 Hattfjelldal</t>
  </si>
  <si>
    <t>1827 Dønna</t>
  </si>
  <si>
    <t>1828 Nesna</t>
  </si>
  <si>
    <t>1832 Hemnes</t>
  </si>
  <si>
    <t>1833 Rana</t>
  </si>
  <si>
    <t>1834 Lurøy</t>
  </si>
  <si>
    <t>1835 Træna</t>
  </si>
  <si>
    <t>1836 Rødøy</t>
  </si>
  <si>
    <t>1837 Meløy</t>
  </si>
  <si>
    <t>1838 Gildeskål</t>
  </si>
  <si>
    <t>1839 Beiarn</t>
  </si>
  <si>
    <t>1840 Saltdal</t>
  </si>
  <si>
    <t>1841 Fauske</t>
  </si>
  <si>
    <t>1842 Skjerstad</t>
  </si>
  <si>
    <t>1845 Sørfold</t>
  </si>
  <si>
    <t>1848 Steigen</t>
  </si>
  <si>
    <t>1849 Hamarøy</t>
  </si>
  <si>
    <t>1850 Tysfjord</t>
  </si>
  <si>
    <t>1851 Lødingen</t>
  </si>
  <si>
    <t>1852 Tjeldsund</t>
  </si>
  <si>
    <t>1853 Evenes</t>
  </si>
  <si>
    <t>1854 Ballangen</t>
  </si>
  <si>
    <t>1856 Røst</t>
  </si>
  <si>
    <t>1857 Værøy</t>
  </si>
  <si>
    <t>1859 Flakstad</t>
  </si>
  <si>
    <t>1860 Vestvågøy</t>
  </si>
  <si>
    <t>1865 Vågan</t>
  </si>
  <si>
    <t>1866 Hadsel</t>
  </si>
  <si>
    <t>1867 Bø</t>
  </si>
  <si>
    <t>1868 Øksnes</t>
  </si>
  <si>
    <t>1870 Sortland</t>
  </si>
  <si>
    <t>1871 Andøy</t>
  </si>
  <si>
    <t>1874 Moskenes</t>
  </si>
  <si>
    <t>1901 Utg-1901-Harstad</t>
  </si>
  <si>
    <t>1902 Tromsø</t>
  </si>
  <si>
    <t>1903 Harstad</t>
  </si>
  <si>
    <t>1911 Kvæfjord</t>
  </si>
  <si>
    <t>1913 Skånland</t>
  </si>
  <si>
    <t>1915 Utg-1915-Bjarkøy</t>
  </si>
  <si>
    <t>1917 Ibestad</t>
  </si>
  <si>
    <t>1919 Gratangen</t>
  </si>
  <si>
    <t>1920 Lavangen</t>
  </si>
  <si>
    <t>1922 Bardu</t>
  </si>
  <si>
    <t>1923 Salangen</t>
  </si>
  <si>
    <t>1924 Målselv</t>
  </si>
  <si>
    <t>1925 Sørreisa</t>
  </si>
  <si>
    <t>1926 Dyrøy</t>
  </si>
  <si>
    <t>1927 Tranøy</t>
  </si>
  <si>
    <t>1928 Torsken</t>
  </si>
  <si>
    <t>1929 Berg</t>
  </si>
  <si>
    <t>1931 Lenvik</t>
  </si>
  <si>
    <t>1933 Balsfjord</t>
  </si>
  <si>
    <t>1936 Karlsøy</t>
  </si>
  <si>
    <t>1938 Lyngen</t>
  </si>
  <si>
    <t>1939 Storfjord</t>
  </si>
  <si>
    <t>1940 Kåfjord</t>
  </si>
  <si>
    <t>1941 Skjervøy</t>
  </si>
  <si>
    <t>1942 Nordreisa</t>
  </si>
  <si>
    <t>1943 Kvænangen</t>
  </si>
  <si>
    <t>2002 Vardø</t>
  </si>
  <si>
    <t>2003 Vadsø</t>
  </si>
  <si>
    <t>2004 Hammerfest</t>
  </si>
  <si>
    <t>2011 Kautokeino</t>
  </si>
  <si>
    <t>2012 Alta</t>
  </si>
  <si>
    <t>2014 Loppa</t>
  </si>
  <si>
    <t>2015 Hasvik</t>
  </si>
  <si>
    <t>2017 Kvalsund</t>
  </si>
  <si>
    <t>2018 Måsøy</t>
  </si>
  <si>
    <t>2020 Porsanger</t>
  </si>
  <si>
    <t>2021 Karasjok</t>
  </si>
  <si>
    <t>2022 Lebesby</t>
  </si>
  <si>
    <t>2023 Gamvik</t>
  </si>
  <si>
    <t>2024 Berlevåg</t>
  </si>
  <si>
    <t>2025 Tana</t>
  </si>
  <si>
    <t>2027 Nesseby</t>
  </si>
  <si>
    <t>2028 Båtsfjord</t>
  </si>
  <si>
    <t>2030 Sør-Varanger</t>
  </si>
  <si>
    <t>5001 Trondheim</t>
  </si>
  <si>
    <t>5004 Steinkjer</t>
  </si>
  <si>
    <t>5005 Namsos</t>
  </si>
  <si>
    <t>5011 Hemne</t>
  </si>
  <si>
    <t>5012 Snillfjord</t>
  </si>
  <si>
    <t>5013 Hitra</t>
  </si>
  <si>
    <t>5014 Frøya</t>
  </si>
  <si>
    <t>5015 Ørland</t>
  </si>
  <si>
    <t>5016 Agdenes</t>
  </si>
  <si>
    <t>5017 Bjugn</t>
  </si>
  <si>
    <t>5018 Åfjord</t>
  </si>
  <si>
    <t>5019 Roan</t>
  </si>
  <si>
    <t>5020 Osen</t>
  </si>
  <si>
    <t>5021 Oppdal</t>
  </si>
  <si>
    <t>5022 Rennebu</t>
  </si>
  <si>
    <t>5023 Meldal</t>
  </si>
  <si>
    <t>5024 Orkdal</t>
  </si>
  <si>
    <t>5025 Røros</t>
  </si>
  <si>
    <t>5026 Holtålen</t>
  </si>
  <si>
    <t>5027 Midtre Gauldal</t>
  </si>
  <si>
    <t>5028 Melhus</t>
  </si>
  <si>
    <t>5029 Skaun</t>
  </si>
  <si>
    <t>5030 Klæbu</t>
  </si>
  <si>
    <t>5031 Malvik</t>
  </si>
  <si>
    <t>5032 Selbu</t>
  </si>
  <si>
    <t>5033 Tydal</t>
  </si>
  <si>
    <t>5034 Meråker</t>
  </si>
  <si>
    <t>5035 Stjørdal</t>
  </si>
  <si>
    <t>5036 Frosta</t>
  </si>
  <si>
    <t>5037 Levanger</t>
  </si>
  <si>
    <t>5038 Verdal</t>
  </si>
  <si>
    <t>5039 Verran</t>
  </si>
  <si>
    <t>5040 Namdalseid</t>
  </si>
  <si>
    <t>5041 Snåsa</t>
  </si>
  <si>
    <t>5042 Lierne</t>
  </si>
  <si>
    <t>5043 Røyrvik</t>
  </si>
  <si>
    <t>5044 Namsskogan</t>
  </si>
  <si>
    <t>5045 Grong</t>
  </si>
  <si>
    <t>5046 Høylandet</t>
  </si>
  <si>
    <t>5047 Overhalla</t>
  </si>
  <si>
    <t>5048 Fosnes</t>
  </si>
  <si>
    <t>5049 Flatanger</t>
  </si>
  <si>
    <t>5050 Vikna</t>
  </si>
  <si>
    <t>5051 Nærøy</t>
  </si>
  <si>
    <t>5052 Leka</t>
  </si>
  <si>
    <t>5053 Inderøy</t>
  </si>
  <si>
    <t>5054 Indre Fosen</t>
  </si>
  <si>
    <t>5061 Rindal</t>
  </si>
  <si>
    <t>0633 Nore og Uvdal</t>
  </si>
  <si>
    <t>0937 Evje gg Hornnes</t>
  </si>
  <si>
    <t>knr</t>
  </si>
  <si>
    <t>knr_kommune</t>
  </si>
  <si>
    <t>fnr_fylke</t>
  </si>
  <si>
    <t>gml kommune</t>
  </si>
  <si>
    <t>fylke</t>
  </si>
  <si>
    <t>Østfold</t>
  </si>
  <si>
    <t>Akershus</t>
  </si>
  <si>
    <t>kommune</t>
  </si>
  <si>
    <t>Halden</t>
  </si>
  <si>
    <t>Fredrikstad</t>
  </si>
  <si>
    <t>Moss</t>
  </si>
  <si>
    <t>Sarpsborg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</si>
  <si>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</si>
  <si>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</si>
  <si>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</si>
  <si>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</si>
  <si>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</si>
  <si>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</si>
  <si>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</si>
  <si>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</si>
  <si>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</si>
  <si>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</si>
  <si>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</si>
  <si>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</si>
  <si>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</si>
  <si>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</si>
  <si>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</si>
  <si>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</si>
  <si>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</si>
  <si>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</si>
  <si>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</si>
  <si>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</si>
  <si>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</si>
  <si>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</si>
  <si>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</si>
  <si>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</si>
  <si>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</si>
  <si>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</si>
  <si>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</si>
  <si>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</si>
  <si>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</si>
  <si>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</si>
  <si>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</si>
  <si>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Aurskog-Høland</t>
  </si>
  <si>
    <t>Nes</t>
  </si>
  <si>
    <t>Eidsvoll</t>
  </si>
  <si>
    <t>Nannestad</t>
  </si>
  <si>
    <t>Hurdal</t>
  </si>
  <si>
    <t>Oslo</t>
  </si>
  <si>
    <t>Hedmark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</si>
  <si>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</si>
  <si>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</si>
  <si>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</si>
  <si>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</si>
  <si>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</si>
  <si>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</si>
  <si>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</si>
  <si>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</si>
  <si>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</si>
  <si>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</si>
  <si>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</si>
  <si>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</si>
  <si>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</si>
  <si>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</si>
  <si>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</si>
  <si>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</si>
  <si>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</si>
  <si>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</si>
  <si>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</si>
  <si>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</si>
  <si>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</t>
  </si>
  <si>
    <t>Oppland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</si>
  <si>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</si>
  <si>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</si>
  <si>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</si>
  <si>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</si>
  <si>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</si>
  <si>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</si>
  <si>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</si>
  <si>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</si>
  <si>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</si>
  <si>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</si>
  <si>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</si>
  <si>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</si>
  <si>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</si>
  <si>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</si>
  <si>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</si>
  <si>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</si>
  <si>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</si>
  <si>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</si>
  <si>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</si>
  <si>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</si>
  <si>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</si>
  <si>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</si>
  <si>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</si>
  <si>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</si>
  <si>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</si>
  <si>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</si>
  <si>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Buskerud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</si>
  <si>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</si>
  <si>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</si>
  <si>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</si>
  <si>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</si>
  <si>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</si>
  <si>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</si>
  <si>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</si>
  <si>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</si>
  <si>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</si>
  <si>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</si>
  <si>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</si>
  <si>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</si>
  <si>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</si>
  <si>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</si>
  <si>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</si>
  <si>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</si>
  <si>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</si>
  <si>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</si>
  <si>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</si>
  <si>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</si>
  <si>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Vestfold</t>
  </si>
  <si>
    <t>Horten</t>
  </si>
  <si>
    <t>Holmestrand</t>
  </si>
  <si>
    <t>Tønsberg</t>
  </si>
  <si>
    <t>Sandefjord</t>
  </si>
  <si>
    <t>Larvik</t>
  </si>
  <si>
    <t>Svelvik</t>
  </si>
  <si>
    <t>Sande</t>
  </si>
  <si>
    <t>Re</t>
  </si>
  <si>
    <t>Færder</t>
  </si>
  <si>
    <t>Telemark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</si>
  <si>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</si>
  <si>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</si>
  <si>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</si>
  <si>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</si>
  <si>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</si>
  <si>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</si>
  <si>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</si>
  <si>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</si>
  <si>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</si>
  <si>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</si>
  <si>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</si>
  <si>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</si>
  <si>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</si>
  <si>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</si>
  <si>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</si>
  <si>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</si>
  <si>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</si>
  <si>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</si>
  <si>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Aust-Agder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</si>
  <si>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</si>
  <si>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</si>
  <si>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</si>
  <si>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</si>
  <si>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</si>
  <si>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</si>
  <si>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</si>
  <si>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</si>
  <si>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</si>
  <si>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</si>
  <si>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</si>
  <si>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gg Hornnes</t>
  </si>
  <si>
    <t>Bygland</t>
  </si>
  <si>
    <t>Valle</t>
  </si>
  <si>
    <t>Bykle</t>
  </si>
  <si>
    <t>Vest-Agder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</si>
  <si>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</si>
  <si>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</si>
  <si>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</si>
  <si>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</si>
  <si>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</si>
  <si>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</si>
  <si>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</si>
  <si>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</si>
  <si>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</si>
  <si>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</si>
  <si>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</si>
  <si>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</si>
  <si>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</si>
  <si>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</si>
  <si>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</si>
  <si>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Rogaland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</si>
  <si>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</si>
  <si>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</si>
  <si>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</si>
  <si>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</si>
  <si>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</si>
  <si>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</si>
  <si>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</si>
  <si>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</si>
  <si>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</si>
  <si>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</si>
  <si>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</si>
  <si>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</si>
  <si>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</si>
  <si>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</si>
  <si>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</si>
  <si>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</si>
  <si>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</si>
  <si>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</si>
  <si>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</si>
  <si>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</si>
  <si>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</si>
  <si>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</si>
  <si>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</si>
  <si>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</si>
  <si>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</si>
  <si>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</si>
  <si>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Hordaland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</si>
  <si>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</si>
  <si>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</si>
  <si>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</si>
  <si>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</si>
  <si>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</si>
  <si>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</si>
  <si>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</si>
  <si>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</si>
  <si>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</si>
  <si>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</si>
  <si>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</si>
  <si>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</si>
  <si>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</si>
  <si>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</si>
  <si>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</si>
  <si>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</si>
  <si>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</si>
  <si>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</si>
  <si>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</si>
  <si>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</si>
  <si>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</si>
  <si>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</si>
  <si>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</si>
  <si>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</si>
  <si>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</si>
  <si>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</si>
  <si>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</si>
  <si>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</si>
  <si>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</si>
  <si>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</si>
  <si>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</si>
  <si>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</si>
  <si>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Sogn og Fjordane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</si>
  <si>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</si>
  <si>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</si>
  <si>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</si>
  <si>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</si>
  <si>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</si>
  <si>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</si>
  <si>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</si>
  <si>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</si>
  <si>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</si>
  <si>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</si>
  <si>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</si>
  <si>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</si>
  <si>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</si>
  <si>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</si>
  <si>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</si>
  <si>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</si>
  <si>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</si>
  <si>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</si>
  <si>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</si>
  <si>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</si>
  <si>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</si>
  <si>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</si>
  <si>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</si>
  <si>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</si>
  <si>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</si>
  <si>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</si>
  <si>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Møre og Romsdal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</si>
  <si>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</si>
  <si>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</si>
  <si>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</si>
  <si>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</si>
  <si>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</si>
  <si>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</si>
  <si>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</si>
  <si>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</si>
  <si>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</si>
  <si>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</si>
  <si>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</si>
  <si>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</si>
  <si>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</si>
  <si>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</si>
  <si>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</si>
  <si>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</si>
  <si>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</si>
  <si>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</si>
  <si>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</si>
  <si>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</si>
  <si>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</si>
  <si>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</si>
  <si>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</si>
  <si>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</si>
  <si>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</si>
  <si>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</si>
  <si>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</si>
  <si>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</si>
  <si>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</si>
  <si>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</si>
  <si>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</si>
  <si>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</si>
  <si>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Aure</t>
  </si>
  <si>
    <t>Halsa</t>
  </si>
  <si>
    <t>Smøla</t>
  </si>
  <si>
    <t>Trondheim</t>
  </si>
  <si>
    <t>Hemne</t>
  </si>
  <si>
    <t>Snillfjord</t>
  </si>
  <si>
    <t>Hitra</t>
  </si>
  <si>
    <t>Frøya</t>
  </si>
  <si>
    <t>Ørland</t>
  </si>
  <si>
    <t>Agdenes</t>
  </si>
  <si>
    <t>Indre Fosen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</si>
  <si>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</si>
  <si>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</si>
  <si>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</si>
  <si>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</si>
  <si>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</si>
  <si>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</si>
  <si>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</si>
  <si>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</si>
  <si>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</si>
  <si>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</si>
  <si>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</si>
  <si>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</si>
  <si>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</si>
  <si>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</si>
  <si>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</si>
  <si>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</si>
  <si>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</si>
  <si>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</si>
  <si>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</si>
  <si>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</si>
  <si>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</si>
  <si>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</si>
  <si>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</si>
  <si>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</si>
  <si>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</si>
  <si>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Verran</t>
  </si>
  <si>
    <t>Namdalseid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</si>
  <si>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</si>
  <si>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</si>
  <si>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</si>
  <si>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</si>
  <si>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</si>
  <si>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</si>
  <si>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</si>
  <si>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</si>
  <si>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</si>
  <si>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</si>
  <si>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</si>
  <si>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</si>
  <si>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Nordland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</si>
  <si>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</si>
  <si>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</si>
  <si>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</si>
  <si>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</si>
  <si>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</si>
  <si>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</si>
  <si>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</si>
  <si>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</si>
  <si>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</si>
  <si>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</si>
  <si>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</si>
  <si>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</si>
  <si>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</si>
  <si>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</si>
  <si>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</si>
  <si>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</si>
  <si>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</si>
  <si>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</si>
  <si>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</si>
  <si>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</si>
  <si>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</si>
  <si>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</si>
  <si>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</si>
  <si>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</si>
  <si>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</si>
  <si>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</si>
  <si>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</si>
  <si>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</si>
  <si>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</si>
  <si>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</si>
  <si>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</si>
  <si>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</si>
  <si>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</si>
  <si>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</si>
  <si>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</si>
  <si>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</si>
  <si>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</si>
  <si>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</si>
  <si>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</si>
  <si>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</si>
  <si>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</si>
  <si>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</si>
  <si>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Troms</t>
  </si>
  <si>
    <t>Harstad</t>
  </si>
  <si>
    <t>Tromsø</t>
  </si>
  <si>
    <t>Kvæfjord</t>
  </si>
  <si>
    <t>Skånland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</si>
  <si>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</si>
  <si>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</si>
  <si>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</si>
  <si>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</si>
  <si>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</si>
  <si>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</si>
  <si>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</si>
  <si>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</si>
  <si>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</si>
  <si>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</si>
  <si>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</si>
  <si>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</si>
  <si>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</si>
  <si>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</si>
  <si>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</si>
  <si>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</si>
  <si>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</si>
  <si>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</si>
  <si>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</si>
  <si>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</si>
  <si>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Finnmark</t>
  </si>
  <si>
    <t>Vardø</t>
  </si>
  <si>
    <t>Vadsø</t>
  </si>
  <si>
    <t>Hammerfest</t>
  </si>
  <si>
    <t>Kautokeino</t>
  </si>
  <si>
    <t>Alta</t>
  </si>
  <si>
    <t>Loppa</t>
  </si>
  <si>
    <t>Hasvik</t>
  </si>
  <si>
    <t>Kvalsund</t>
  </si>
  <si>
    <t>Måsøy</t>
  </si>
  <si>
    <t>Porsanger</t>
  </si>
  <si>
    <t>Karasjok</t>
  </si>
  <si>
    <t>Lebesby</t>
  </si>
  <si>
    <t>Gamvik</t>
  </si>
  <si>
    <t>Berlevåg</t>
  </si>
  <si>
    <t>Tana</t>
  </si>
  <si>
    <t>Nesseby</t>
  </si>
  <si>
    <t>Båtsfjord</t>
  </si>
  <si>
    <t>Sør-Varanger</t>
  </si>
  <si>
    <t>Trøndelag</t>
  </si>
  <si>
    <t>Kolonneetiketter</t>
  </si>
  <si>
    <t>2005</t>
  </si>
  <si>
    <t>2006</t>
  </si>
  <si>
    <t>2007</t>
  </si>
  <si>
    <t>2008</t>
  </si>
  <si>
    <t>2009</t>
  </si>
  <si>
    <t>2010</t>
  </si>
  <si>
    <t>2013</t>
  </si>
  <si>
    <t>2016</t>
  </si>
  <si>
    <t>Sum of Levert slakteri, kg SUM</t>
  </si>
  <si>
    <t>All</t>
  </si>
  <si>
    <t>Sum av Levert slakteri, kg SUM</t>
  </si>
  <si>
    <t>år</t>
  </si>
  <si>
    <t>kalkun/and/gås</t>
  </si>
  <si>
    <t>geit</t>
  </si>
  <si>
    <t>gris</t>
  </si>
  <si>
    <t>hest</t>
  </si>
  <si>
    <t>storfe</t>
  </si>
  <si>
    <t>sau</t>
  </si>
  <si>
    <t>and</t>
  </si>
  <si>
    <t>gås</t>
  </si>
  <si>
    <t>haner</t>
  </si>
  <si>
    <t>hest/føll</t>
  </si>
  <si>
    <t>høns</t>
  </si>
  <si>
    <t>kalkun</t>
  </si>
  <si>
    <t>kalv</t>
  </si>
  <si>
    <t>kje</t>
  </si>
  <si>
    <t>ku</t>
  </si>
  <si>
    <t>kvige</t>
  </si>
  <si>
    <t>kylling</t>
  </si>
  <si>
    <t>lam</t>
  </si>
  <si>
    <t>lam villsau</t>
  </si>
  <si>
    <t>mellomkalv</t>
  </si>
  <si>
    <t>okse</t>
  </si>
  <si>
    <t>purke</t>
  </si>
  <si>
    <t>råne</t>
  </si>
  <si>
    <t>u okse/kast</t>
  </si>
  <si>
    <t>ung ku</t>
  </si>
  <si>
    <t>ung sau</t>
  </si>
  <si>
    <t>vær</t>
  </si>
  <si>
    <t>dyreslag</t>
  </si>
  <si>
    <t>undergrupper</t>
  </si>
  <si>
    <t>høns/hane</t>
  </si>
  <si>
    <t>undergrupper2</t>
  </si>
  <si>
    <t>kylling/høns</t>
  </si>
  <si>
    <t>Sum of Levert slakteri, kg SUM 2</t>
  </si>
  <si>
    <t>(Flere elementer)</t>
  </si>
  <si>
    <t>flere dyreslag</t>
  </si>
  <si>
    <t>alle dyreslag</t>
  </si>
  <si>
    <t xml:space="preserve"> </t>
  </si>
  <si>
    <t>Kilde: Landbruksdirektoratet</t>
  </si>
  <si>
    <t>landet</t>
  </si>
  <si>
    <t>kg</t>
  </si>
  <si>
    <t>Sum av Levert slakteri, antall SUM</t>
  </si>
  <si>
    <t>Oslo er alått sammen med Akershus</t>
  </si>
  <si>
    <t>antall</t>
  </si>
  <si>
    <t>flere fylker</t>
  </si>
  <si>
    <t>hele landet</t>
  </si>
  <si>
    <t>flere år</t>
  </si>
  <si>
    <t>perioden</t>
  </si>
  <si>
    <t>Rindal er lagt til Trøndelag i tallgrunnlaget, men ikke i kartet</t>
  </si>
  <si>
    <t>flere kommuner</t>
  </si>
  <si>
    <t>de viktigste dyreslaga</t>
  </si>
  <si>
    <t>både 2003 og 2018</t>
  </si>
  <si>
    <t>Bruk Ctrl-tast for flere valg - kryss fjerner filter</t>
  </si>
  <si>
    <t>Bruk Ctrl-tast for flere valg</t>
  </si>
  <si>
    <t>Krys i hjørne fjerner filter</t>
  </si>
  <si>
    <t>Bruk Ctrl-tast for flere valg og krys i høyre hjørne for å fjerne filter</t>
  </si>
  <si>
    <t>akku</t>
  </si>
  <si>
    <t>viktigste dyreslag</t>
  </si>
  <si>
    <t>hv</t>
  </si>
  <si>
    <t>% sum storfe</t>
  </si>
  <si>
    <t>Sum storfe</t>
  </si>
  <si>
    <t>2003 og 2018</t>
  </si>
  <si>
    <t>ulike storfekategorier</t>
  </si>
  <si>
    <t>alle storfekategorier</t>
  </si>
  <si>
    <t>Slaktekategori i kg</t>
  </si>
  <si>
    <t>2003 - 2018</t>
  </si>
  <si>
    <t>Andel i %</t>
  </si>
  <si>
    <t>Akkummulert andel i %</t>
  </si>
  <si>
    <t>Nr rekkefølge</t>
  </si>
  <si>
    <t>Kryss fjerner filter</t>
  </si>
  <si>
    <t>Filter</t>
  </si>
  <si>
    <t>i diagrammet</t>
  </si>
  <si>
    <t>Sum of Levert slakteri, antall SUM</t>
  </si>
  <si>
    <t>Kommunevis andel av hver kategori i kg (hver kategori er 100 %)</t>
  </si>
  <si>
    <t>Maks 50 kommuner</t>
  </si>
  <si>
    <t>Oslo slått sammen med Akershus</t>
  </si>
  <si>
    <t>Rindal er lagt til Trøndelag</t>
  </si>
  <si>
    <t>Kommunesammenslåinger er oppdatert til 2018 tall</t>
  </si>
  <si>
    <t>Maksimalt 50 kommuner i diagrammene</t>
  </si>
  <si>
    <t>(Inntil 50 kommuner i diagrammet)</t>
  </si>
  <si>
    <t>Fylkesvise leveranser til slakteri etter dyreslag i kg og prosentvise andeler</t>
  </si>
  <si>
    <t>Oppsettet er utarbeidet av Fylkesmannen i Trøndelag</t>
  </si>
  <si>
    <t>Kontakt</t>
  </si>
  <si>
    <t>Johan Sandberg</t>
  </si>
  <si>
    <t>johan.sandberg@fylkesmannen.no</t>
  </si>
  <si>
    <t>tlf 73 19 92 71/ 919 12 920</t>
  </si>
  <si>
    <t>Om talla</t>
  </si>
  <si>
    <t>Kilde for talla er Landbruksdirektoratet</t>
  </si>
  <si>
    <t xml:space="preserve">Merk at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</si>
</sst>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\ %"/>
    <numFmt numFmtId="166" formatCode="#,##0_ ;[Red]\-#,##0\ "/>
  </numFmts>
  <fonts count="17" x14ac:knownFonts="1"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sz val="9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sz val="12"/>
      <color theme="1"/>
      <name val="Calibri Light"/>
      <family val="2"/>
      <scheme val="major"/>
    </font>
    <font>
      <sz val="7"/>
      <color theme="1"/>
      <name val="Calibri Light"/>
      <family val="2"/>
      <scheme val="major"/>
    </font>
    <font>
      <sz val="11"/>
      <color rgb="FFC00000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0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9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49" fontId="0" fillId="4" borderId="0" xfId="0" applyNumberFormat="1" applyFill="1"/>
    <xf numFmtId="49" fontId="0" fillId="2" borderId="0" xfId="0" applyNumberFormat="1" applyFill="1"/>
    <xf numFmtId="49" fontId="0" fillId="8" borderId="0" xfId="0" applyNumberFormat="1" applyFill="1"/>
    <xf numFmtId="164" fontId="0" fillId="0" borderId="0" xfId="0" applyNumberFormat="1"/>
    <xf numFmtId="9" fontId="0" fillId="0" borderId="0" xfId="0" applyNumberFormat="1"/>
    <xf numFmtId="10" fontId="0" fillId="0" borderId="0" xfId="0" applyNumberFormat="1"/>
    <xf numFmtId="0" fontId="0" fillId="0" borderId="0" xfId="0" applyAlignment="1">
      <alignment wrapText="1"/>
    </xf>
    <xf numFmtId="9" fontId="0" fillId="0" borderId="0" xfId="0" applyNumberFormat="1" applyAlignment="1">
      <alignment wrapText="1"/>
    </xf>
    <xf numFmtId="165" fontId="0" fillId="0" borderId="0" xfId="0" applyNumberFormat="1"/>
    <xf numFmtId="164" fontId="0" fillId="0" borderId="0" xfId="1" applyNumberFormat="1" applyFont="1"/>
    <xf numFmtId="0" fontId="0" fillId="9" borderId="0" xfId="0" applyFill="1"/>
    <xf numFmtId="166" fontId="0" fillId="0" borderId="0" xfId="0" applyNumberFormat="1"/>
    <xf numFmtId="0" fontId="0" fillId="10" borderId="0" xfId="0" applyFill="1"/>
    <xf numFmtId="0" fontId="0" fillId="10" borderId="0" xfId="0" applyFill="1" applyAlignment="1">
      <alignment vertical="center"/>
    </xf>
    <xf numFmtId="164" fontId="0" fillId="10" borderId="0" xfId="1" applyNumberFormat="1" applyFont="1" applyFill="1" applyAlignment="1">
      <alignment vertical="center"/>
    </xf>
    <xf numFmtId="0" fontId="0" fillId="10" borderId="1" xfId="0" applyFill="1" applyBorder="1" applyAlignment="1">
      <alignment vertical="center"/>
    </xf>
    <xf numFmtId="164" fontId="0" fillId="10" borderId="1" xfId="1" applyNumberFormat="1" applyFont="1" applyFill="1" applyBorder="1" applyAlignment="1">
      <alignment vertical="center"/>
    </xf>
    <xf numFmtId="0" fontId="3" fillId="10" borderId="0" xfId="0" applyFont="1" applyFill="1"/>
    <xf numFmtId="0" fontId="3" fillId="10" borderId="0" xfId="0" applyFont="1" applyFill="1" applyAlignment="1">
      <alignment vertical="center"/>
    </xf>
    <xf numFmtId="0" fontId="0" fillId="10" borderId="1" xfId="0" applyFill="1" applyBorder="1" applyAlignment="1">
      <alignment horizontal="center" vertical="center"/>
    </xf>
    <xf numFmtId="0" fontId="4" fillId="10" borderId="1" xfId="0" applyFont="1" applyFill="1" applyBorder="1" applyAlignment="1">
      <alignment vertical="center"/>
    </xf>
    <xf numFmtId="0" fontId="0" fillId="9" borderId="0" xfId="0" applyFill="1" applyAlignment="1">
      <alignment vertical="center"/>
    </xf>
    <xf numFmtId="0" fontId="3" fillId="9" borderId="0" xfId="0" applyFont="1" applyFill="1" applyAlignment="1">
      <alignment vertical="center"/>
    </xf>
    <xf numFmtId="0" fontId="0" fillId="11" borderId="0" xfId="0" applyFill="1"/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164" fontId="0" fillId="0" borderId="0" xfId="1" applyNumberFormat="1" applyFont="1" applyAlignment="1">
      <alignment vertical="center"/>
    </xf>
    <xf numFmtId="164" fontId="5" fillId="0" borderId="0" xfId="0" applyNumberFormat="1" applyFont="1"/>
    <xf numFmtId="164" fontId="0" fillId="9" borderId="0" xfId="1" applyNumberFormat="1" applyFont="1" applyFill="1" applyAlignment="1">
      <alignment vertical="center"/>
    </xf>
    <xf numFmtId="9" fontId="0" fillId="9" borderId="0" xfId="2" applyFont="1" applyFill="1" applyAlignment="1">
      <alignment vertical="center"/>
    </xf>
    <xf numFmtId="0" fontId="0" fillId="10" borderId="2" xfId="0" applyFill="1" applyBorder="1" applyAlignment="1">
      <alignment vertical="center"/>
    </xf>
    <xf numFmtId="0" fontId="6" fillId="10" borderId="0" xfId="0" applyFont="1" applyFill="1" applyAlignment="1">
      <alignment vertical="center"/>
    </xf>
    <xf numFmtId="0" fontId="6" fillId="10" borderId="0" xfId="0" applyFont="1" applyFill="1"/>
    <xf numFmtId="0" fontId="0" fillId="0" borderId="2" xfId="0" applyBorder="1" applyAlignment="1">
      <alignment vertical="center"/>
    </xf>
    <xf numFmtId="164" fontId="0" fillId="0" borderId="2" xfId="1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8" fillId="0" borderId="0" xfId="0" applyFont="1"/>
    <xf numFmtId="0" fontId="4" fillId="10" borderId="0" xfId="0" applyFont="1" applyFill="1" applyAlignment="1">
      <alignment vertical="center"/>
    </xf>
    <xf numFmtId="0" fontId="9" fillId="0" borderId="0" xfId="0" applyFont="1"/>
    <xf numFmtId="0" fontId="2" fillId="9" borderId="0" xfId="0" applyFont="1" applyFill="1"/>
    <xf numFmtId="0" fontId="10" fillId="10" borderId="1" xfId="0" applyFont="1" applyFill="1" applyBorder="1" applyAlignment="1">
      <alignment vertical="center"/>
    </xf>
    <xf numFmtId="0" fontId="0" fillId="10" borderId="1" xfId="0" applyFill="1" applyBorder="1"/>
    <xf numFmtId="0" fontId="0" fillId="9" borderId="0" xfId="0" applyFill="1" applyAlignment="1">
      <alignment wrapText="1"/>
    </xf>
    <xf numFmtId="0" fontId="9" fillId="2" borderId="0" xfId="0" applyFont="1" applyFill="1"/>
    <xf numFmtId="9" fontId="0" fillId="9" borderId="0" xfId="2" applyFont="1" applyFill="1"/>
    <xf numFmtId="0" fontId="0" fillId="10" borderId="0" xfId="0" applyFill="1" applyAlignment="1">
      <alignment horizontal="center" vertical="center" wrapText="1"/>
    </xf>
    <xf numFmtId="9" fontId="0" fillId="10" borderId="0" xfId="2" applyFont="1" applyFill="1"/>
    <xf numFmtId="0" fontId="11" fillId="10" borderId="0" xfId="0" applyFont="1" applyFill="1"/>
    <xf numFmtId="0" fontId="0" fillId="12" borderId="0" xfId="0" applyFill="1"/>
    <xf numFmtId="0" fontId="0" fillId="8" borderId="0" xfId="0" applyFill="1"/>
    <xf numFmtId="0" fontId="2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vertical="center" wrapText="1"/>
    </xf>
    <xf numFmtId="164" fontId="4" fillId="10" borderId="0" xfId="1" applyNumberFormat="1" applyFont="1" applyFill="1" applyAlignment="1">
      <alignment vertical="center"/>
    </xf>
    <xf numFmtId="9" fontId="4" fillId="10" borderId="0" xfId="2" applyFont="1" applyFill="1" applyAlignment="1">
      <alignment vertical="center"/>
    </xf>
    <xf numFmtId="0" fontId="4" fillId="9" borderId="0" xfId="0" applyFont="1" applyFill="1" applyAlignment="1">
      <alignment vertical="center"/>
    </xf>
    <xf numFmtId="164" fontId="4" fillId="9" borderId="0" xfId="1" applyNumberFormat="1" applyFont="1" applyFill="1" applyAlignment="1">
      <alignment vertical="center"/>
    </xf>
    <xf numFmtId="9" fontId="4" fillId="9" borderId="0" xfId="2" applyFont="1" applyFill="1" applyAlignment="1">
      <alignment vertical="center"/>
    </xf>
    <xf numFmtId="0" fontId="0" fillId="10" borderId="5" xfId="0" applyFill="1" applyBorder="1" applyAlignment="1">
      <alignment vertical="center"/>
    </xf>
    <xf numFmtId="0" fontId="7" fillId="9" borderId="0" xfId="0" applyFont="1" applyFill="1"/>
    <xf numFmtId="0" fontId="7" fillId="9" borderId="0" xfId="0" applyFont="1" applyFill="1" applyAlignment="1">
      <alignment vertical="center"/>
    </xf>
    <xf numFmtId="0" fontId="12" fillId="10" borderId="1" xfId="0" applyFont="1" applyFill="1" applyBorder="1" applyAlignment="1">
      <alignment vertical="center"/>
    </xf>
    <xf numFmtId="0" fontId="7" fillId="10" borderId="1" xfId="0" applyFont="1" applyFill="1" applyBorder="1" applyAlignment="1">
      <alignment vertical="center"/>
    </xf>
    <xf numFmtId="0" fontId="13" fillId="10" borderId="1" xfId="0" applyFont="1" applyFill="1" applyBorder="1" applyAlignment="1">
      <alignment vertical="center"/>
    </xf>
    <xf numFmtId="0" fontId="8" fillId="0" borderId="0" xfId="0" pivotButton="1" applyFont="1"/>
    <xf numFmtId="0" fontId="8" fillId="0" borderId="0" xfId="0" applyFont="1" applyAlignment="1">
      <alignment horizontal="left"/>
    </xf>
    <xf numFmtId="164" fontId="8" fillId="0" borderId="0" xfId="0" applyNumberFormat="1" applyFont="1"/>
    <xf numFmtId="0" fontId="0" fillId="0" borderId="0" xfId="0" applyAlignment="1">
      <alignment horizontal="left" wrapText="1"/>
    </xf>
    <xf numFmtId="10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10" fillId="4" borderId="0" xfId="0" applyFont="1" applyFill="1"/>
    <xf numFmtId="0" fontId="14" fillId="10" borderId="0" xfId="0" applyFont="1" applyFill="1"/>
    <xf numFmtId="0" fontId="10" fillId="10" borderId="0" xfId="0" applyFont="1" applyFill="1" applyAlignment="1">
      <alignment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164" fontId="7" fillId="10" borderId="0" xfId="1" applyNumberFormat="1" applyFont="1" applyFill="1" applyAlignment="1">
      <alignment vertical="center"/>
    </xf>
    <xf numFmtId="0" fontId="4" fillId="4" borderId="0" xfId="0" applyFont="1" applyFill="1"/>
    <xf numFmtId="0" fontId="16" fillId="4" borderId="0" xfId="3" applyFont="1" applyFill="1"/>
    <xf numFmtId="0" fontId="2" fillId="4" borderId="0" xfId="0" applyFont="1" applyFill="1"/>
    <xf numFmtId="0" fontId="0" fillId="0" borderId="0" xfId="0" applyNumberFormat="1"/>
    <xf numFmtId="164" fontId="0" fillId="0" borderId="0" xfId="0" applyNumberFormat="1" applyFont="1"/>
    <xf numFmtId="0" fontId="2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3" fillId="10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/>
    </xf>
    <xf numFmtId="0" fontId="3" fillId="10" borderId="0" xfId="0" applyFont="1" applyFill="1" applyAlignment="1">
      <alignment horizontal="left" wrapText="1"/>
    </xf>
    <xf numFmtId="0" fontId="2" fillId="10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left" vertical="center" wrapText="1"/>
    </xf>
    <xf numFmtId="0" fontId="0" fillId="0" borderId="0" xfId="0" pivotButton="1" applyAlignment="1">
      <alignment horizontal="center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91">
    <dxf>
      <numFmt numFmtId="164" formatCode="_-* #,##0_-;\-* #,##0_-;_-* &quot;-&quot;??_-;_-@_-"/>
    </dxf>
    <dxf>
      <alignment wrapText="1"/>
    </dxf>
    <dxf>
      <alignment wrapText="1"/>
    </dxf>
    <dxf>
      <numFmt numFmtId="0" formatCode="General"/>
    </dxf>
    <dxf>
      <numFmt numFmtId="164" formatCode="_-* #,##0_-;\-* #,##0_-;_-* &quot;-&quot;??_-;_-@_-"/>
    </dxf>
    <dxf>
      <numFmt numFmtId="13" formatCode="0\ %"/>
    </dxf>
    <dxf>
      <alignment wrapText="1"/>
    </dxf>
    <dxf>
      <alignment wrapText="1"/>
    </dxf>
    <dxf>
      <numFmt numFmtId="14" formatCode="0.00\ %"/>
    </dxf>
    <dxf>
      <numFmt numFmtId="164" formatCode="_-* #,##0_-;\-* #,##0_-;_-* &quot;-&quot;??_-;_-@_-"/>
    </dxf>
    <dxf>
      <alignment wrapText="1"/>
    </dxf>
    <dxf>
      <alignment wrapText="1"/>
    </dxf>
    <dxf>
      <numFmt numFmtId="0" formatCode="General"/>
    </dxf>
    <dxf>
      <numFmt numFmtId="164" formatCode="_-* #,##0_-;\-* #,##0_-;_-* &quot;-&quot;??_-;_-@_-"/>
    </dxf>
    <dxf>
      <numFmt numFmtId="13" formatCode="0\ %"/>
    </dxf>
    <dxf>
      <alignment wrapText="1"/>
    </dxf>
    <dxf>
      <alignment wrapText="1"/>
    </dxf>
    <dxf>
      <numFmt numFmtId="14" formatCode="0.00\ %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numFmt numFmtId="164" formatCode="_-* #,##0_-;\-* #,##0_-;_-* &quot;-&quot;??_-;_-@_-"/>
    </dxf>
    <dxf>
      <fill>
        <patternFill>
          <bgColor theme="0" tint="-4.9989318521683403E-2"/>
        </patternFill>
      </fill>
    </dxf>
    <dxf>
      <numFmt numFmtId="13" formatCode="0\ %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font>
        <i val="0"/>
      </font>
    </dxf>
    <dxf>
      <numFmt numFmtId="13" formatCode="0\ %"/>
    </dxf>
    <dxf>
      <numFmt numFmtId="13" formatCode="0\ %"/>
    </dxf>
    <dxf>
      <numFmt numFmtId="164" formatCode="_-* #,##0_-;\-* #,##0_-;_-* &quot;-&quot;??_-;_-@_-"/>
    </dxf>
    <dxf>
      <numFmt numFmtId="13" formatCode="0\ %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0" formatCode="General"/>
    </dxf>
    <dxf>
      <alignment wrapText="1"/>
    </dxf>
    <dxf>
      <alignment wrapText="1"/>
    </dxf>
    <dxf>
      <numFmt numFmtId="14" formatCode="0.00\ %"/>
    </dxf>
    <dxf>
      <alignment wrapText="1"/>
    </dxf>
    <dxf>
      <alignment wrapText="1"/>
    </dxf>
    <dxf>
      <numFmt numFmtId="13" formatCode="0\ %"/>
    </dxf>
    <dxf>
      <fill>
        <patternFill>
          <bgColor theme="0" tint="-4.9989318521683403E-2"/>
        </patternFill>
      </fill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sz val="7"/>
      </font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3" formatCode="0\ %"/>
    </dxf>
    <dxf>
      <numFmt numFmtId="13" formatCode="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>
          <bgColor theme="0"/>
        </patternFill>
      </fill>
    </dxf>
    <dxf>
      <numFmt numFmtId="13" formatCode="0\ %"/>
    </dxf>
    <dxf>
      <numFmt numFmtId="165" formatCode="0.0\ %"/>
    </dxf>
    <dxf>
      <numFmt numFmtId="13" formatCode="0\ %"/>
    </dxf>
    <dxf>
      <numFmt numFmtId="13" formatCode="0\ %"/>
    </dxf>
    <dxf>
      <numFmt numFmtId="14" formatCode="0.00\ %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66" formatCode="#,##0_ ;[Red]\-#,##0\ "/>
    </dxf>
    <dxf>
      <numFmt numFmtId="0" formatCode="General"/>
    </dxf>
    <dxf>
      <numFmt numFmtId="13" formatCode="0\ %"/>
    </dxf>
    <dxf>
      <numFmt numFmtId="164" formatCode="_-* #,##0_-;\-* #,##0_-;_-* &quot;-&quot;??_-;_-@_-"/>
    </dxf>
    <dxf>
      <numFmt numFmtId="30" formatCode="@"/>
    </dxf>
    <dxf>
      <numFmt numFmtId="0" formatCode="General"/>
    </dxf>
  </dxfs>
  <tableStyles count="0" defaultTableStyle="TableStyleMedium2" defaultPivotStyle="PivotStyleLight16"/>
  <colors>
    <mruColors>
      <color rgb="FFFFFF66"/>
      <color rgb="FFFFCCFF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4.xml"/><Relationship Id="rId117" Type="http://schemas.openxmlformats.org/officeDocument/2006/relationships/customXml" Target="../customXml/item20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20.xml"/><Relationship Id="rId47" Type="http://schemas.openxmlformats.org/officeDocument/2006/relationships/pivotCacheDefinition" Target="pivotCache/pivotCacheDefinition25.xml"/><Relationship Id="rId63" Type="http://schemas.openxmlformats.org/officeDocument/2006/relationships/pivotCacheDefinition" Target="pivotCache/pivotCacheDefinition41.xml"/><Relationship Id="rId68" Type="http://schemas.microsoft.com/office/2007/relationships/slicerCache" Target="slicerCaches/slicerCache1.xml"/><Relationship Id="rId84" Type="http://schemas.microsoft.com/office/2007/relationships/slicerCache" Target="slicerCaches/slicerCache17.xml"/><Relationship Id="rId89" Type="http://schemas.microsoft.com/office/2007/relationships/slicerCache" Target="slicerCaches/slicerCache22.xml"/><Relationship Id="rId112" Type="http://schemas.openxmlformats.org/officeDocument/2006/relationships/customXml" Target="../customXml/item15.xml"/><Relationship Id="rId133" Type="http://schemas.openxmlformats.org/officeDocument/2006/relationships/customXml" Target="../customXml/item36.xml"/><Relationship Id="rId138" Type="http://schemas.openxmlformats.org/officeDocument/2006/relationships/customXml" Target="../customXml/item41.xml"/><Relationship Id="rId154" Type="http://schemas.openxmlformats.org/officeDocument/2006/relationships/customXml" Target="../customXml/item57.xml"/><Relationship Id="rId159" Type="http://schemas.openxmlformats.org/officeDocument/2006/relationships/customXml" Target="../customXml/item62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1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0.xml"/><Relationship Id="rId37" Type="http://schemas.openxmlformats.org/officeDocument/2006/relationships/pivotCacheDefinition" Target="pivotCache/pivotCacheDefinition15.xml"/><Relationship Id="rId53" Type="http://schemas.openxmlformats.org/officeDocument/2006/relationships/pivotCacheDefinition" Target="pivotCache/pivotCacheDefinition31.xml"/><Relationship Id="rId58" Type="http://schemas.openxmlformats.org/officeDocument/2006/relationships/pivotCacheDefinition" Target="pivotCache/pivotCacheDefinition36.xml"/><Relationship Id="rId74" Type="http://schemas.microsoft.com/office/2007/relationships/slicerCache" Target="slicerCaches/slicerCache7.xml"/><Relationship Id="rId79" Type="http://schemas.microsoft.com/office/2007/relationships/slicerCache" Target="slicerCaches/slicerCache12.xml"/><Relationship Id="rId102" Type="http://schemas.openxmlformats.org/officeDocument/2006/relationships/customXml" Target="../customXml/item5.xml"/><Relationship Id="rId123" Type="http://schemas.openxmlformats.org/officeDocument/2006/relationships/customXml" Target="../customXml/item26.xml"/><Relationship Id="rId128" Type="http://schemas.openxmlformats.org/officeDocument/2006/relationships/customXml" Target="../customXml/item31.xml"/><Relationship Id="rId144" Type="http://schemas.openxmlformats.org/officeDocument/2006/relationships/customXml" Target="../customXml/item47.xml"/><Relationship Id="rId149" Type="http://schemas.openxmlformats.org/officeDocument/2006/relationships/customXml" Target="../customXml/item52.xml"/><Relationship Id="rId5" Type="http://schemas.openxmlformats.org/officeDocument/2006/relationships/worksheet" Target="worksheets/sheet5.xml"/><Relationship Id="rId90" Type="http://schemas.microsoft.com/office/2007/relationships/slicerCache" Target="slicerCaches/slicerCache23.xml"/><Relationship Id="rId95" Type="http://schemas.openxmlformats.org/officeDocument/2006/relationships/sheetMetadata" Target="metadata.xml"/><Relationship Id="rId160" Type="http://schemas.openxmlformats.org/officeDocument/2006/relationships/customXml" Target="../customXml/item63.xml"/><Relationship Id="rId165" Type="http://schemas.openxmlformats.org/officeDocument/2006/relationships/customXml" Target="../customXml/item68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43" Type="http://schemas.openxmlformats.org/officeDocument/2006/relationships/pivotCacheDefinition" Target="pivotCache/pivotCacheDefinition21.xml"/><Relationship Id="rId48" Type="http://schemas.openxmlformats.org/officeDocument/2006/relationships/pivotCacheDefinition" Target="pivotCache/pivotCacheDefinition26.xml"/><Relationship Id="rId64" Type="http://schemas.openxmlformats.org/officeDocument/2006/relationships/pivotCacheDefinition" Target="pivotCache/pivotCacheDefinition42.xml"/><Relationship Id="rId69" Type="http://schemas.microsoft.com/office/2007/relationships/slicerCache" Target="slicerCaches/slicerCache2.xml"/><Relationship Id="rId113" Type="http://schemas.openxmlformats.org/officeDocument/2006/relationships/customXml" Target="../customXml/item16.xml"/><Relationship Id="rId118" Type="http://schemas.openxmlformats.org/officeDocument/2006/relationships/customXml" Target="../customXml/item21.xml"/><Relationship Id="rId134" Type="http://schemas.openxmlformats.org/officeDocument/2006/relationships/customXml" Target="../customXml/item37.xml"/><Relationship Id="rId139" Type="http://schemas.openxmlformats.org/officeDocument/2006/relationships/customXml" Target="../customXml/item42.xml"/><Relationship Id="rId80" Type="http://schemas.microsoft.com/office/2007/relationships/slicerCache" Target="slicerCaches/slicerCache13.xml"/><Relationship Id="rId85" Type="http://schemas.microsoft.com/office/2007/relationships/slicerCache" Target="slicerCaches/slicerCache18.xml"/><Relationship Id="rId150" Type="http://schemas.openxmlformats.org/officeDocument/2006/relationships/customXml" Target="../customXml/item53.xml"/><Relationship Id="rId155" Type="http://schemas.openxmlformats.org/officeDocument/2006/relationships/customXml" Target="../customXml/item5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1.xml"/><Relationship Id="rId38" Type="http://schemas.openxmlformats.org/officeDocument/2006/relationships/pivotCacheDefinition" Target="pivotCache/pivotCacheDefinition16.xml"/><Relationship Id="rId59" Type="http://schemas.openxmlformats.org/officeDocument/2006/relationships/pivotCacheDefinition" Target="pivotCache/pivotCacheDefinition37.xml"/><Relationship Id="rId103" Type="http://schemas.openxmlformats.org/officeDocument/2006/relationships/customXml" Target="../customXml/item6.xml"/><Relationship Id="rId108" Type="http://schemas.openxmlformats.org/officeDocument/2006/relationships/customXml" Target="../customXml/item11.xml"/><Relationship Id="rId124" Type="http://schemas.openxmlformats.org/officeDocument/2006/relationships/customXml" Target="../customXml/item27.xml"/><Relationship Id="rId129" Type="http://schemas.openxmlformats.org/officeDocument/2006/relationships/customXml" Target="../customXml/item32.xml"/><Relationship Id="rId54" Type="http://schemas.openxmlformats.org/officeDocument/2006/relationships/pivotCacheDefinition" Target="pivotCache/pivotCacheDefinition32.xml"/><Relationship Id="rId70" Type="http://schemas.microsoft.com/office/2007/relationships/slicerCache" Target="slicerCaches/slicerCache3.xml"/><Relationship Id="rId75" Type="http://schemas.microsoft.com/office/2007/relationships/slicerCache" Target="slicerCaches/slicerCache8.xml"/><Relationship Id="rId91" Type="http://schemas.openxmlformats.org/officeDocument/2006/relationships/theme" Target="theme/theme1.xml"/><Relationship Id="rId96" Type="http://schemas.openxmlformats.org/officeDocument/2006/relationships/powerPivotData" Target="model/item.data"/><Relationship Id="rId140" Type="http://schemas.openxmlformats.org/officeDocument/2006/relationships/customXml" Target="../customXml/item43.xml"/><Relationship Id="rId145" Type="http://schemas.openxmlformats.org/officeDocument/2006/relationships/customXml" Target="../customXml/item48.xml"/><Relationship Id="rId161" Type="http://schemas.openxmlformats.org/officeDocument/2006/relationships/customXml" Target="../customXml/item64.xml"/><Relationship Id="rId166" Type="http://schemas.openxmlformats.org/officeDocument/2006/relationships/customXml" Target="../customXml/item6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36" Type="http://schemas.openxmlformats.org/officeDocument/2006/relationships/pivotCacheDefinition" Target="pivotCache/pivotCacheDefinition14.xml"/><Relationship Id="rId49" Type="http://schemas.openxmlformats.org/officeDocument/2006/relationships/pivotCacheDefinition" Target="pivotCache/pivotCacheDefinition27.xml"/><Relationship Id="rId57" Type="http://schemas.openxmlformats.org/officeDocument/2006/relationships/pivotCacheDefinition" Target="pivotCache/pivotCacheDefinition35.xml"/><Relationship Id="rId106" Type="http://schemas.openxmlformats.org/officeDocument/2006/relationships/customXml" Target="../customXml/item9.xml"/><Relationship Id="rId114" Type="http://schemas.openxmlformats.org/officeDocument/2006/relationships/customXml" Target="../customXml/item17.xml"/><Relationship Id="rId119" Type="http://schemas.openxmlformats.org/officeDocument/2006/relationships/customXml" Target="../customXml/item22.xml"/><Relationship Id="rId127" Type="http://schemas.openxmlformats.org/officeDocument/2006/relationships/customXml" Target="../customXml/item3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9.xml"/><Relationship Id="rId44" Type="http://schemas.openxmlformats.org/officeDocument/2006/relationships/pivotCacheDefinition" Target="pivotCache/pivotCacheDefinition22.xml"/><Relationship Id="rId52" Type="http://schemas.openxmlformats.org/officeDocument/2006/relationships/pivotCacheDefinition" Target="pivotCache/pivotCacheDefinition30.xml"/><Relationship Id="rId60" Type="http://schemas.openxmlformats.org/officeDocument/2006/relationships/pivotCacheDefinition" Target="pivotCache/pivotCacheDefinition38.xml"/><Relationship Id="rId65" Type="http://schemas.openxmlformats.org/officeDocument/2006/relationships/pivotCacheDefinition" Target="pivotCache/pivotCacheDefinition43.xml"/><Relationship Id="rId73" Type="http://schemas.microsoft.com/office/2007/relationships/slicerCache" Target="slicerCaches/slicerCache6.xml"/><Relationship Id="rId78" Type="http://schemas.microsoft.com/office/2007/relationships/slicerCache" Target="slicerCaches/slicerCache11.xml"/><Relationship Id="rId81" Type="http://schemas.microsoft.com/office/2007/relationships/slicerCache" Target="slicerCaches/slicerCache14.xml"/><Relationship Id="rId86" Type="http://schemas.microsoft.com/office/2007/relationships/slicerCache" Target="slicerCaches/slicerCache19.xml"/><Relationship Id="rId94" Type="http://schemas.openxmlformats.org/officeDocument/2006/relationships/sharedStrings" Target="sharedStrings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122" Type="http://schemas.openxmlformats.org/officeDocument/2006/relationships/customXml" Target="../customXml/item25.xml"/><Relationship Id="rId130" Type="http://schemas.openxmlformats.org/officeDocument/2006/relationships/customXml" Target="../customXml/item33.xml"/><Relationship Id="rId135" Type="http://schemas.openxmlformats.org/officeDocument/2006/relationships/customXml" Target="../customXml/item38.xml"/><Relationship Id="rId143" Type="http://schemas.openxmlformats.org/officeDocument/2006/relationships/customXml" Target="../customXml/item46.xml"/><Relationship Id="rId148" Type="http://schemas.openxmlformats.org/officeDocument/2006/relationships/customXml" Target="../customXml/item51.xml"/><Relationship Id="rId151" Type="http://schemas.openxmlformats.org/officeDocument/2006/relationships/customXml" Target="../customXml/item54.xml"/><Relationship Id="rId156" Type="http://schemas.openxmlformats.org/officeDocument/2006/relationships/customXml" Target="../customXml/item59.xml"/><Relationship Id="rId164" Type="http://schemas.openxmlformats.org/officeDocument/2006/relationships/customXml" Target="../customXml/item6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7.xml"/><Relationship Id="rId109" Type="http://schemas.openxmlformats.org/officeDocument/2006/relationships/customXml" Target="../customXml/item12.xml"/><Relationship Id="rId34" Type="http://schemas.openxmlformats.org/officeDocument/2006/relationships/pivotCacheDefinition" Target="pivotCache/pivotCacheDefinition12.xml"/><Relationship Id="rId50" Type="http://schemas.openxmlformats.org/officeDocument/2006/relationships/pivotCacheDefinition" Target="pivotCache/pivotCacheDefinition28.xml"/><Relationship Id="rId55" Type="http://schemas.openxmlformats.org/officeDocument/2006/relationships/pivotCacheDefinition" Target="pivotCache/pivotCacheDefinition33.xml"/><Relationship Id="rId76" Type="http://schemas.microsoft.com/office/2007/relationships/slicerCache" Target="slicerCaches/slicerCache9.xml"/><Relationship Id="rId97" Type="http://schemas.openxmlformats.org/officeDocument/2006/relationships/calcChain" Target="calcChain.xml"/><Relationship Id="rId104" Type="http://schemas.openxmlformats.org/officeDocument/2006/relationships/customXml" Target="../customXml/item7.xml"/><Relationship Id="rId120" Type="http://schemas.openxmlformats.org/officeDocument/2006/relationships/customXml" Target="../customXml/item23.xml"/><Relationship Id="rId125" Type="http://schemas.openxmlformats.org/officeDocument/2006/relationships/customXml" Target="../customXml/item28.xml"/><Relationship Id="rId141" Type="http://schemas.openxmlformats.org/officeDocument/2006/relationships/customXml" Target="../customXml/item44.xml"/><Relationship Id="rId146" Type="http://schemas.openxmlformats.org/officeDocument/2006/relationships/customXml" Target="../customXml/item49.xml"/><Relationship Id="rId7" Type="http://schemas.openxmlformats.org/officeDocument/2006/relationships/worksheet" Target="worksheets/sheet7.xml"/><Relationship Id="rId71" Type="http://schemas.microsoft.com/office/2007/relationships/slicerCache" Target="slicerCaches/slicerCache4.xml"/><Relationship Id="rId92" Type="http://schemas.openxmlformats.org/officeDocument/2006/relationships/connections" Target="connections.xml"/><Relationship Id="rId162" Type="http://schemas.openxmlformats.org/officeDocument/2006/relationships/customXml" Target="../customXml/item65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7.xml"/><Relationship Id="rId24" Type="http://schemas.openxmlformats.org/officeDocument/2006/relationships/pivotCacheDefinition" Target="pivotCache/pivotCacheDefinition2.xml"/><Relationship Id="rId40" Type="http://schemas.openxmlformats.org/officeDocument/2006/relationships/pivotCacheDefinition" Target="pivotCache/pivotCacheDefinition18.xml"/><Relationship Id="rId45" Type="http://schemas.openxmlformats.org/officeDocument/2006/relationships/pivotCacheDefinition" Target="pivotCache/pivotCacheDefinition23.xml"/><Relationship Id="rId66" Type="http://schemas.openxmlformats.org/officeDocument/2006/relationships/pivotCacheDefinition" Target="pivotCache/pivotCacheDefinition44.xml"/><Relationship Id="rId87" Type="http://schemas.microsoft.com/office/2007/relationships/slicerCache" Target="slicerCaches/slicerCache20.xml"/><Relationship Id="rId110" Type="http://schemas.openxmlformats.org/officeDocument/2006/relationships/customXml" Target="../customXml/item13.xml"/><Relationship Id="rId115" Type="http://schemas.openxmlformats.org/officeDocument/2006/relationships/customXml" Target="../customXml/item18.xml"/><Relationship Id="rId131" Type="http://schemas.openxmlformats.org/officeDocument/2006/relationships/customXml" Target="../customXml/item34.xml"/><Relationship Id="rId136" Type="http://schemas.openxmlformats.org/officeDocument/2006/relationships/customXml" Target="../customXml/item39.xml"/><Relationship Id="rId157" Type="http://schemas.openxmlformats.org/officeDocument/2006/relationships/customXml" Target="../customXml/item60.xml"/><Relationship Id="rId61" Type="http://schemas.openxmlformats.org/officeDocument/2006/relationships/pivotCacheDefinition" Target="pivotCache/pivotCacheDefinition39.xml"/><Relationship Id="rId82" Type="http://schemas.microsoft.com/office/2007/relationships/slicerCache" Target="slicerCaches/slicerCache15.xml"/><Relationship Id="rId152" Type="http://schemas.openxmlformats.org/officeDocument/2006/relationships/customXml" Target="../customXml/item5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8.xml"/><Relationship Id="rId35" Type="http://schemas.openxmlformats.org/officeDocument/2006/relationships/pivotCacheDefinition" Target="pivotCache/pivotCacheDefinition13.xml"/><Relationship Id="rId56" Type="http://schemas.openxmlformats.org/officeDocument/2006/relationships/pivotCacheDefinition" Target="pivotCache/pivotCacheDefinition34.xml"/><Relationship Id="rId77" Type="http://schemas.microsoft.com/office/2007/relationships/slicerCache" Target="slicerCaches/slicerCache10.xml"/><Relationship Id="rId100" Type="http://schemas.openxmlformats.org/officeDocument/2006/relationships/customXml" Target="../customXml/item3.xml"/><Relationship Id="rId105" Type="http://schemas.openxmlformats.org/officeDocument/2006/relationships/customXml" Target="../customXml/item8.xml"/><Relationship Id="rId126" Type="http://schemas.openxmlformats.org/officeDocument/2006/relationships/customXml" Target="../customXml/item29.xml"/><Relationship Id="rId147" Type="http://schemas.openxmlformats.org/officeDocument/2006/relationships/customXml" Target="../customXml/item50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9.xml"/><Relationship Id="rId72" Type="http://schemas.microsoft.com/office/2007/relationships/slicerCache" Target="slicerCaches/slicerCache5.xml"/><Relationship Id="rId93" Type="http://schemas.openxmlformats.org/officeDocument/2006/relationships/styles" Target="styles.xml"/><Relationship Id="rId98" Type="http://schemas.openxmlformats.org/officeDocument/2006/relationships/customXml" Target="../customXml/item1.xml"/><Relationship Id="rId121" Type="http://schemas.openxmlformats.org/officeDocument/2006/relationships/customXml" Target="../customXml/item24.xml"/><Relationship Id="rId142" Type="http://schemas.openxmlformats.org/officeDocument/2006/relationships/customXml" Target="../customXml/item45.xml"/><Relationship Id="rId163" Type="http://schemas.openxmlformats.org/officeDocument/2006/relationships/customXml" Target="../customXml/item66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3.xml"/><Relationship Id="rId46" Type="http://schemas.openxmlformats.org/officeDocument/2006/relationships/pivotCacheDefinition" Target="pivotCache/pivotCacheDefinition24.xml"/><Relationship Id="rId67" Type="http://schemas.openxmlformats.org/officeDocument/2006/relationships/pivotCacheDefinition" Target="pivotCache/pivotCacheDefinition45.xml"/><Relationship Id="rId116" Type="http://schemas.openxmlformats.org/officeDocument/2006/relationships/customXml" Target="../customXml/item19.xml"/><Relationship Id="rId137" Type="http://schemas.openxmlformats.org/officeDocument/2006/relationships/customXml" Target="../customXml/item40.xml"/><Relationship Id="rId158" Type="http://schemas.openxmlformats.org/officeDocument/2006/relationships/customXml" Target="../customXml/item6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9.xml"/><Relationship Id="rId62" Type="http://schemas.openxmlformats.org/officeDocument/2006/relationships/pivotCacheDefinition" Target="pivotCache/pivotCacheDefinition40.xml"/><Relationship Id="rId83" Type="http://schemas.microsoft.com/office/2007/relationships/slicerCache" Target="slicerCaches/slicerCache16.xml"/><Relationship Id="rId88" Type="http://schemas.microsoft.com/office/2007/relationships/slicerCache" Target="slicerCaches/slicerCache21.xml"/><Relationship Id="rId111" Type="http://schemas.openxmlformats.org/officeDocument/2006/relationships/customXml" Target="../customXml/item14.xml"/><Relationship Id="rId132" Type="http://schemas.openxmlformats.org/officeDocument/2006/relationships/customXml" Target="../customXml/item35.xml"/><Relationship Id="rId153" Type="http://schemas.openxmlformats.org/officeDocument/2006/relationships/customXml" Target="../customXml/item5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[Slakteleveranser_2003_2018_pres.xlsx]PD_e_fy!Pivottabell11</c:name>
    <c:fmtId val="5"/>
  </c:pivotSource>
  <c:chart>
    <c:title>
      <c:tx>
        <c:strRef>
          <c:f>PD_e_fy!$O$13</c:f>
          <c:strCache>
            <c:ptCount val="1"/>
            <c:pt idx="0">
              <c:v>Endring av slakteleveransene av gris fra 2003 til 2018 i kg</c:v>
            </c:pt>
          </c:strCache>
        </c:strRef>
      </c:tx>
      <c:layout>
        <c:manualLayout>
          <c:xMode val="edge"/>
          <c:yMode val="edge"/>
          <c:x val="0.120605"/>
          <c:y val="1.5679012345679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_ ;[Red]\-#,##0\ 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_ ;[Red]\-#,##0\ 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numFmt formatCode="#,##0_ ;[Red]\-#,##0\ 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5765847244435136"/>
          <c:y val="8.2155967078189299E-2"/>
          <c:w val="0.68373877964049679"/>
          <c:h val="0.860329203113566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PD_e_fy!$O$13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PD_e_fy!$O$13</c:f>
              <c:strCache>
                <c:ptCount val="17"/>
                <c:pt idx="0">
                  <c:v>50 Trøndelag</c:v>
                </c:pt>
                <c:pt idx="1">
                  <c:v>20 Finnmark</c:v>
                </c:pt>
                <c:pt idx="2">
                  <c:v>19 Troms</c:v>
                </c:pt>
                <c:pt idx="3">
                  <c:v>18 Nordland</c:v>
                </c:pt>
                <c:pt idx="4">
                  <c:v>15 Møre og Romsdal</c:v>
                </c:pt>
                <c:pt idx="5">
                  <c:v>14 Sogn og Fjordane</c:v>
                </c:pt>
                <c:pt idx="6">
                  <c:v>12 Hordaland</c:v>
                </c:pt>
                <c:pt idx="7">
                  <c:v>11 Rogaland</c:v>
                </c:pt>
                <c:pt idx="8">
                  <c:v>10 Vest-Agder</c:v>
                </c:pt>
                <c:pt idx="9">
                  <c:v>09 Aust-Agder</c:v>
                </c:pt>
                <c:pt idx="10">
                  <c:v>08 Telemark</c:v>
                </c:pt>
                <c:pt idx="11">
                  <c:v>07 Vestfold</c:v>
                </c:pt>
                <c:pt idx="12">
                  <c:v>06 Buskerud</c:v>
                </c:pt>
                <c:pt idx="13">
                  <c:v>05 Oppland</c:v>
                </c:pt>
                <c:pt idx="14">
                  <c:v>04 Hedmark</c:v>
                </c:pt>
                <c:pt idx="15">
                  <c:v>02 Akershus</c:v>
                </c:pt>
                <c:pt idx="16">
                  <c:v>01 Østfold</c:v>
                </c:pt>
              </c:strCache>
            </c:strRef>
          </c:cat>
          <c:val>
            <c:numRef>
              <c:f>PD_e_fy!$O$13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AD93-411A-B85A-96B827089FA9}"/>
            </c:ext>
          </c:extLst>
        </c:ser>
        <c:ser>
          <c:idx val="1"/>
          <c:order val="1"/>
          <c:tx>
            <c:strRef>
              <c:f>PD_e_fy!$O$13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#,##0_ ;[Red]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PD_e_fy!$O$13</c:f>
              <c:strCache>
                <c:ptCount val="17"/>
                <c:pt idx="0">
                  <c:v>50 Trøndelag</c:v>
                </c:pt>
                <c:pt idx="1">
                  <c:v>20 Finnmark</c:v>
                </c:pt>
                <c:pt idx="2">
                  <c:v>19 Troms</c:v>
                </c:pt>
                <c:pt idx="3">
                  <c:v>18 Nordland</c:v>
                </c:pt>
                <c:pt idx="4">
                  <c:v>15 Møre og Romsdal</c:v>
                </c:pt>
                <c:pt idx="5">
                  <c:v>14 Sogn og Fjordane</c:v>
                </c:pt>
                <c:pt idx="6">
                  <c:v>12 Hordaland</c:v>
                </c:pt>
                <c:pt idx="7">
                  <c:v>11 Rogaland</c:v>
                </c:pt>
                <c:pt idx="8">
                  <c:v>10 Vest-Agder</c:v>
                </c:pt>
                <c:pt idx="9">
                  <c:v>09 Aust-Agder</c:v>
                </c:pt>
                <c:pt idx="10">
                  <c:v>08 Telemark</c:v>
                </c:pt>
                <c:pt idx="11">
                  <c:v>07 Vestfold</c:v>
                </c:pt>
                <c:pt idx="12">
                  <c:v>06 Buskerud</c:v>
                </c:pt>
                <c:pt idx="13">
                  <c:v>05 Oppland</c:v>
                </c:pt>
                <c:pt idx="14">
                  <c:v>04 Hedmark</c:v>
                </c:pt>
                <c:pt idx="15">
                  <c:v>02 Akershus</c:v>
                </c:pt>
                <c:pt idx="16">
                  <c:v>01 Østfold</c:v>
                </c:pt>
              </c:strCache>
            </c:strRef>
          </c:cat>
          <c:val>
            <c:numRef>
              <c:f>PD_e_fy!$O$13</c:f>
              <c:numCache>
                <c:formatCode>#\ ##0_ ;[Red]\-#\ ##0\ </c:formatCode>
                <c:ptCount val="17"/>
                <c:pt idx="0">
                  <c:v>2544226</c:v>
                </c:pt>
                <c:pt idx="1">
                  <c:v>-241869</c:v>
                </c:pt>
                <c:pt idx="2">
                  <c:v>-376800</c:v>
                </c:pt>
                <c:pt idx="3">
                  <c:v>3308217</c:v>
                </c:pt>
                <c:pt idx="4">
                  <c:v>570214</c:v>
                </c:pt>
                <c:pt idx="5">
                  <c:v>624299</c:v>
                </c:pt>
                <c:pt idx="6">
                  <c:v>505500</c:v>
                </c:pt>
                <c:pt idx="7">
                  <c:v>11853854</c:v>
                </c:pt>
                <c:pt idx="8">
                  <c:v>515472</c:v>
                </c:pt>
                <c:pt idx="9">
                  <c:v>286991</c:v>
                </c:pt>
                <c:pt idx="10">
                  <c:v>-154117</c:v>
                </c:pt>
                <c:pt idx="11">
                  <c:v>584799</c:v>
                </c:pt>
                <c:pt idx="12">
                  <c:v>-378992</c:v>
                </c:pt>
                <c:pt idx="13">
                  <c:v>-567660</c:v>
                </c:pt>
                <c:pt idx="14">
                  <c:v>5591643</c:v>
                </c:pt>
                <c:pt idx="15">
                  <c:v>-1149358</c:v>
                </c:pt>
                <c:pt idx="16">
                  <c:v>794741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3-411A-B85A-96B827089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3746240"/>
        <c:axId val="2063743288"/>
      </c:barChart>
      <c:catAx>
        <c:axId val="206374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3743288"/>
        <c:crosses val="autoZero"/>
        <c:auto val="1"/>
        <c:lblAlgn val="ctr"/>
        <c:lblOffset val="500"/>
        <c:noMultiLvlLbl val="0"/>
      </c:catAx>
      <c:valAx>
        <c:axId val="206374328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crossAx val="206374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[Slakteleveranser_2003_2018_pres.xlsx]PD_kom2!Pivottabell12</c:name>
    <c:fmtId val="5"/>
  </c:pivotSource>
  <c:chart>
    <c:title>
      <c:tx>
        <c:strRef>
          <c:f>PD_kom2!$Q$27</c:f>
          <c:strCache>
            <c:ptCount val="1"/>
            <c:pt idx="0">
              <c:v>Slaktemengde levert slakteri for de viktigste dyreslaga i Trøndelag i 2018 i kg</c:v>
            </c:pt>
          </c:strCache>
        </c:strRef>
      </c:tx>
      <c:layout>
        <c:manualLayout>
          <c:xMode val="edge"/>
          <c:yMode val="edge"/>
          <c:x val="4.8336293664890465E-2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7479102564102564"/>
          <c:y val="0.21892380952380952"/>
          <c:w val="0.76550811965811971"/>
          <c:h val="0.725639682539682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PD_kom2!$Q$27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PD_kom2!$Q$27</c:f>
              <c:strCache>
                <c:ptCount val="6"/>
                <c:pt idx="0">
                  <c:v>geit</c:v>
                </c:pt>
                <c:pt idx="1">
                  <c:v>kalkun/and/gås</c:v>
                </c:pt>
                <c:pt idx="2">
                  <c:v>sau</c:v>
                </c:pt>
                <c:pt idx="3">
                  <c:v>storfe</c:v>
                </c:pt>
                <c:pt idx="4">
                  <c:v>gris</c:v>
                </c:pt>
                <c:pt idx="5">
                  <c:v>kylling/høns</c:v>
                </c:pt>
              </c:strCache>
            </c:strRef>
          </c:cat>
          <c:val>
            <c:numRef>
              <c:f>PD_kom2!$Q$27</c:f>
              <c:numCache>
                <c:formatCode>_-* #\ ##0_-;\-* #\ ##0_-;_-* "-"??_-;_-@_-</c:formatCode>
                <c:ptCount val="6"/>
                <c:pt idx="0">
                  <c:v>6957</c:v>
                </c:pt>
                <c:pt idx="1">
                  <c:v>433664</c:v>
                </c:pt>
                <c:pt idx="2">
                  <c:v>2825548</c:v>
                </c:pt>
                <c:pt idx="3">
                  <c:v>17207558</c:v>
                </c:pt>
                <c:pt idx="4">
                  <c:v>23106422</c:v>
                </c:pt>
                <c:pt idx="5">
                  <c:v>27786614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E-4784-B172-3CA465881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6753592"/>
        <c:axId val="1616752936"/>
      </c:barChart>
      <c:catAx>
        <c:axId val="1616753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6752936"/>
        <c:crosses val="autoZero"/>
        <c:auto val="1"/>
        <c:lblAlgn val="ctr"/>
        <c:lblOffset val="100"/>
        <c:noMultiLvlLbl val="0"/>
      </c:catAx>
      <c:valAx>
        <c:axId val="161675293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</a:t>
                </a:r>
              </a:p>
            </c:rich>
          </c:tx>
          <c:layout>
            <c:manualLayout>
              <c:xMode val="edge"/>
              <c:yMode val="edge"/>
              <c:x val="0.46477258810077332"/>
              <c:y val="0.920549206349206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1616753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[Slakteleveranser_2003_2018_pres.xlsx]PD_kom2!Pivottabell10</c:name>
    <c:fmtId val="3"/>
  </c:pivotSource>
  <c:chart>
    <c:title>
      <c:tx>
        <c:strRef>
          <c:f>PD_kom2!$Q$29</c:f>
          <c:strCache>
            <c:ptCount val="1"/>
            <c:pt idx="0">
              <c:v>Andel slaktemengde for ulike dyreslag i Trøndelag i henholdsvis 2003 og 2018 - (2003 = 100%) og tilsv. (2018 =100%)</c:v>
            </c:pt>
          </c:strCache>
        </c:strRef>
      </c:tx>
      <c:layout>
        <c:manualLayout>
          <c:xMode val="edge"/>
          <c:yMode val="edge"/>
          <c:x val="0.14638098290598289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7479102564102564"/>
          <c:y val="0.21892380952380952"/>
          <c:w val="0.79535854700854702"/>
          <c:h val="0.666840079365079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PD_kom2!$Q$29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PD_kom2!$Q$29</c:f>
              <c:strCache>
                <c:ptCount val="6"/>
                <c:pt idx="0">
                  <c:v>geit</c:v>
                </c:pt>
                <c:pt idx="1">
                  <c:v>gris</c:v>
                </c:pt>
                <c:pt idx="2">
                  <c:v>kalkun/and/gås</c:v>
                </c:pt>
                <c:pt idx="3">
                  <c:v>kylling/høns</c:v>
                </c:pt>
                <c:pt idx="4">
                  <c:v>sau</c:v>
                </c:pt>
                <c:pt idx="5">
                  <c:v>storfe</c:v>
                </c:pt>
              </c:strCache>
            </c:strRef>
          </c:cat>
          <c:val>
            <c:numRef>
              <c:f>PD_kom2!$Q$29</c:f>
              <c:numCache>
                <c:formatCode>0%</c:formatCode>
                <c:ptCount val="6"/>
                <c:pt idx="0">
                  <c:v>1.2594639827644911E-4</c:v>
                </c:pt>
                <c:pt idx="1">
                  <c:v>0.37967080000797665</c:v>
                </c:pt>
                <c:pt idx="2">
                  <c:v>1.5871277278538556E-2</c:v>
                </c:pt>
                <c:pt idx="3">
                  <c:v>0.19084086623646829</c:v>
                </c:pt>
                <c:pt idx="4">
                  <c:v>4.6574760201455151E-2</c:v>
                </c:pt>
                <c:pt idx="5">
                  <c:v>0.36691634987728489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22-46F8-88DF-E7B246CE3D09}"/>
            </c:ext>
          </c:extLst>
        </c:ser>
        <c:ser>
          <c:idx val="1"/>
          <c:order val="1"/>
          <c:tx>
            <c:strRef>
              <c:f>PD_kom2!$Q$29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PD_kom2!$Q$29</c:f>
              <c:strCache>
                <c:ptCount val="6"/>
                <c:pt idx="0">
                  <c:v>geit</c:v>
                </c:pt>
                <c:pt idx="1">
                  <c:v>gris</c:v>
                </c:pt>
                <c:pt idx="2">
                  <c:v>kalkun/and/gås</c:v>
                </c:pt>
                <c:pt idx="3">
                  <c:v>kylling/høns</c:v>
                </c:pt>
                <c:pt idx="4">
                  <c:v>sau</c:v>
                </c:pt>
                <c:pt idx="5">
                  <c:v>storfe</c:v>
                </c:pt>
              </c:strCache>
            </c:strRef>
          </c:cat>
          <c:val>
            <c:numRef>
              <c:f>PD_kom2!$Q$29</c:f>
              <c:numCache>
                <c:formatCode>0%</c:formatCode>
                <c:ptCount val="6"/>
                <c:pt idx="0">
                  <c:v>9.7482353234936553E-5</c:v>
                </c:pt>
                <c:pt idx="1">
                  <c:v>0.32377007207122455</c:v>
                </c:pt>
                <c:pt idx="2">
                  <c:v>6.0765541516854277E-3</c:v>
                </c:pt>
                <c:pt idx="3">
                  <c:v>0.3893495071368166</c:v>
                </c:pt>
                <c:pt idx="4">
                  <c:v>3.9591931611077838E-2</c:v>
                </c:pt>
                <c:pt idx="5">
                  <c:v>0.24111445267596066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22-46F8-88DF-E7B246CE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16751"/>
        <c:axId val="40614127"/>
      </c:barChart>
      <c:catAx>
        <c:axId val="406167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14127"/>
        <c:crosses val="autoZero"/>
        <c:auto val="1"/>
        <c:lblAlgn val="ctr"/>
        <c:lblOffset val="100"/>
        <c:noMultiLvlLbl val="0"/>
      </c:catAx>
      <c:valAx>
        <c:axId val="4061412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0.46770876068376066"/>
              <c:y val="0.9311210317460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crossAx val="4061675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81667216747607141"/>
          <c:y val="0.91357720909886286"/>
          <c:w val="0.16287692307692309"/>
          <c:h val="7.8958333333333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[Slakteleveranser_2003_2018_pres.xlsx]PD_kom2!Pivottabell11</c:name>
    <c:fmtId val="4"/>
  </c:pivotSource>
  <c:chart>
    <c:title>
      <c:tx>
        <c:strRef>
          <c:f>PD_kom2!$Q$30</c:f>
          <c:strCache>
            <c:ptCount val="1"/>
            <c:pt idx="0">
              <c:v>Endring i slakteleverander for de viktigste dyreslaga i Trøndelag mellom 2003 og 2018 i kg</c:v>
            </c:pt>
          </c:strCache>
        </c:strRef>
      </c:tx>
      <c:layout>
        <c:manualLayout>
          <c:xMode val="edge"/>
          <c:yMode val="edge"/>
          <c:x val="0.12188188976377953"/>
          <c:y val="5.5172413793103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_ ;[Red]\-#,##0\ 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1956647062625218"/>
          <c:y val="0.26578888888888885"/>
          <c:w val="0.77423985867855838"/>
          <c:h val="0.669535185185185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PD_kom2!$Q$30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PD_kom2!$Q$30</c:f>
              <c:strCache>
                <c:ptCount val="6"/>
                <c:pt idx="0">
                  <c:v>geit</c:v>
                </c:pt>
                <c:pt idx="1">
                  <c:v>gris</c:v>
                </c:pt>
                <c:pt idx="2">
                  <c:v>kalkun/and/gås</c:v>
                </c:pt>
                <c:pt idx="3">
                  <c:v>kylling/høns</c:v>
                </c:pt>
                <c:pt idx="4">
                  <c:v>sau</c:v>
                </c:pt>
                <c:pt idx="5">
                  <c:v>storfe</c:v>
                </c:pt>
              </c:strCache>
            </c:strRef>
          </c:cat>
          <c:val>
            <c:numRef>
              <c:f>PD_kom2!$Q$30</c:f>
              <c:numCache>
                <c:formatCode>_-* #\ ##0_-;\-* #\ ##0_-;_-* "-"??_-;_-@_-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538-47D4-8A1E-ECD378E6B60C}"/>
            </c:ext>
          </c:extLst>
        </c:ser>
        <c:ser>
          <c:idx val="1"/>
          <c:order val="1"/>
          <c:tx>
            <c:strRef>
              <c:f>PD_kom2!$Q$30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_ ;[Red]\-#,##0\ 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PD_kom2!$Q$30</c:f>
              <c:strCache>
                <c:ptCount val="6"/>
                <c:pt idx="0">
                  <c:v>geit</c:v>
                </c:pt>
                <c:pt idx="1">
                  <c:v>gris</c:v>
                </c:pt>
                <c:pt idx="2">
                  <c:v>kalkun/and/gås</c:v>
                </c:pt>
                <c:pt idx="3">
                  <c:v>kylling/høns</c:v>
                </c:pt>
                <c:pt idx="4">
                  <c:v>sau</c:v>
                </c:pt>
                <c:pt idx="5">
                  <c:v>storfe</c:v>
                </c:pt>
              </c:strCache>
            </c:strRef>
          </c:cat>
          <c:val>
            <c:numRef>
              <c:f>PD_kom2!$Q$30</c:f>
              <c:numCache>
                <c:formatCode>_-* #\ ##0_-;\-* #\ ##0_-;_-* "-"??_-;_-@_-</c:formatCode>
                <c:ptCount val="6"/>
                <c:pt idx="0">
                  <c:v>136</c:v>
                </c:pt>
                <c:pt idx="1">
                  <c:v>2544226</c:v>
                </c:pt>
                <c:pt idx="2">
                  <c:v>-425892</c:v>
                </c:pt>
                <c:pt idx="3">
                  <c:v>17451062</c:v>
                </c:pt>
                <c:pt idx="4">
                  <c:v>303154</c:v>
                </c:pt>
                <c:pt idx="5">
                  <c:v>-2663883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38-47D4-8A1E-ECD378E6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7640864"/>
        <c:axId val="1267636600"/>
      </c:barChart>
      <c:catAx>
        <c:axId val="126764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7636600"/>
        <c:crosses val="autoZero"/>
        <c:auto val="1"/>
        <c:lblAlgn val="ctr"/>
        <c:lblOffset val="700"/>
        <c:noMultiLvlLbl val="0"/>
      </c:catAx>
      <c:valAx>
        <c:axId val="1267636600"/>
        <c:scaling>
          <c:orientation val="minMax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</a:t>
                </a:r>
              </a:p>
            </c:rich>
          </c:tx>
          <c:layout>
            <c:manualLayout>
              <c:xMode val="edge"/>
              <c:yMode val="edge"/>
              <c:x val="0.47539175768543052"/>
              <c:y val="0.910469841269841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_-* #\ ##0_-;\-* #\ ##0_-;_-* &quot;-&quot;??_-;_-@_-" sourceLinked="1"/>
        <c:majorTickMark val="none"/>
        <c:minorTickMark val="none"/>
        <c:tickLblPos val="nextTo"/>
        <c:crossAx val="1267640864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[Slakteleveranser_2003_2018_pres.xlsx]PD_kom2!Pivottabell8</c:name>
    <c:fmtId val="5"/>
  </c:pivotSource>
  <c:chart>
    <c:title>
      <c:tx>
        <c:strRef>
          <c:f>PD_kom2!$Q$31</c:f>
          <c:strCache>
            <c:ptCount val="1"/>
            <c:pt idx="0">
              <c:v>Slakteleveransene for de viktigste dyreslaga i Trøndelag perioden 2003 - 2018 i kg</c:v>
            </c:pt>
          </c:strCache>
        </c:strRef>
      </c:tx>
      <c:layout>
        <c:manualLayout>
          <c:xMode val="edge"/>
          <c:yMode val="edge"/>
          <c:x val="0.17140597222222223"/>
          <c:y val="3.67255936825684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198045366280436"/>
          <c:y val="0.11051693404634581"/>
          <c:w val="0.85727386589801657"/>
          <c:h val="0.76652806330243206"/>
        </c:manualLayout>
      </c:layout>
      <c:areaChart>
        <c:grouping val="stacked"/>
        <c:varyColors val="0"/>
        <c:ser>
          <c:idx val="0"/>
          <c:order val="0"/>
          <c:tx>
            <c:strRef>
              <c:f>PD_kom2!$Q$31</c:f>
              <c:strCache>
                <c:ptCount val="1"/>
                <c:pt idx="0">
                  <c:v>gris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20562196</c:v>
                </c:pt>
                <c:pt idx="1">
                  <c:v>18592898</c:v>
                </c:pt>
                <c:pt idx="2">
                  <c:v>19986195</c:v>
                </c:pt>
                <c:pt idx="3">
                  <c:v>20615198</c:v>
                </c:pt>
                <c:pt idx="4">
                  <c:v>19873267</c:v>
                </c:pt>
                <c:pt idx="5">
                  <c:v>21143974</c:v>
                </c:pt>
                <c:pt idx="6">
                  <c:v>21303844</c:v>
                </c:pt>
                <c:pt idx="7">
                  <c:v>21944807</c:v>
                </c:pt>
                <c:pt idx="8">
                  <c:v>21914984</c:v>
                </c:pt>
                <c:pt idx="9">
                  <c:v>21118024</c:v>
                </c:pt>
                <c:pt idx="10">
                  <c:v>19818951</c:v>
                </c:pt>
                <c:pt idx="11">
                  <c:v>20202723</c:v>
                </c:pt>
                <c:pt idx="12">
                  <c:v>20745047</c:v>
                </c:pt>
                <c:pt idx="13">
                  <c:v>22180626</c:v>
                </c:pt>
                <c:pt idx="14">
                  <c:v>22350207</c:v>
                </c:pt>
                <c:pt idx="15">
                  <c:v>23106014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0F5-4C05-BC2D-FE4B6EC3F748}"/>
            </c:ext>
          </c:extLst>
        </c:ser>
        <c:ser>
          <c:idx val="1"/>
          <c:order val="1"/>
          <c:tx>
            <c:strRef>
              <c:f>PD_kom2!$Q$31</c:f>
              <c:strCache>
                <c:ptCount val="1"/>
                <c:pt idx="0">
                  <c:v>kalkun/and/gås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859556</c:v>
                </c:pt>
                <c:pt idx="1">
                  <c:v>976474</c:v>
                </c:pt>
                <c:pt idx="2">
                  <c:v>1249832</c:v>
                </c:pt>
                <c:pt idx="3">
                  <c:v>1641151</c:v>
                </c:pt>
                <c:pt idx="4">
                  <c:v>2186398</c:v>
                </c:pt>
                <c:pt idx="5">
                  <c:v>2768931</c:v>
                </c:pt>
                <c:pt idx="6">
                  <c:v>2961611</c:v>
                </c:pt>
                <c:pt idx="7">
                  <c:v>2516968</c:v>
                </c:pt>
                <c:pt idx="8">
                  <c:v>2823612</c:v>
                </c:pt>
                <c:pt idx="9">
                  <c:v>2987612</c:v>
                </c:pt>
                <c:pt idx="10">
                  <c:v>3429016</c:v>
                </c:pt>
                <c:pt idx="11">
                  <c:v>3358832</c:v>
                </c:pt>
                <c:pt idx="12">
                  <c:v>3002380</c:v>
                </c:pt>
                <c:pt idx="13">
                  <c:v>2973086</c:v>
                </c:pt>
                <c:pt idx="14">
                  <c:v>2590302</c:v>
                </c:pt>
                <c:pt idx="15">
                  <c:v>433664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F5-4C05-BC2D-FE4B6EC3F748}"/>
            </c:ext>
          </c:extLst>
        </c:ser>
        <c:ser>
          <c:idx val="2"/>
          <c:order val="2"/>
          <c:tx>
            <c:strRef>
              <c:f>PD_kom2!$Q$31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2521986</c:v>
                </c:pt>
                <c:pt idx="1">
                  <c:v>2148655</c:v>
                </c:pt>
                <c:pt idx="2">
                  <c:v>2552910</c:v>
                </c:pt>
                <c:pt idx="3">
                  <c:v>2399459</c:v>
                </c:pt>
                <c:pt idx="4">
                  <c:v>2358746</c:v>
                </c:pt>
                <c:pt idx="5">
                  <c:v>2417181</c:v>
                </c:pt>
                <c:pt idx="6">
                  <c:v>2304545</c:v>
                </c:pt>
                <c:pt idx="7">
                  <c:v>2316817</c:v>
                </c:pt>
                <c:pt idx="8">
                  <c:v>2297983</c:v>
                </c:pt>
                <c:pt idx="9">
                  <c:v>2300103</c:v>
                </c:pt>
                <c:pt idx="10">
                  <c:v>2491426</c:v>
                </c:pt>
                <c:pt idx="11">
                  <c:v>2424269</c:v>
                </c:pt>
                <c:pt idx="12">
                  <c:v>2530262</c:v>
                </c:pt>
                <c:pt idx="13">
                  <c:v>2670264</c:v>
                </c:pt>
                <c:pt idx="14">
                  <c:v>2852880</c:v>
                </c:pt>
                <c:pt idx="15">
                  <c:v>2825344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F5-4C05-BC2D-FE4B6EC3F748}"/>
            </c:ext>
          </c:extLst>
        </c:ser>
        <c:ser>
          <c:idx val="3"/>
          <c:order val="3"/>
          <c:tx>
            <c:strRef>
              <c:f>PD_kom2!$Q$31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19871441</c:v>
                </c:pt>
                <c:pt idx="1">
                  <c:v>17218200</c:v>
                </c:pt>
                <c:pt idx="2">
                  <c:v>18791648</c:v>
                </c:pt>
                <c:pt idx="3">
                  <c:v>18814309</c:v>
                </c:pt>
                <c:pt idx="4">
                  <c:v>19087514</c:v>
                </c:pt>
                <c:pt idx="5">
                  <c:v>18423543</c:v>
                </c:pt>
                <c:pt idx="6">
                  <c:v>17396840</c:v>
                </c:pt>
                <c:pt idx="7">
                  <c:v>17376459</c:v>
                </c:pt>
                <c:pt idx="8">
                  <c:v>16947925</c:v>
                </c:pt>
                <c:pt idx="9">
                  <c:v>16273122</c:v>
                </c:pt>
                <c:pt idx="10">
                  <c:v>17064240</c:v>
                </c:pt>
                <c:pt idx="11">
                  <c:v>15415400</c:v>
                </c:pt>
                <c:pt idx="12">
                  <c:v>16233743</c:v>
                </c:pt>
                <c:pt idx="13">
                  <c:v>16812217</c:v>
                </c:pt>
                <c:pt idx="14">
                  <c:v>17369171</c:v>
                </c:pt>
                <c:pt idx="15">
                  <c:v>17207354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F5-4C05-BC2D-FE4B6EC3F748}"/>
            </c:ext>
          </c:extLst>
        </c:ser>
        <c:ser>
          <c:idx val="4"/>
          <c:order val="4"/>
          <c:tx>
            <c:strRef>
              <c:f>PD_kom2!$Q$31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10335552</c:v>
                </c:pt>
                <c:pt idx="1">
                  <c:v>9761486</c:v>
                </c:pt>
                <c:pt idx="2">
                  <c:v>11626773</c:v>
                </c:pt>
                <c:pt idx="3">
                  <c:v>13801253</c:v>
                </c:pt>
                <c:pt idx="4">
                  <c:v>15860700</c:v>
                </c:pt>
                <c:pt idx="5">
                  <c:v>22368458</c:v>
                </c:pt>
                <c:pt idx="6">
                  <c:v>23985454</c:v>
                </c:pt>
                <c:pt idx="7">
                  <c:v>25555762</c:v>
                </c:pt>
                <c:pt idx="8">
                  <c:v>25926784</c:v>
                </c:pt>
                <c:pt idx="9">
                  <c:v>27395376</c:v>
                </c:pt>
                <c:pt idx="10">
                  <c:v>28991889</c:v>
                </c:pt>
                <c:pt idx="11">
                  <c:v>30218189</c:v>
                </c:pt>
                <c:pt idx="12">
                  <c:v>24061583</c:v>
                </c:pt>
                <c:pt idx="13">
                  <c:v>25423057</c:v>
                </c:pt>
                <c:pt idx="14">
                  <c:v>25268290</c:v>
                </c:pt>
                <c:pt idx="15">
                  <c:v>27786614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0F5-4C05-BC2D-FE4B6EC3F748}"/>
            </c:ext>
          </c:extLst>
        </c:ser>
        <c:ser>
          <c:idx val="5"/>
          <c:order val="5"/>
          <c:tx>
            <c:strRef>
              <c:f>PD_kom2!$Q$31</c:f>
              <c:strCache>
                <c:ptCount val="1"/>
                <c:pt idx="0">
                  <c:v>geit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6821</c:v>
                </c:pt>
                <c:pt idx="1">
                  <c:v>6228</c:v>
                </c:pt>
                <c:pt idx="2">
                  <c:v>7559</c:v>
                </c:pt>
                <c:pt idx="3">
                  <c:v>4092</c:v>
                </c:pt>
                <c:pt idx="4">
                  <c:v>5452</c:v>
                </c:pt>
                <c:pt idx="5">
                  <c:v>5567</c:v>
                </c:pt>
                <c:pt idx="6">
                  <c:v>3913</c:v>
                </c:pt>
                <c:pt idx="7">
                  <c:v>7296</c:v>
                </c:pt>
                <c:pt idx="8">
                  <c:v>6683</c:v>
                </c:pt>
                <c:pt idx="9">
                  <c:v>3921</c:v>
                </c:pt>
                <c:pt idx="10">
                  <c:v>8256</c:v>
                </c:pt>
                <c:pt idx="11">
                  <c:v>7256</c:v>
                </c:pt>
                <c:pt idx="12">
                  <c:v>5701</c:v>
                </c:pt>
                <c:pt idx="13">
                  <c:v>4868</c:v>
                </c:pt>
                <c:pt idx="14">
                  <c:v>7815</c:v>
                </c:pt>
                <c:pt idx="15">
                  <c:v>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D2-4AC3-8FB6-86ABCCAC3D74}"/>
            </c:ext>
          </c:extLst>
        </c:ser>
        <c:ser>
          <c:idx val="6"/>
          <c:order val="6"/>
          <c:tx>
            <c:strRef>
              <c:f>PD_kom2!$Q$31</c:f>
              <c:strCache>
                <c:ptCount val="1"/>
                <c:pt idx="0">
                  <c:v>hest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PD_kom2!$Q$31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PD_kom2!$Q$31</c:f>
              <c:numCache>
                <c:formatCode>_-* #\ ##0_-;\-* #\ ##0_-;_-* "-"??_-;_-@_-</c:formatCode>
                <c:ptCount val="16"/>
                <c:pt idx="0">
                  <c:v>69547</c:v>
                </c:pt>
                <c:pt idx="1">
                  <c:v>50991</c:v>
                </c:pt>
                <c:pt idx="2">
                  <c:v>50880</c:v>
                </c:pt>
                <c:pt idx="3">
                  <c:v>47255</c:v>
                </c:pt>
                <c:pt idx="4">
                  <c:v>55922</c:v>
                </c:pt>
                <c:pt idx="5">
                  <c:v>57558</c:v>
                </c:pt>
                <c:pt idx="6">
                  <c:v>60724</c:v>
                </c:pt>
                <c:pt idx="7">
                  <c:v>54367</c:v>
                </c:pt>
                <c:pt idx="8">
                  <c:v>51582</c:v>
                </c:pt>
                <c:pt idx="9">
                  <c:v>53789</c:v>
                </c:pt>
                <c:pt idx="10">
                  <c:v>29712</c:v>
                </c:pt>
                <c:pt idx="11">
                  <c:v>24578</c:v>
                </c:pt>
                <c:pt idx="12">
                  <c:v>24157</c:v>
                </c:pt>
                <c:pt idx="13">
                  <c:v>19549</c:v>
                </c:pt>
                <c:pt idx="14">
                  <c:v>18753</c:v>
                </c:pt>
                <c:pt idx="15">
                  <c:v>15521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D2-4AC3-8FB6-86ABCCAC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032"/>
        <c:axId val="768995200"/>
      </c:areaChart>
      <c:catAx>
        <c:axId val="15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8995200"/>
        <c:crosses val="autoZero"/>
        <c:auto val="1"/>
        <c:lblAlgn val="ctr"/>
        <c:lblOffset val="100"/>
        <c:noMultiLvlLbl val="0"/>
      </c:catAx>
      <c:valAx>
        <c:axId val="76899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0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310699983640256"/>
          <c:y val="0.94923005313990938"/>
          <c:w val="0.50892413194444441"/>
          <c:h val="4.9056641072671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[Slakteleveranser_2003_2018_pres.xlsx]PD_kom2!Pivottabell3</c:name>
    <c:fmtId val="9"/>
  </c:pivotSource>
  <c:chart>
    <c:title>
      <c:tx>
        <c:strRef>
          <c:f>PD_kom2!$Q$32</c:f>
          <c:strCache>
            <c:ptCount val="1"/>
            <c:pt idx="0">
              <c:v>Samla slaktemengde levert slakteri i Trøndelag perioden 2003 - 2018 i kg</c:v>
            </c:pt>
          </c:strCache>
        </c:strRef>
      </c:tx>
      <c:layout>
        <c:manualLayout>
          <c:xMode val="edge"/>
          <c:yMode val="edge"/>
          <c:x val="0.20485013888888889"/>
          <c:y val="3.9687500000000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39531249999998"/>
          <c:y val="0.10459861111111111"/>
          <c:w val="0.83935121527777778"/>
          <c:h val="0.77483194444444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PD_kom2!$Q$32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PD_kom2!$Q$32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PD_kom2!$Q$32</c:f>
              <c:numCache>
                <c:formatCode>_-* #\ ##0_-;\-* #\ ##0_-;_-* "-"??_-;_-@_-</c:formatCode>
                <c:ptCount val="16"/>
                <c:pt idx="0">
                  <c:v>54227099</c:v>
                </c:pt>
                <c:pt idx="1">
                  <c:v>48754932</c:v>
                </c:pt>
                <c:pt idx="2">
                  <c:v>54265797</c:v>
                </c:pt>
                <c:pt idx="3">
                  <c:v>57322717</c:v>
                </c:pt>
                <c:pt idx="4">
                  <c:v>59427999</c:v>
                </c:pt>
                <c:pt idx="5">
                  <c:v>67185212</c:v>
                </c:pt>
                <c:pt idx="6">
                  <c:v>68016931</c:v>
                </c:pt>
                <c:pt idx="7">
                  <c:v>69772476</c:v>
                </c:pt>
                <c:pt idx="8">
                  <c:v>69969553</c:v>
                </c:pt>
                <c:pt idx="9">
                  <c:v>70131947</c:v>
                </c:pt>
                <c:pt idx="10">
                  <c:v>71833490</c:v>
                </c:pt>
                <c:pt idx="11">
                  <c:v>71651247</c:v>
                </c:pt>
                <c:pt idx="12">
                  <c:v>66602873</c:v>
                </c:pt>
                <c:pt idx="13">
                  <c:v>70083667</c:v>
                </c:pt>
                <c:pt idx="14">
                  <c:v>70457418</c:v>
                </c:pt>
                <c:pt idx="15">
                  <c:v>71381468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D-47BF-8F39-A2A6D352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3460328"/>
        <c:axId val="543461968"/>
      </c:barChart>
      <c:catAx>
        <c:axId val="54346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3461968"/>
        <c:crosses val="autoZero"/>
        <c:auto val="1"/>
        <c:lblAlgn val="ctr"/>
        <c:lblOffset val="100"/>
        <c:noMultiLvlLbl val="0"/>
      </c:catAx>
      <c:valAx>
        <c:axId val="54346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50"/>
                  <a:t>kg</a:t>
                </a:r>
              </a:p>
            </c:rich>
          </c:tx>
          <c:layout>
            <c:manualLayout>
              <c:xMode val="edge"/>
              <c:yMode val="edge"/>
              <c:x val="4.409722222222222E-3"/>
              <c:y val="0.496390972222222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346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v>Serie1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Vest-Agder</c:v>
              </c:pt>
              <c:pt idx="3">
                <c:v>Troms</c:v>
              </c:pt>
              <c:pt idx="4">
                <c:v>Telemark</c:v>
              </c:pt>
              <c:pt idx="5">
                <c:v>Buskerud</c:v>
              </c:pt>
              <c:pt idx="6">
                <c:v>Sogn og Fjordane</c:v>
              </c:pt>
              <c:pt idx="7">
                <c:v>Hordaland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Østfold</c:v>
              </c:pt>
              <c:pt idx="13">
                <c:v>Oppland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230</c:v>
              </c:pt>
              <c:pt idx="1">
                <c:v>101</c:v>
              </c:pt>
              <c:pt idx="2">
                <c:v>250</c:v>
              </c:pt>
              <c:pt idx="3">
                <c:v>71658</c:v>
              </c:pt>
              <c:pt idx="4">
                <c:v>8678</c:v>
              </c:pt>
              <c:pt idx="5">
                <c:v>10706</c:v>
              </c:pt>
              <c:pt idx="6">
                <c:v>41564</c:v>
              </c:pt>
              <c:pt idx="7">
                <c:v>18099</c:v>
              </c:pt>
              <c:pt idx="8">
                <c:v>1215</c:v>
              </c:pt>
              <c:pt idx="9">
                <c:v>35480</c:v>
              </c:pt>
              <c:pt idx="10">
                <c:v>22079</c:v>
              </c:pt>
              <c:pt idx="11">
                <c:v>226</c:v>
              </c:pt>
              <c:pt idx="12">
                <c:v>336</c:v>
              </c:pt>
              <c:pt idx="13">
                <c:v>22061</c:v>
              </c:pt>
              <c:pt idx="14">
                <c:v>13304</c:v>
              </c:pt>
              <c:pt idx="15">
                <c:v>6821</c:v>
              </c:pt>
              <c:pt idx="16">
                <c:v>8141</c:v>
              </c:pt>
            </c:numLit>
          </c:val>
          <c:extLst>
            <c:ext xmlns:c16="http://schemas.microsoft.com/office/drawing/2014/chart" uri="{C3380CC4-5D6E-409C-BE32-E72D297353CC}">
              <c16:uniqueId val="{00000000-8846-4E1C-8753-DDF6B7EA7BFC}"/>
            </c:ext>
          </c:extLst>
        </c:ser>
        <c:ser>
          <c:idx val="1"/>
          <c:order val="1"/>
          <c:tx>
            <c:v>Serie2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Vest-Agder</c:v>
              </c:pt>
              <c:pt idx="3">
                <c:v>Troms</c:v>
              </c:pt>
              <c:pt idx="4">
                <c:v>Telemark</c:v>
              </c:pt>
              <c:pt idx="5">
                <c:v>Buskerud</c:v>
              </c:pt>
              <c:pt idx="6">
                <c:v>Sogn og Fjordane</c:v>
              </c:pt>
              <c:pt idx="7">
                <c:v>Hordaland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Østfold</c:v>
              </c:pt>
              <c:pt idx="13">
                <c:v>Oppland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269635</c:v>
              </c:pt>
              <c:pt idx="1">
                <c:v>846462</c:v>
              </c:pt>
              <c:pt idx="2">
                <c:v>811359</c:v>
              </c:pt>
              <c:pt idx="3">
                <c:v>1156185</c:v>
              </c:pt>
              <c:pt idx="4">
                <c:v>2164003</c:v>
              </c:pt>
              <c:pt idx="5">
                <c:v>1438964</c:v>
              </c:pt>
              <c:pt idx="6">
                <c:v>1520344</c:v>
              </c:pt>
              <c:pt idx="7">
                <c:v>2154819</c:v>
              </c:pt>
              <c:pt idx="8">
                <c:v>6399802</c:v>
              </c:pt>
              <c:pt idx="9">
                <c:v>1947437</c:v>
              </c:pt>
              <c:pt idx="10">
                <c:v>3768425</c:v>
              </c:pt>
              <c:pt idx="11">
                <c:v>8523592</c:v>
              </c:pt>
              <c:pt idx="12">
                <c:v>9571797</c:v>
              </c:pt>
              <c:pt idx="13">
                <c:v>9943873</c:v>
              </c:pt>
              <c:pt idx="14">
                <c:v>13686043</c:v>
              </c:pt>
              <c:pt idx="15">
                <c:v>20562196</c:v>
              </c:pt>
              <c:pt idx="16">
                <c:v>27840305</c:v>
              </c:pt>
            </c:numLit>
          </c:val>
          <c:extLst>
            <c:ext xmlns:c16="http://schemas.microsoft.com/office/drawing/2014/chart" uri="{C3380CC4-5D6E-409C-BE32-E72D297353CC}">
              <c16:uniqueId val="{00000001-8846-4E1C-8753-DDF6B7EA7BFC}"/>
            </c:ext>
          </c:extLst>
        </c:ser>
        <c:ser>
          <c:idx val="2"/>
          <c:order val="2"/>
          <c:tx>
            <c:v>Serie3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Vest-Agder</c:v>
              </c:pt>
              <c:pt idx="3">
                <c:v>Troms</c:v>
              </c:pt>
              <c:pt idx="4">
                <c:v>Telemark</c:v>
              </c:pt>
              <c:pt idx="5">
                <c:v>Buskerud</c:v>
              </c:pt>
              <c:pt idx="6">
                <c:v>Sogn og Fjordane</c:v>
              </c:pt>
              <c:pt idx="7">
                <c:v>Hordaland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Østfold</c:v>
              </c:pt>
              <c:pt idx="13">
                <c:v>Oppland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103386</c:v>
              </c:pt>
              <c:pt idx="5">
                <c:v>150208</c:v>
              </c:pt>
              <c:pt idx="6">
                <c:v>0</c:v>
              </c:pt>
              <c:pt idx="7">
                <c:v>0</c:v>
              </c:pt>
              <c:pt idx="8">
                <c:v>202739</c:v>
              </c:pt>
              <c:pt idx="9">
                <c:v>0</c:v>
              </c:pt>
              <c:pt idx="10">
                <c:v>0</c:v>
              </c:pt>
              <c:pt idx="11">
                <c:v>960452</c:v>
              </c:pt>
              <c:pt idx="12">
                <c:v>2913247</c:v>
              </c:pt>
              <c:pt idx="13">
                <c:v>320164</c:v>
              </c:pt>
              <c:pt idx="14">
                <c:v>1120348</c:v>
              </c:pt>
              <c:pt idx="15">
                <c:v>859556</c:v>
              </c:pt>
              <c:pt idx="1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846-4E1C-8753-DDF6B7EA7BFC}"/>
            </c:ext>
          </c:extLst>
        </c:ser>
        <c:ser>
          <c:idx val="3"/>
          <c:order val="3"/>
          <c:tx>
            <c:v>Serie4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Vest-Agder</c:v>
              </c:pt>
              <c:pt idx="3">
                <c:v>Troms</c:v>
              </c:pt>
              <c:pt idx="4">
                <c:v>Telemark</c:v>
              </c:pt>
              <c:pt idx="5">
                <c:v>Buskerud</c:v>
              </c:pt>
              <c:pt idx="6">
                <c:v>Sogn og Fjordane</c:v>
              </c:pt>
              <c:pt idx="7">
                <c:v>Hordaland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Østfold</c:v>
              </c:pt>
              <c:pt idx="13">
                <c:v>Oppland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240223</c:v>
              </c:pt>
              <c:pt idx="2">
                <c:v>410600</c:v>
              </c:pt>
              <c:pt idx="3">
                <c:v>0</c:v>
              </c:pt>
              <c:pt idx="4">
                <c:v>307968</c:v>
              </c:pt>
              <c:pt idx="5">
                <c:v>971829</c:v>
              </c:pt>
              <c:pt idx="6">
                <c:v>115833</c:v>
              </c:pt>
              <c:pt idx="7">
                <c:v>948505</c:v>
              </c:pt>
              <c:pt idx="8">
                <c:v>1884476</c:v>
              </c:pt>
              <c:pt idx="9">
                <c:v>408238</c:v>
              </c:pt>
              <c:pt idx="10">
                <c:v>0</c:v>
              </c:pt>
              <c:pt idx="11">
                <c:v>3396810</c:v>
              </c:pt>
              <c:pt idx="12">
                <c:v>9277394</c:v>
              </c:pt>
              <c:pt idx="13">
                <c:v>623553</c:v>
              </c:pt>
              <c:pt idx="14">
                <c:v>10188676</c:v>
              </c:pt>
              <c:pt idx="15">
                <c:v>10335552</c:v>
              </c:pt>
              <c:pt idx="16">
                <c:v>7698066</c:v>
              </c:pt>
            </c:numLit>
          </c:val>
          <c:extLst>
            <c:ext xmlns:c16="http://schemas.microsoft.com/office/drawing/2014/chart" uri="{C3380CC4-5D6E-409C-BE32-E72D297353CC}">
              <c16:uniqueId val="{00000003-8846-4E1C-8753-DDF6B7EA7BFC}"/>
            </c:ext>
          </c:extLst>
        </c:ser>
        <c:ser>
          <c:idx val="4"/>
          <c:order val="4"/>
          <c:tx>
            <c:v>Serie5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Vest-Agder</c:v>
              </c:pt>
              <c:pt idx="3">
                <c:v>Troms</c:v>
              </c:pt>
              <c:pt idx="4">
                <c:v>Telemark</c:v>
              </c:pt>
              <c:pt idx="5">
                <c:v>Buskerud</c:v>
              </c:pt>
              <c:pt idx="6">
                <c:v>Sogn og Fjordane</c:v>
              </c:pt>
              <c:pt idx="7">
                <c:v>Hordaland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Østfold</c:v>
              </c:pt>
              <c:pt idx="13">
                <c:v>Oppland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281456</c:v>
              </c:pt>
              <c:pt idx="1">
                <c:v>382152</c:v>
              </c:pt>
              <c:pt idx="2">
                <c:v>595666</c:v>
              </c:pt>
              <c:pt idx="3">
                <c:v>1463863</c:v>
              </c:pt>
              <c:pt idx="4">
                <c:v>682265</c:v>
              </c:pt>
              <c:pt idx="5">
                <c:v>1325563</c:v>
              </c:pt>
              <c:pt idx="6">
                <c:v>2244292</c:v>
              </c:pt>
              <c:pt idx="7">
                <c:v>2133616</c:v>
              </c:pt>
              <c:pt idx="8">
                <c:v>199006</c:v>
              </c:pt>
              <c:pt idx="9">
                <c:v>1346298</c:v>
              </c:pt>
              <c:pt idx="10">
                <c:v>2080583</c:v>
              </c:pt>
              <c:pt idx="11">
                <c:v>85612</c:v>
              </c:pt>
              <c:pt idx="12">
                <c:v>109907</c:v>
              </c:pt>
              <c:pt idx="13">
                <c:v>2951051</c:v>
              </c:pt>
              <c:pt idx="14">
                <c:v>1368357</c:v>
              </c:pt>
              <c:pt idx="15">
                <c:v>2522394</c:v>
              </c:pt>
              <c:pt idx="16">
                <c:v>4831700</c:v>
              </c:pt>
            </c:numLit>
          </c:val>
          <c:extLst>
            <c:ext xmlns:c16="http://schemas.microsoft.com/office/drawing/2014/chart" uri="{C3380CC4-5D6E-409C-BE32-E72D297353CC}">
              <c16:uniqueId val="{00000004-8846-4E1C-8753-DDF6B7EA7BFC}"/>
            </c:ext>
          </c:extLst>
        </c:ser>
        <c:ser>
          <c:idx val="5"/>
          <c:order val="5"/>
          <c:tx>
            <c:v>Serie6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Vest-Agder</c:v>
              </c:pt>
              <c:pt idx="3">
                <c:v>Troms</c:v>
              </c:pt>
              <c:pt idx="4">
                <c:v>Telemark</c:v>
              </c:pt>
              <c:pt idx="5">
                <c:v>Buskerud</c:v>
              </c:pt>
              <c:pt idx="6">
                <c:v>Sogn og Fjordane</c:v>
              </c:pt>
              <c:pt idx="7">
                <c:v>Hordaland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Østfold</c:v>
              </c:pt>
              <c:pt idx="13">
                <c:v>Oppland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629331</c:v>
              </c:pt>
              <c:pt idx="1">
                <c:v>814128</c:v>
              </c:pt>
              <c:pt idx="2">
                <c:v>2153052</c:v>
              </c:pt>
              <c:pt idx="3">
                <c:v>1672484</c:v>
              </c:pt>
              <c:pt idx="4">
                <c:v>1217887</c:v>
              </c:pt>
              <c:pt idx="5">
                <c:v>2137804</c:v>
              </c:pt>
              <c:pt idx="6">
                <c:v>5700251</c:v>
              </c:pt>
              <c:pt idx="7">
                <c:v>4570281</c:v>
              </c:pt>
              <c:pt idx="8">
                <c:v>2066132</c:v>
              </c:pt>
              <c:pt idx="9">
                <c:v>8207033</c:v>
              </c:pt>
              <c:pt idx="10">
                <c:v>6518519</c:v>
              </c:pt>
              <c:pt idx="11">
                <c:v>1148616</c:v>
              </c:pt>
              <c:pt idx="12">
                <c:v>1909524</c:v>
              </c:pt>
              <c:pt idx="13">
                <c:v>11534981</c:v>
              </c:pt>
              <c:pt idx="14">
                <c:v>5350560</c:v>
              </c:pt>
              <c:pt idx="15">
                <c:v>19871441</c:v>
              </c:pt>
              <c:pt idx="16">
                <c:v>14980545</c:v>
              </c:pt>
            </c:numLit>
          </c:val>
          <c:extLst>
            <c:ext xmlns:c16="http://schemas.microsoft.com/office/drawing/2014/chart" uri="{C3380CC4-5D6E-409C-BE32-E72D297353CC}">
              <c16:uniqueId val="{00000005-8846-4E1C-8753-DDF6B7EA7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77448000"/>
        <c:axId val="1277449640"/>
      </c:barChart>
      <c:catAx>
        <c:axId val="1277448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7449640"/>
        <c:crosses val="autoZero"/>
        <c:auto val="1"/>
        <c:lblAlgn val="ctr"/>
        <c:lblOffset val="100"/>
        <c:noMultiLvlLbl val="0"/>
      </c:catAx>
      <c:valAx>
        <c:axId val="1277449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744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v>Serie1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Troms</c:v>
              </c:pt>
              <c:pt idx="3">
                <c:v>Vest-Agder</c:v>
              </c:pt>
              <c:pt idx="4">
                <c:v>Telemark</c:v>
              </c:pt>
              <c:pt idx="5">
                <c:v>Buskerud</c:v>
              </c:pt>
              <c:pt idx="6">
                <c:v>Hordaland</c:v>
              </c:pt>
              <c:pt idx="7">
                <c:v>Sogn og Fjordane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Oppland</c:v>
              </c:pt>
              <c:pt idx="13">
                <c:v>Østfold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2.1698827389482437E-7</c:v>
              </c:pt>
              <c:pt idx="1">
                <c:v>2.0343393788166821E-6</c:v>
              </c:pt>
              <c:pt idx="2">
                <c:v>1.7538637047479549E-4</c:v>
              </c:pt>
              <c:pt idx="3">
                <c:v>2.5192437680592715E-6</c:v>
              </c:pt>
              <c:pt idx="4">
                <c:v>4.2868956409328901E-5</c:v>
              </c:pt>
              <c:pt idx="5">
                <c:v>4.907442471710646E-5</c:v>
              </c:pt>
              <c:pt idx="6">
                <c:v>5.9345401177602018E-5</c:v>
              </c:pt>
              <c:pt idx="7">
                <c:v>1.4400590281345968E-4</c:v>
              </c:pt>
              <c:pt idx="8">
                <c:v>5.6321833065193594E-6</c:v>
              </c:pt>
              <c:pt idx="9">
                <c:v>1.0621942608344992E-4</c:v>
              </c:pt>
              <c:pt idx="10">
                <c:v>7.1476531909376778E-5</c:v>
              </c:pt>
              <c:pt idx="11">
                <c:v>1.1826356334285954E-6</c:v>
              </c:pt>
              <c:pt idx="12">
                <c:v>8.6930852918061315E-5</c:v>
              </c:pt>
              <c:pt idx="13">
                <c:v>1.1443902116370875E-6</c:v>
              </c:pt>
              <c:pt idx="14">
                <c:v>3.2728371075977443E-5</c:v>
              </c:pt>
              <c:pt idx="15">
                <c:v>1.9577098212686196E-5</c:v>
              </c:pt>
              <c:pt idx="16">
                <c:v>3.6016486536011067E-5</c:v>
              </c:pt>
            </c:numLit>
          </c:val>
          <c:extLst>
            <c:ext xmlns:c16="http://schemas.microsoft.com/office/drawing/2014/chart" uri="{C3380CC4-5D6E-409C-BE32-E72D297353CC}">
              <c16:uniqueId val="{00000000-9F10-4D64-B227-AEF48E80A95E}"/>
            </c:ext>
          </c:extLst>
        </c:ser>
        <c:ser>
          <c:idx val="1"/>
          <c:order val="1"/>
          <c:tx>
            <c:v>Serie2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Troms</c:v>
              </c:pt>
              <c:pt idx="3">
                <c:v>Vest-Agder</c:v>
              </c:pt>
              <c:pt idx="4">
                <c:v>Telemark</c:v>
              </c:pt>
              <c:pt idx="5">
                <c:v>Buskerud</c:v>
              </c:pt>
              <c:pt idx="6">
                <c:v>Hordaland</c:v>
              </c:pt>
              <c:pt idx="7">
                <c:v>Sogn og Fjordane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Oppland</c:v>
              </c:pt>
              <c:pt idx="13">
                <c:v>Østfold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4.1272695548411113E-4</c:v>
              </c:pt>
              <c:pt idx="1">
                <c:v>2.8528159773430445E-3</c:v>
              </c:pt>
              <c:pt idx="2">
                <c:v>2.9062862476124875E-3</c:v>
              </c:pt>
              <c:pt idx="3">
                <c:v>3.0354596643062874E-3</c:v>
              </c:pt>
              <c:pt idx="4">
                <c:v>5.986879076563284E-3</c:v>
              </c:pt>
              <c:pt idx="5">
                <c:v>3.5708089722406469E-3</c:v>
              </c:pt>
              <c:pt idx="6">
                <c:v>7.2047145675993782E-3</c:v>
              </c:pt>
              <c:pt idx="7">
                <c:v>5.8146189225350316E-3</c:v>
              </c:pt>
              <c:pt idx="8">
                <c:v>1.7922645258128766E-2</c:v>
              </c:pt>
              <c:pt idx="9">
                <c:v>7.3321009520977594E-3</c:v>
              </c:pt>
              <c:pt idx="10">
                <c:v>1.8512405713341201E-2</c:v>
              </c:pt>
              <c:pt idx="11">
                <c:v>3.0181704349679622E-2</c:v>
              </c:pt>
              <c:pt idx="12">
                <c:v>2.9764080196740934E-2</c:v>
              </c:pt>
              <c:pt idx="13">
                <c:v>3.0893977969635535E-2</c:v>
              </c:pt>
              <c:pt idx="14">
                <c:v>5.0899918529939379E-2</c:v>
              </c:pt>
              <c:pt idx="15">
                <c:v>6.6475811628195949E-2</c:v>
              </c:pt>
              <c:pt idx="16">
                <c:v>0.11240026136715163</c:v>
              </c:pt>
            </c:numLit>
          </c:val>
          <c:extLst>
            <c:ext xmlns:c16="http://schemas.microsoft.com/office/drawing/2014/chart" uri="{C3380CC4-5D6E-409C-BE32-E72D297353CC}">
              <c16:uniqueId val="{00000001-9F10-4D64-B227-AEF48E80A95E}"/>
            </c:ext>
          </c:extLst>
        </c:ser>
        <c:ser>
          <c:idx val="2"/>
          <c:order val="2"/>
          <c:tx>
            <c:v>Serie3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Troms</c:v>
              </c:pt>
              <c:pt idx="3">
                <c:v>Vest-Agder</c:v>
              </c:pt>
              <c:pt idx="4">
                <c:v>Telemark</c:v>
              </c:pt>
              <c:pt idx="5">
                <c:v>Buskerud</c:v>
              </c:pt>
              <c:pt idx="6">
                <c:v>Hordaland</c:v>
              </c:pt>
              <c:pt idx="7">
                <c:v>Sogn og Fjordane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Oppland</c:v>
              </c:pt>
              <c:pt idx="13">
                <c:v>Østfold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3.4955106724314202E-4</c:v>
              </c:pt>
              <c:pt idx="5">
                <c:v>9.7577189367973835E-4</c:v>
              </c:pt>
              <c:pt idx="6">
                <c:v>4.6637220351232081E-5</c:v>
              </c:pt>
              <c:pt idx="7">
                <c:v>0</c:v>
              </c:pt>
              <c:pt idx="8">
                <c:v>1.5707063797884236E-3</c:v>
              </c:pt>
              <c:pt idx="9">
                <c:v>0</c:v>
              </c:pt>
              <c:pt idx="10">
                <c:v>0</c:v>
              </c:pt>
              <c:pt idx="11">
                <c:v>3.5468320652194793E-3</c:v>
              </c:pt>
              <c:pt idx="12">
                <c:v>7.0064146317269042E-4</c:v>
              </c:pt>
              <c:pt idx="13">
                <c:v>1.0514084375845915E-2</c:v>
              </c:pt>
              <c:pt idx="14">
                <c:v>3.813655510848289E-3</c:v>
              </c:pt>
              <c:pt idx="15">
                <c:v>7.2843508494212367E-3</c:v>
              </c:pt>
              <c:pt idx="1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F10-4D64-B227-AEF48E80A95E}"/>
            </c:ext>
          </c:extLst>
        </c:ser>
        <c:ser>
          <c:idx val="3"/>
          <c:order val="3"/>
          <c:tx>
            <c:v>Serie4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Troms</c:v>
              </c:pt>
              <c:pt idx="3">
                <c:v>Vest-Agder</c:v>
              </c:pt>
              <c:pt idx="4">
                <c:v>Telemark</c:v>
              </c:pt>
              <c:pt idx="5">
                <c:v>Buskerud</c:v>
              </c:pt>
              <c:pt idx="6">
                <c:v>Hordaland</c:v>
              </c:pt>
              <c:pt idx="7">
                <c:v>Sogn og Fjordane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Oppland</c:v>
              </c:pt>
              <c:pt idx="13">
                <c:v>Østfold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9.8856171758267882E-4</c:v>
              </c:pt>
              <c:pt idx="2">
                <c:v>0</c:v>
              </c:pt>
              <c:pt idx="3">
                <c:v>1.1059824945064748E-3</c:v>
              </c:pt>
              <c:pt idx="4">
                <c:v>9.2539316136557644E-4</c:v>
              </c:pt>
              <c:pt idx="5">
                <c:v>2.7044279022109454E-3</c:v>
              </c:pt>
              <c:pt idx="6">
                <c:v>2.1985119141942774E-3</c:v>
              </c:pt>
              <c:pt idx="7">
                <c:v>8.5783490264316071E-5</c:v>
              </c:pt>
              <c:pt idx="8">
                <c:v>6.1206046892643097E-3</c:v>
              </c:pt>
              <c:pt idx="9">
                <c:v>7.0010781073287422E-4</c:v>
              </c:pt>
              <c:pt idx="10">
                <c:v>3.6382691403734935E-6</c:v>
              </c:pt>
              <c:pt idx="11">
                <c:v>1.1079736542096003E-2</c:v>
              </c:pt>
              <c:pt idx="12">
                <c:v>2.3485998298866228E-3</c:v>
              </c:pt>
              <c:pt idx="13">
                <c:v>4.0548971486966193E-2</c:v>
              </c:pt>
              <c:pt idx="14">
                <c:v>4.3970460424392434E-2</c:v>
              </c:pt>
              <c:pt idx="15">
                <c:v>6.9033426255103683E-2</c:v>
              </c:pt>
              <c:pt idx="16">
                <c:v>5.1033392872200857E-2</c:v>
              </c:pt>
            </c:numLit>
          </c:val>
          <c:extLst>
            <c:ext xmlns:c16="http://schemas.microsoft.com/office/drawing/2014/chart" uri="{C3380CC4-5D6E-409C-BE32-E72D297353CC}">
              <c16:uniqueId val="{00000003-9F10-4D64-B227-AEF48E80A95E}"/>
            </c:ext>
          </c:extLst>
        </c:ser>
        <c:ser>
          <c:idx val="4"/>
          <c:order val="4"/>
          <c:tx>
            <c:v>Serie5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Troms</c:v>
              </c:pt>
              <c:pt idx="3">
                <c:v>Vest-Agder</c:v>
              </c:pt>
              <c:pt idx="4">
                <c:v>Telemark</c:v>
              </c:pt>
              <c:pt idx="5">
                <c:v>Buskerud</c:v>
              </c:pt>
              <c:pt idx="6">
                <c:v>Hordaland</c:v>
              </c:pt>
              <c:pt idx="7">
                <c:v>Sogn og Fjordane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Oppland</c:v>
              </c:pt>
              <c:pt idx="13">
                <c:v>Østfold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7.7663571076083812E-4</c:v>
              </c:pt>
              <c:pt idx="1">
                <c:v>1.0316561832666125E-3</c:v>
              </c:pt>
              <c:pt idx="2">
                <c:v>4.2314649460117194E-3</c:v>
              </c:pt>
              <c:pt idx="3">
                <c:v>1.7456906779273903E-3</c:v>
              </c:pt>
              <c:pt idx="4">
                <c:v>1.9661422432038218E-3</c:v>
              </c:pt>
              <c:pt idx="5">
                <c:v>3.9182462368192806E-3</c:v>
              </c:pt>
              <c:pt idx="6">
                <c:v>6.6769806563460954E-3</c:v>
              </c:pt>
              <c:pt idx="7">
                <c:v>6.7316068102699937E-3</c:v>
              </c:pt>
              <c:pt idx="8">
                <c:v>6.8034107071368816E-4</c:v>
              </c:pt>
              <c:pt idx="9">
                <c:v>3.7497773336185682E-3</c:v>
              </c:pt>
              <c:pt idx="10">
                <c:v>6.7390731885200476E-3</c:v>
              </c:pt>
              <c:pt idx="11">
                <c:v>3.1876667330589352E-4</c:v>
              </c:pt>
              <c:pt idx="12">
                <c:v>9.5569429566488215E-3</c:v>
              </c:pt>
              <c:pt idx="13">
                <c:v>3.5679629580034981E-4</c:v>
              </c:pt>
              <c:pt idx="14">
                <c:v>4.2113750024539735E-3</c:v>
              </c:pt>
              <c:pt idx="15">
                <c:v>7.8108038362887152E-3</c:v>
              </c:pt>
              <c:pt idx="16">
                <c:v>1.5944291231930634E-2</c:v>
              </c:pt>
            </c:numLit>
          </c:val>
          <c:extLst>
            <c:ext xmlns:c16="http://schemas.microsoft.com/office/drawing/2014/chart" uri="{C3380CC4-5D6E-409C-BE32-E72D297353CC}">
              <c16:uniqueId val="{00000004-9F10-4D64-B227-AEF48E80A95E}"/>
            </c:ext>
          </c:extLst>
        </c:ser>
        <c:ser>
          <c:idx val="5"/>
          <c:order val="5"/>
          <c:tx>
            <c:v>Serie6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Finnmark</c:v>
              </c:pt>
              <c:pt idx="1">
                <c:v>Aust-Agder</c:v>
              </c:pt>
              <c:pt idx="2">
                <c:v>Troms</c:v>
              </c:pt>
              <c:pt idx="3">
                <c:v>Vest-Agder</c:v>
              </c:pt>
              <c:pt idx="4">
                <c:v>Telemark</c:v>
              </c:pt>
              <c:pt idx="5">
                <c:v>Buskerud</c:v>
              </c:pt>
              <c:pt idx="6">
                <c:v>Hordaland</c:v>
              </c:pt>
              <c:pt idx="7">
                <c:v>Sogn og Fjordane</c:v>
              </c:pt>
              <c:pt idx="8">
                <c:v>Akershus</c:v>
              </c:pt>
              <c:pt idx="9">
                <c:v>Møre og Romsdal</c:v>
              </c:pt>
              <c:pt idx="10">
                <c:v>Nordland</c:v>
              </c:pt>
              <c:pt idx="11">
                <c:v>Vestfold</c:v>
              </c:pt>
              <c:pt idx="12">
                <c:v>Oppland</c:v>
              </c:pt>
              <c:pt idx="13">
                <c:v>Østfold</c:v>
              </c:pt>
              <c:pt idx="14">
                <c:v>Hedmark</c:v>
              </c:pt>
              <c:pt idx="15">
                <c:v>Trøndelag</c:v>
              </c:pt>
              <c:pt idx="16">
                <c:v>Rogaland</c:v>
              </c:pt>
            </c:strLit>
          </c:cat>
          <c:val>
            <c:numLit>
              <c:formatCode>General</c:formatCode>
              <c:ptCount val="17"/>
              <c:pt idx="0">
                <c:v>1.957235419508159E-3</c:v>
              </c:pt>
              <c:pt idx="1">
                <c:v>2.5859360553141799E-3</c:v>
              </c:pt>
              <c:pt idx="2">
                <c:v>4.4625519091511055E-3</c:v>
              </c:pt>
              <c:pt idx="3">
                <c:v>6.7886838417934641E-3</c:v>
              </c:pt>
              <c:pt idx="4">
                <c:v>3.7611397908211756E-3</c:v>
              </c:pt>
              <c:pt idx="5">
                <c:v>6.6859306795337293E-3</c:v>
              </c:pt>
              <c:pt idx="6">
                <c:v>1.1794163597277864E-2</c:v>
              </c:pt>
              <c:pt idx="7">
                <c:v>1.5711520083092772E-2</c:v>
              </c:pt>
              <c:pt idx="8">
                <c:v>6.0719396689068988E-3</c:v>
              </c:pt>
              <c:pt idx="9">
                <c:v>2.208517193962866E-2</c:v>
              </c:pt>
              <c:pt idx="10">
                <c:v>1.9935548177112711E-2</c:v>
              </c:pt>
              <c:pt idx="11">
                <c:v>3.7632997654197635E-3</c:v>
              </c:pt>
              <c:pt idx="12">
                <c:v>3.6613784311758539E-2</c:v>
              </c:pt>
              <c:pt idx="13">
                <c:v>5.5696096350495005E-3</c:v>
              </c:pt>
              <c:pt idx="14">
                <c:v>1.7202356745272443E-2</c:v>
              </c:pt>
              <c:pt idx="15">
                <c:v>5.5546745798608292E-2</c:v>
              </c:pt>
              <c:pt idx="16">
                <c:v>4.4364385890891277E-2</c:v>
              </c:pt>
            </c:numLit>
          </c:val>
          <c:extLst>
            <c:ext xmlns:c16="http://schemas.microsoft.com/office/drawing/2014/chart" uri="{C3380CC4-5D6E-409C-BE32-E72D297353CC}">
              <c16:uniqueId val="{00000005-9F10-4D64-B227-AEF48E80A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6750312"/>
        <c:axId val="1616749328"/>
      </c:barChart>
      <c:catAx>
        <c:axId val="1616750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6749328"/>
        <c:crosses val="autoZero"/>
        <c:auto val="1"/>
        <c:lblAlgn val="ctr"/>
        <c:lblOffset val="100"/>
        <c:noMultiLvlLbl val="0"/>
      </c:catAx>
      <c:valAx>
        <c:axId val="161674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6750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[Slakteleveranser_2003_2018_pres.xlsx]PT_sort!Pivottabell6</c:name>
    <c:fmtId val="3"/>
  </c:pivotSource>
  <c:chart>
    <c:title>
      <c:tx>
        <c:strRef>
          <c:f>PT_sort!$R$14</c:f>
          <c:strCache>
            <c:ptCount val="1"/>
            <c:pt idx="0">
              <c:v>Slaktemengde av kylling/høns i hele landet i 2018 i kg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PT_sort!$R$14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PT_sort!$R$14</c:f>
              <c:strCache>
                <c:ptCount val="50"/>
                <c:pt idx="0">
                  <c:v>Hå</c:v>
                </c:pt>
                <c:pt idx="1">
                  <c:v>Levanger</c:v>
                </c:pt>
                <c:pt idx="2">
                  <c:v>Ringsaker</c:v>
                </c:pt>
                <c:pt idx="3">
                  <c:v>Steinkjer</c:v>
                </c:pt>
                <c:pt idx="4">
                  <c:v>Midtre Gauldal</c:v>
                </c:pt>
                <c:pt idx="5">
                  <c:v>Rakkestad</c:v>
                </c:pt>
                <c:pt idx="6">
                  <c:v>Klepp</c:v>
                </c:pt>
                <c:pt idx="7">
                  <c:v>Melhus</c:v>
                </c:pt>
                <c:pt idx="8">
                  <c:v>Marker</c:v>
                </c:pt>
                <c:pt idx="9">
                  <c:v>Sandnes</c:v>
                </c:pt>
                <c:pt idx="10">
                  <c:v>Finnøy</c:v>
                </c:pt>
                <c:pt idx="11">
                  <c:v>Sola</c:v>
                </c:pt>
                <c:pt idx="12">
                  <c:v>Våler</c:v>
                </c:pt>
                <c:pt idx="13">
                  <c:v>Rennesøy</c:v>
                </c:pt>
                <c:pt idx="14">
                  <c:v>Stange</c:v>
                </c:pt>
                <c:pt idx="15">
                  <c:v>Verdal</c:v>
                </c:pt>
                <c:pt idx="16">
                  <c:v>Gjesdal</c:v>
                </c:pt>
                <c:pt idx="17">
                  <c:v>Time</c:v>
                </c:pt>
                <c:pt idx="18">
                  <c:v>Sandefjord</c:v>
                </c:pt>
                <c:pt idx="19">
                  <c:v>Eidsberg</c:v>
                </c:pt>
                <c:pt idx="20">
                  <c:v>Trøgstad</c:v>
                </c:pt>
                <c:pt idx="21">
                  <c:v>Åsnes</c:v>
                </c:pt>
                <c:pt idx="22">
                  <c:v>Halden</c:v>
                </c:pt>
                <c:pt idx="23">
                  <c:v>Elverum</c:v>
                </c:pt>
                <c:pt idx="24">
                  <c:v>Løten</c:v>
                </c:pt>
                <c:pt idx="25">
                  <c:v>Randaberg</c:v>
                </c:pt>
                <c:pt idx="26">
                  <c:v>Orkdal</c:v>
                </c:pt>
                <c:pt idx="27">
                  <c:v>Hjelmeland</c:v>
                </c:pt>
                <c:pt idx="28">
                  <c:v>Bjerkreim</c:v>
                </c:pt>
                <c:pt idx="29">
                  <c:v>Nes</c:v>
                </c:pt>
                <c:pt idx="30">
                  <c:v>Råde</c:v>
                </c:pt>
                <c:pt idx="31">
                  <c:v>Indre Fosen</c:v>
                </c:pt>
                <c:pt idx="32">
                  <c:v>Trondheim</c:v>
                </c:pt>
                <c:pt idx="33">
                  <c:v>Tolga</c:v>
                </c:pt>
                <c:pt idx="34">
                  <c:v>Holtålen</c:v>
                </c:pt>
                <c:pt idx="35">
                  <c:v>Skaun</c:v>
                </c:pt>
                <c:pt idx="36">
                  <c:v>Stjørdal</c:v>
                </c:pt>
                <c:pt idx="37">
                  <c:v>Inderøy</c:v>
                </c:pt>
                <c:pt idx="38">
                  <c:v>Meldal</c:v>
                </c:pt>
                <c:pt idx="39">
                  <c:v>Namdalseid</c:v>
                </c:pt>
                <c:pt idx="40">
                  <c:v>Lund</c:v>
                </c:pt>
                <c:pt idx="41">
                  <c:v>Spydeberg</c:v>
                </c:pt>
                <c:pt idx="42">
                  <c:v>Alvdal</c:v>
                </c:pt>
                <c:pt idx="43">
                  <c:v>Sarpsborg</c:v>
                </c:pt>
                <c:pt idx="44">
                  <c:v>Larvik</c:v>
                </c:pt>
                <c:pt idx="45">
                  <c:v>Østre Toten</c:v>
                </c:pt>
                <c:pt idx="46">
                  <c:v>Tønsberg</c:v>
                </c:pt>
                <c:pt idx="47">
                  <c:v>Rennebu</c:v>
                </c:pt>
                <c:pt idx="48">
                  <c:v>Rendalen</c:v>
                </c:pt>
                <c:pt idx="49">
                  <c:v>Grue</c:v>
                </c:pt>
              </c:strCache>
            </c:strRef>
          </c:cat>
          <c:val>
            <c:numRef>
              <c:f>PT_sort!$R$14</c:f>
              <c:numCache>
                <c:formatCode>_-* #\ ##0_-;\-* #\ ##0_-;_-* "-"??_-;_-@_-</c:formatCode>
                <c:ptCount val="50"/>
                <c:pt idx="0">
                  <c:v>7753110</c:v>
                </c:pt>
                <c:pt idx="1">
                  <c:v>6213687</c:v>
                </c:pt>
                <c:pt idx="2">
                  <c:v>5519574</c:v>
                </c:pt>
                <c:pt idx="3">
                  <c:v>4710075</c:v>
                </c:pt>
                <c:pt idx="4">
                  <c:v>4614569</c:v>
                </c:pt>
                <c:pt idx="5">
                  <c:v>4452457</c:v>
                </c:pt>
                <c:pt idx="6">
                  <c:v>3743790</c:v>
                </c:pt>
                <c:pt idx="7">
                  <c:v>3684418</c:v>
                </c:pt>
                <c:pt idx="8">
                  <c:v>3275033</c:v>
                </c:pt>
                <c:pt idx="9">
                  <c:v>3177647</c:v>
                </c:pt>
                <c:pt idx="10">
                  <c:v>2410411</c:v>
                </c:pt>
                <c:pt idx="11">
                  <c:v>2189045</c:v>
                </c:pt>
                <c:pt idx="12">
                  <c:v>1622257</c:v>
                </c:pt>
                <c:pt idx="13">
                  <c:v>1599851</c:v>
                </c:pt>
                <c:pt idx="14">
                  <c:v>1589723</c:v>
                </c:pt>
                <c:pt idx="15">
                  <c:v>1584968</c:v>
                </c:pt>
                <c:pt idx="16">
                  <c:v>1400675</c:v>
                </c:pt>
                <c:pt idx="17">
                  <c:v>1374264</c:v>
                </c:pt>
                <c:pt idx="18">
                  <c:v>1328057</c:v>
                </c:pt>
                <c:pt idx="19">
                  <c:v>1290100</c:v>
                </c:pt>
                <c:pt idx="20">
                  <c:v>1279890</c:v>
                </c:pt>
                <c:pt idx="21">
                  <c:v>1274987</c:v>
                </c:pt>
                <c:pt idx="22">
                  <c:v>1075376</c:v>
                </c:pt>
                <c:pt idx="23">
                  <c:v>1067844</c:v>
                </c:pt>
                <c:pt idx="24">
                  <c:v>1060582</c:v>
                </c:pt>
                <c:pt idx="25">
                  <c:v>1056294</c:v>
                </c:pt>
                <c:pt idx="26">
                  <c:v>1027200</c:v>
                </c:pt>
                <c:pt idx="27">
                  <c:v>838803</c:v>
                </c:pt>
                <c:pt idx="28">
                  <c:v>774943</c:v>
                </c:pt>
                <c:pt idx="29">
                  <c:v>752324</c:v>
                </c:pt>
                <c:pt idx="30">
                  <c:v>727605</c:v>
                </c:pt>
                <c:pt idx="31">
                  <c:v>712342</c:v>
                </c:pt>
                <c:pt idx="32">
                  <c:v>642106</c:v>
                </c:pt>
                <c:pt idx="33">
                  <c:v>589747</c:v>
                </c:pt>
                <c:pt idx="34">
                  <c:v>575267</c:v>
                </c:pt>
                <c:pt idx="35">
                  <c:v>556816</c:v>
                </c:pt>
                <c:pt idx="36">
                  <c:v>555815</c:v>
                </c:pt>
                <c:pt idx="37">
                  <c:v>524298</c:v>
                </c:pt>
                <c:pt idx="38">
                  <c:v>522014</c:v>
                </c:pt>
                <c:pt idx="39">
                  <c:v>476638</c:v>
                </c:pt>
                <c:pt idx="40">
                  <c:v>451108</c:v>
                </c:pt>
                <c:pt idx="41">
                  <c:v>440229</c:v>
                </c:pt>
                <c:pt idx="42">
                  <c:v>426597</c:v>
                </c:pt>
                <c:pt idx="43">
                  <c:v>426517</c:v>
                </c:pt>
                <c:pt idx="44">
                  <c:v>418410</c:v>
                </c:pt>
                <c:pt idx="45">
                  <c:v>407184</c:v>
                </c:pt>
                <c:pt idx="46">
                  <c:v>386052</c:v>
                </c:pt>
                <c:pt idx="47">
                  <c:v>378734</c:v>
                </c:pt>
                <c:pt idx="48">
                  <c:v>348559</c:v>
                </c:pt>
                <c:pt idx="49">
                  <c:v>334304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D17-4B15-9D0E-3F3655B0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45133248"/>
        <c:axId val="1845133576"/>
      </c:barChart>
      <c:catAx>
        <c:axId val="18451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5133576"/>
        <c:crosses val="autoZero"/>
        <c:auto val="1"/>
        <c:lblAlgn val="ctr"/>
        <c:lblOffset val="100"/>
        <c:tickLblSkip val="1"/>
        <c:noMultiLvlLbl val="0"/>
      </c:catAx>
      <c:valAx>
        <c:axId val="184513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513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[Slakteleveranser_2003_2018_pres.xlsx]PTD_storfe!Pivottabell3</c:name>
    <c:fmtId val="4"/>
  </c:pivotSource>
  <c:chart>
    <c:title>
      <c:tx>
        <c:strRef>
          <c:f>PTD_storfe!$AC$1</c:f>
          <c:strCache>
            <c:ptCount val="1"/>
            <c:pt idx="0">
              <c:v>Slakteleveranser av alle storfekategorier i Trøndelag i 2018 i kg</c:v>
            </c:pt>
          </c:strCache>
        </c:strRef>
      </c:tx>
      <c:layout>
        <c:manualLayout>
          <c:xMode val="edge"/>
          <c:yMode val="edge"/>
          <c:x val="0.16189877944231595"/>
          <c:y val="9.464836414189901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636183533545895"/>
          <c:y val="4.3959619717767635E-2"/>
          <c:w val="0.7764961956068297"/>
          <c:h val="0.902948051180447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PTD_storfe!$AC$1</c:f>
              <c:strCache>
                <c:ptCount val="1"/>
                <c:pt idx="0">
                  <c:v>kalv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PTD_storfe!$AC$1</c:f>
              <c:strCache>
                <c:ptCount val="48"/>
                <c:pt idx="0">
                  <c:v>Røyrvik</c:v>
                </c:pt>
                <c:pt idx="1">
                  <c:v>Frøya</c:v>
                </c:pt>
                <c:pt idx="2">
                  <c:v>Klæbu</c:v>
                </c:pt>
                <c:pt idx="3">
                  <c:v>Holtålen</c:v>
                </c:pt>
                <c:pt idx="4">
                  <c:v>Flatanger</c:v>
                </c:pt>
                <c:pt idx="5">
                  <c:v>Meråker</c:v>
                </c:pt>
                <c:pt idx="6">
                  <c:v>Malvik</c:v>
                </c:pt>
                <c:pt idx="7">
                  <c:v>Hitra</c:v>
                </c:pt>
                <c:pt idx="8">
                  <c:v>Namsskogan</c:v>
                </c:pt>
                <c:pt idx="9">
                  <c:v>Tydal</c:v>
                </c:pt>
                <c:pt idx="10">
                  <c:v>Verran</c:v>
                </c:pt>
                <c:pt idx="11">
                  <c:v>Fosnes</c:v>
                </c:pt>
                <c:pt idx="12">
                  <c:v>Frosta</c:v>
                </c:pt>
                <c:pt idx="13">
                  <c:v>Roan</c:v>
                </c:pt>
                <c:pt idx="14">
                  <c:v>Osen</c:v>
                </c:pt>
                <c:pt idx="15">
                  <c:v>Skaun</c:v>
                </c:pt>
                <c:pt idx="16">
                  <c:v>Trondheim</c:v>
                </c:pt>
                <c:pt idx="17">
                  <c:v>Snillfjord</c:v>
                </c:pt>
                <c:pt idx="18">
                  <c:v>Leka</c:v>
                </c:pt>
                <c:pt idx="19">
                  <c:v>Lierne</c:v>
                </c:pt>
                <c:pt idx="20">
                  <c:v>Grong</c:v>
                </c:pt>
                <c:pt idx="21">
                  <c:v>Namsos</c:v>
                </c:pt>
                <c:pt idx="22">
                  <c:v>Agdenes</c:v>
                </c:pt>
                <c:pt idx="23">
                  <c:v>Høylandet</c:v>
                </c:pt>
                <c:pt idx="24">
                  <c:v>Vikna</c:v>
                </c:pt>
                <c:pt idx="25">
                  <c:v>Røros</c:v>
                </c:pt>
                <c:pt idx="26">
                  <c:v>Rennebu</c:v>
                </c:pt>
                <c:pt idx="27">
                  <c:v>Selbu</c:v>
                </c:pt>
                <c:pt idx="28">
                  <c:v>Rindal</c:v>
                </c:pt>
                <c:pt idx="29">
                  <c:v>Hemne</c:v>
                </c:pt>
                <c:pt idx="30">
                  <c:v>Melhus</c:v>
                </c:pt>
                <c:pt idx="31">
                  <c:v>Bjugn</c:v>
                </c:pt>
                <c:pt idx="32">
                  <c:v>Snåsa</c:v>
                </c:pt>
                <c:pt idx="33">
                  <c:v>Åfjord</c:v>
                </c:pt>
                <c:pt idx="34">
                  <c:v>Namdalseid</c:v>
                </c:pt>
                <c:pt idx="35">
                  <c:v>Meldal</c:v>
                </c:pt>
                <c:pt idx="36">
                  <c:v>Orkdal</c:v>
                </c:pt>
                <c:pt idx="37">
                  <c:v>Oppdal</c:v>
                </c:pt>
                <c:pt idx="38">
                  <c:v>Ørland</c:v>
                </c:pt>
                <c:pt idx="39">
                  <c:v>Stjørdal</c:v>
                </c:pt>
                <c:pt idx="40">
                  <c:v>Inderøy</c:v>
                </c:pt>
                <c:pt idx="41">
                  <c:v>Verdal</c:v>
                </c:pt>
                <c:pt idx="42">
                  <c:v>Nærøy</c:v>
                </c:pt>
                <c:pt idx="43">
                  <c:v>Midtre Gauldal</c:v>
                </c:pt>
                <c:pt idx="44">
                  <c:v>Overhalla</c:v>
                </c:pt>
                <c:pt idx="45">
                  <c:v>Indre Fosen</c:v>
                </c:pt>
                <c:pt idx="46">
                  <c:v>Levanger</c:v>
                </c:pt>
                <c:pt idx="47">
                  <c:v>Steinkjer</c:v>
                </c:pt>
              </c:strCache>
            </c:strRef>
          </c:cat>
          <c:val>
            <c:numRef>
              <c:f>PTD_storfe!$AC$1</c:f>
              <c:numCache>
                <c:formatCode>_-* #\ ##0_-;\-* #\ ##0_-;_-* "-"??_-;_-@_-</c:formatCode>
                <c:ptCount val="48"/>
                <c:pt idx="1">
                  <c:v>962</c:v>
                </c:pt>
                <c:pt idx="3">
                  <c:v>1677</c:v>
                </c:pt>
                <c:pt idx="4">
                  <c:v>351</c:v>
                </c:pt>
                <c:pt idx="6">
                  <c:v>278</c:v>
                </c:pt>
                <c:pt idx="7">
                  <c:v>4493</c:v>
                </c:pt>
                <c:pt idx="9">
                  <c:v>1435</c:v>
                </c:pt>
                <c:pt idx="10">
                  <c:v>1544</c:v>
                </c:pt>
                <c:pt idx="11">
                  <c:v>343</c:v>
                </c:pt>
                <c:pt idx="12">
                  <c:v>604</c:v>
                </c:pt>
                <c:pt idx="13">
                  <c:v>2150</c:v>
                </c:pt>
                <c:pt idx="14">
                  <c:v>232</c:v>
                </c:pt>
                <c:pt idx="15">
                  <c:v>2274</c:v>
                </c:pt>
                <c:pt idx="16">
                  <c:v>619</c:v>
                </c:pt>
                <c:pt idx="17">
                  <c:v>244</c:v>
                </c:pt>
                <c:pt idx="18">
                  <c:v>237</c:v>
                </c:pt>
                <c:pt idx="19">
                  <c:v>6391</c:v>
                </c:pt>
                <c:pt idx="20">
                  <c:v>886</c:v>
                </c:pt>
                <c:pt idx="21">
                  <c:v>741</c:v>
                </c:pt>
                <c:pt idx="22">
                  <c:v>4217</c:v>
                </c:pt>
                <c:pt idx="23">
                  <c:v>241</c:v>
                </c:pt>
                <c:pt idx="24">
                  <c:v>560</c:v>
                </c:pt>
                <c:pt idx="25">
                  <c:v>3774</c:v>
                </c:pt>
                <c:pt idx="26">
                  <c:v>4615</c:v>
                </c:pt>
                <c:pt idx="27">
                  <c:v>4295</c:v>
                </c:pt>
                <c:pt idx="28">
                  <c:v>2562</c:v>
                </c:pt>
                <c:pt idx="29">
                  <c:v>819</c:v>
                </c:pt>
                <c:pt idx="30">
                  <c:v>2194</c:v>
                </c:pt>
                <c:pt idx="31">
                  <c:v>3585</c:v>
                </c:pt>
                <c:pt idx="32">
                  <c:v>7584</c:v>
                </c:pt>
                <c:pt idx="33">
                  <c:v>5425</c:v>
                </c:pt>
                <c:pt idx="34">
                  <c:v>18925</c:v>
                </c:pt>
                <c:pt idx="35">
                  <c:v>6414</c:v>
                </c:pt>
                <c:pt idx="36">
                  <c:v>2370</c:v>
                </c:pt>
                <c:pt idx="37">
                  <c:v>5196</c:v>
                </c:pt>
                <c:pt idx="38">
                  <c:v>6489</c:v>
                </c:pt>
                <c:pt idx="39">
                  <c:v>2644</c:v>
                </c:pt>
                <c:pt idx="40">
                  <c:v>1321</c:v>
                </c:pt>
                <c:pt idx="41">
                  <c:v>3481</c:v>
                </c:pt>
                <c:pt idx="42">
                  <c:v>2406</c:v>
                </c:pt>
                <c:pt idx="43">
                  <c:v>7963</c:v>
                </c:pt>
                <c:pt idx="44">
                  <c:v>785</c:v>
                </c:pt>
                <c:pt idx="45">
                  <c:v>16276</c:v>
                </c:pt>
                <c:pt idx="46">
                  <c:v>6174</c:v>
                </c:pt>
                <c:pt idx="47">
                  <c:v>20108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25-4A6E-A7CD-5F8C505126E6}"/>
            </c:ext>
          </c:extLst>
        </c:ser>
        <c:ser>
          <c:idx val="1"/>
          <c:order val="1"/>
          <c:tx>
            <c:strRef>
              <c:f>PTD_storfe!$AC$1</c:f>
              <c:strCache>
                <c:ptCount val="1"/>
                <c:pt idx="0">
                  <c:v>ku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PTD_storfe!$AC$1</c:f>
              <c:strCache>
                <c:ptCount val="48"/>
                <c:pt idx="0">
                  <c:v>Røyrvik</c:v>
                </c:pt>
                <c:pt idx="1">
                  <c:v>Frøya</c:v>
                </c:pt>
                <c:pt idx="2">
                  <c:v>Klæbu</c:v>
                </c:pt>
                <c:pt idx="3">
                  <c:v>Holtålen</c:v>
                </c:pt>
                <c:pt idx="4">
                  <c:v>Flatanger</c:v>
                </c:pt>
                <c:pt idx="5">
                  <c:v>Meråker</c:v>
                </c:pt>
                <c:pt idx="6">
                  <c:v>Malvik</c:v>
                </c:pt>
                <c:pt idx="7">
                  <c:v>Hitra</c:v>
                </c:pt>
                <c:pt idx="8">
                  <c:v>Namsskogan</c:v>
                </c:pt>
                <c:pt idx="9">
                  <c:v>Tydal</c:v>
                </c:pt>
                <c:pt idx="10">
                  <c:v>Verran</c:v>
                </c:pt>
                <c:pt idx="11">
                  <c:v>Fosnes</c:v>
                </c:pt>
                <c:pt idx="12">
                  <c:v>Frosta</c:v>
                </c:pt>
                <c:pt idx="13">
                  <c:v>Roan</c:v>
                </c:pt>
                <c:pt idx="14">
                  <c:v>Osen</c:v>
                </c:pt>
                <c:pt idx="15">
                  <c:v>Skaun</c:v>
                </c:pt>
                <c:pt idx="16">
                  <c:v>Trondheim</c:v>
                </c:pt>
                <c:pt idx="17">
                  <c:v>Snillfjord</c:v>
                </c:pt>
                <c:pt idx="18">
                  <c:v>Leka</c:v>
                </c:pt>
                <c:pt idx="19">
                  <c:v>Lierne</c:v>
                </c:pt>
                <c:pt idx="20">
                  <c:v>Grong</c:v>
                </c:pt>
                <c:pt idx="21">
                  <c:v>Namsos</c:v>
                </c:pt>
                <c:pt idx="22">
                  <c:v>Agdenes</c:v>
                </c:pt>
                <c:pt idx="23">
                  <c:v>Høylandet</c:v>
                </c:pt>
                <c:pt idx="24">
                  <c:v>Vikna</c:v>
                </c:pt>
                <c:pt idx="25">
                  <c:v>Røros</c:v>
                </c:pt>
                <c:pt idx="26">
                  <c:v>Rennebu</c:v>
                </c:pt>
                <c:pt idx="27">
                  <c:v>Selbu</c:v>
                </c:pt>
                <c:pt idx="28">
                  <c:v>Rindal</c:v>
                </c:pt>
                <c:pt idx="29">
                  <c:v>Hemne</c:v>
                </c:pt>
                <c:pt idx="30">
                  <c:v>Melhus</c:v>
                </c:pt>
                <c:pt idx="31">
                  <c:v>Bjugn</c:v>
                </c:pt>
                <c:pt idx="32">
                  <c:v>Snåsa</c:v>
                </c:pt>
                <c:pt idx="33">
                  <c:v>Åfjord</c:v>
                </c:pt>
                <c:pt idx="34">
                  <c:v>Namdalseid</c:v>
                </c:pt>
                <c:pt idx="35">
                  <c:v>Meldal</c:v>
                </c:pt>
                <c:pt idx="36">
                  <c:v>Orkdal</c:v>
                </c:pt>
                <c:pt idx="37">
                  <c:v>Oppdal</c:v>
                </c:pt>
                <c:pt idx="38">
                  <c:v>Ørland</c:v>
                </c:pt>
                <c:pt idx="39">
                  <c:v>Stjørdal</c:v>
                </c:pt>
                <c:pt idx="40">
                  <c:v>Inderøy</c:v>
                </c:pt>
                <c:pt idx="41">
                  <c:v>Verdal</c:v>
                </c:pt>
                <c:pt idx="42">
                  <c:v>Nærøy</c:v>
                </c:pt>
                <c:pt idx="43">
                  <c:v>Midtre Gauldal</c:v>
                </c:pt>
                <c:pt idx="44">
                  <c:v>Overhalla</c:v>
                </c:pt>
                <c:pt idx="45">
                  <c:v>Indre Fosen</c:v>
                </c:pt>
                <c:pt idx="46">
                  <c:v>Levanger</c:v>
                </c:pt>
                <c:pt idx="47">
                  <c:v>Steinkjer</c:v>
                </c:pt>
              </c:strCache>
            </c:strRef>
          </c:cat>
          <c:val>
            <c:numRef>
              <c:f>PTD_storfe!$AC$1</c:f>
              <c:numCache>
                <c:formatCode>_-* #\ ##0_-;\-* #\ ##0_-;_-* "-"??_-;_-@_-</c:formatCode>
                <c:ptCount val="48"/>
                <c:pt idx="0">
                  <c:v>2482</c:v>
                </c:pt>
                <c:pt idx="1">
                  <c:v>10403</c:v>
                </c:pt>
                <c:pt idx="2">
                  <c:v>9880</c:v>
                </c:pt>
                <c:pt idx="3">
                  <c:v>27382</c:v>
                </c:pt>
                <c:pt idx="4">
                  <c:v>20807</c:v>
                </c:pt>
                <c:pt idx="5">
                  <c:v>11915</c:v>
                </c:pt>
                <c:pt idx="6">
                  <c:v>23273</c:v>
                </c:pt>
                <c:pt idx="7">
                  <c:v>20050</c:v>
                </c:pt>
                <c:pt idx="8">
                  <c:v>18138</c:v>
                </c:pt>
                <c:pt idx="9">
                  <c:v>23902</c:v>
                </c:pt>
                <c:pt idx="10">
                  <c:v>27551</c:v>
                </c:pt>
                <c:pt idx="11">
                  <c:v>24267</c:v>
                </c:pt>
                <c:pt idx="12">
                  <c:v>28546</c:v>
                </c:pt>
                <c:pt idx="13">
                  <c:v>31601</c:v>
                </c:pt>
                <c:pt idx="14">
                  <c:v>32628</c:v>
                </c:pt>
                <c:pt idx="15">
                  <c:v>29764</c:v>
                </c:pt>
                <c:pt idx="16">
                  <c:v>36932</c:v>
                </c:pt>
                <c:pt idx="17">
                  <c:v>34976</c:v>
                </c:pt>
                <c:pt idx="18">
                  <c:v>37029</c:v>
                </c:pt>
                <c:pt idx="19">
                  <c:v>36987</c:v>
                </c:pt>
                <c:pt idx="20">
                  <c:v>47975</c:v>
                </c:pt>
                <c:pt idx="21">
                  <c:v>34185</c:v>
                </c:pt>
                <c:pt idx="22">
                  <c:v>54258</c:v>
                </c:pt>
                <c:pt idx="23">
                  <c:v>47857</c:v>
                </c:pt>
                <c:pt idx="24">
                  <c:v>48533</c:v>
                </c:pt>
                <c:pt idx="25">
                  <c:v>59071</c:v>
                </c:pt>
                <c:pt idx="26">
                  <c:v>91216</c:v>
                </c:pt>
                <c:pt idx="27">
                  <c:v>85699</c:v>
                </c:pt>
                <c:pt idx="28">
                  <c:v>91615</c:v>
                </c:pt>
                <c:pt idx="29">
                  <c:v>57363</c:v>
                </c:pt>
                <c:pt idx="30">
                  <c:v>100957</c:v>
                </c:pt>
                <c:pt idx="31">
                  <c:v>88206</c:v>
                </c:pt>
                <c:pt idx="32">
                  <c:v>90381</c:v>
                </c:pt>
                <c:pt idx="33">
                  <c:v>92181</c:v>
                </c:pt>
                <c:pt idx="34">
                  <c:v>103230</c:v>
                </c:pt>
                <c:pt idx="35">
                  <c:v>104711</c:v>
                </c:pt>
                <c:pt idx="36">
                  <c:v>73656</c:v>
                </c:pt>
                <c:pt idx="37">
                  <c:v>101810</c:v>
                </c:pt>
                <c:pt idx="38">
                  <c:v>64280</c:v>
                </c:pt>
                <c:pt idx="39">
                  <c:v>113787</c:v>
                </c:pt>
                <c:pt idx="40">
                  <c:v>121908</c:v>
                </c:pt>
                <c:pt idx="41">
                  <c:v>142270</c:v>
                </c:pt>
                <c:pt idx="42">
                  <c:v>127264</c:v>
                </c:pt>
                <c:pt idx="43">
                  <c:v>158044</c:v>
                </c:pt>
                <c:pt idx="44">
                  <c:v>101920</c:v>
                </c:pt>
                <c:pt idx="45">
                  <c:v>204370</c:v>
                </c:pt>
                <c:pt idx="46">
                  <c:v>255233</c:v>
                </c:pt>
                <c:pt idx="47">
                  <c:v>293132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F0-49AA-B282-C614BBA2F883}"/>
            </c:ext>
          </c:extLst>
        </c:ser>
        <c:ser>
          <c:idx val="2"/>
          <c:order val="2"/>
          <c:tx>
            <c:strRef>
              <c:f>PTD_storfe!$AC$1</c:f>
              <c:strCache>
                <c:ptCount val="1"/>
                <c:pt idx="0">
                  <c:v>kvige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PTD_storfe!$AC$1</c:f>
              <c:strCache>
                <c:ptCount val="48"/>
                <c:pt idx="0">
                  <c:v>Røyrvik</c:v>
                </c:pt>
                <c:pt idx="1">
                  <c:v>Frøya</c:v>
                </c:pt>
                <c:pt idx="2">
                  <c:v>Klæbu</c:v>
                </c:pt>
                <c:pt idx="3">
                  <c:v>Holtålen</c:v>
                </c:pt>
                <c:pt idx="4">
                  <c:v>Flatanger</c:v>
                </c:pt>
                <c:pt idx="5">
                  <c:v>Meråker</c:v>
                </c:pt>
                <c:pt idx="6">
                  <c:v>Malvik</c:v>
                </c:pt>
                <c:pt idx="7">
                  <c:v>Hitra</c:v>
                </c:pt>
                <c:pt idx="8">
                  <c:v>Namsskogan</c:v>
                </c:pt>
                <c:pt idx="9">
                  <c:v>Tydal</c:v>
                </c:pt>
                <c:pt idx="10">
                  <c:v>Verran</c:v>
                </c:pt>
                <c:pt idx="11">
                  <c:v>Fosnes</c:v>
                </c:pt>
                <c:pt idx="12">
                  <c:v>Frosta</c:v>
                </c:pt>
                <c:pt idx="13">
                  <c:v>Roan</c:v>
                </c:pt>
                <c:pt idx="14">
                  <c:v>Osen</c:v>
                </c:pt>
                <c:pt idx="15">
                  <c:v>Skaun</c:v>
                </c:pt>
                <c:pt idx="16">
                  <c:v>Trondheim</c:v>
                </c:pt>
                <c:pt idx="17">
                  <c:v>Snillfjord</c:v>
                </c:pt>
                <c:pt idx="18">
                  <c:v>Leka</c:v>
                </c:pt>
                <c:pt idx="19">
                  <c:v>Lierne</c:v>
                </c:pt>
                <c:pt idx="20">
                  <c:v>Grong</c:v>
                </c:pt>
                <c:pt idx="21">
                  <c:v>Namsos</c:v>
                </c:pt>
                <c:pt idx="22">
                  <c:v>Agdenes</c:v>
                </c:pt>
                <c:pt idx="23">
                  <c:v>Høylandet</c:v>
                </c:pt>
                <c:pt idx="24">
                  <c:v>Vikna</c:v>
                </c:pt>
                <c:pt idx="25">
                  <c:v>Røros</c:v>
                </c:pt>
                <c:pt idx="26">
                  <c:v>Rennebu</c:v>
                </c:pt>
                <c:pt idx="27">
                  <c:v>Selbu</c:v>
                </c:pt>
                <c:pt idx="28">
                  <c:v>Rindal</c:v>
                </c:pt>
                <c:pt idx="29">
                  <c:v>Hemne</c:v>
                </c:pt>
                <c:pt idx="30">
                  <c:v>Melhus</c:v>
                </c:pt>
                <c:pt idx="31">
                  <c:v>Bjugn</c:v>
                </c:pt>
                <c:pt idx="32">
                  <c:v>Snåsa</c:v>
                </c:pt>
                <c:pt idx="33">
                  <c:v>Åfjord</c:v>
                </c:pt>
                <c:pt idx="34">
                  <c:v>Namdalseid</c:v>
                </c:pt>
                <c:pt idx="35">
                  <c:v>Meldal</c:v>
                </c:pt>
                <c:pt idx="36">
                  <c:v>Orkdal</c:v>
                </c:pt>
                <c:pt idx="37">
                  <c:v>Oppdal</c:v>
                </c:pt>
                <c:pt idx="38">
                  <c:v>Ørland</c:v>
                </c:pt>
                <c:pt idx="39">
                  <c:v>Stjørdal</c:v>
                </c:pt>
                <c:pt idx="40">
                  <c:v>Inderøy</c:v>
                </c:pt>
                <c:pt idx="41">
                  <c:v>Verdal</c:v>
                </c:pt>
                <c:pt idx="42">
                  <c:v>Nærøy</c:v>
                </c:pt>
                <c:pt idx="43">
                  <c:v>Midtre Gauldal</c:v>
                </c:pt>
                <c:pt idx="44">
                  <c:v>Overhalla</c:v>
                </c:pt>
                <c:pt idx="45">
                  <c:v>Indre Fosen</c:v>
                </c:pt>
                <c:pt idx="46">
                  <c:v>Levanger</c:v>
                </c:pt>
                <c:pt idx="47">
                  <c:v>Steinkjer</c:v>
                </c:pt>
              </c:strCache>
            </c:strRef>
          </c:cat>
          <c:val>
            <c:numRef>
              <c:f>PTD_storfe!$AC$1</c:f>
              <c:numCache>
                <c:formatCode>_-* #\ ##0_-;\-* #\ ##0_-;_-* "-"??_-;_-@_-</c:formatCode>
                <c:ptCount val="48"/>
                <c:pt idx="0">
                  <c:v>756</c:v>
                </c:pt>
                <c:pt idx="1">
                  <c:v>1133</c:v>
                </c:pt>
                <c:pt idx="2">
                  <c:v>2221</c:v>
                </c:pt>
                <c:pt idx="3">
                  <c:v>6419</c:v>
                </c:pt>
                <c:pt idx="4">
                  <c:v>2922</c:v>
                </c:pt>
                <c:pt idx="5">
                  <c:v>4765</c:v>
                </c:pt>
                <c:pt idx="6">
                  <c:v>4003</c:v>
                </c:pt>
                <c:pt idx="7">
                  <c:v>5017</c:v>
                </c:pt>
                <c:pt idx="8">
                  <c:v>2090</c:v>
                </c:pt>
                <c:pt idx="9">
                  <c:v>7486</c:v>
                </c:pt>
                <c:pt idx="10">
                  <c:v>3800</c:v>
                </c:pt>
                <c:pt idx="11">
                  <c:v>4073</c:v>
                </c:pt>
                <c:pt idx="12">
                  <c:v>6684</c:v>
                </c:pt>
                <c:pt idx="13">
                  <c:v>6708</c:v>
                </c:pt>
                <c:pt idx="14">
                  <c:v>7603</c:v>
                </c:pt>
                <c:pt idx="15">
                  <c:v>9943</c:v>
                </c:pt>
                <c:pt idx="16">
                  <c:v>16543</c:v>
                </c:pt>
                <c:pt idx="17">
                  <c:v>15179</c:v>
                </c:pt>
                <c:pt idx="18">
                  <c:v>4520</c:v>
                </c:pt>
                <c:pt idx="19">
                  <c:v>6354</c:v>
                </c:pt>
                <c:pt idx="20">
                  <c:v>7886</c:v>
                </c:pt>
                <c:pt idx="21">
                  <c:v>6082</c:v>
                </c:pt>
                <c:pt idx="22">
                  <c:v>15690</c:v>
                </c:pt>
                <c:pt idx="23">
                  <c:v>8557</c:v>
                </c:pt>
                <c:pt idx="24">
                  <c:v>7134</c:v>
                </c:pt>
                <c:pt idx="25">
                  <c:v>16507</c:v>
                </c:pt>
                <c:pt idx="26">
                  <c:v>20296</c:v>
                </c:pt>
                <c:pt idx="27">
                  <c:v>18126</c:v>
                </c:pt>
                <c:pt idx="28">
                  <c:v>21175</c:v>
                </c:pt>
                <c:pt idx="29">
                  <c:v>14830</c:v>
                </c:pt>
                <c:pt idx="30">
                  <c:v>27603</c:v>
                </c:pt>
                <c:pt idx="31">
                  <c:v>35904</c:v>
                </c:pt>
                <c:pt idx="32">
                  <c:v>31113</c:v>
                </c:pt>
                <c:pt idx="33">
                  <c:v>29726</c:v>
                </c:pt>
                <c:pt idx="34">
                  <c:v>21510</c:v>
                </c:pt>
                <c:pt idx="35">
                  <c:v>22926</c:v>
                </c:pt>
                <c:pt idx="36">
                  <c:v>17701</c:v>
                </c:pt>
                <c:pt idx="37">
                  <c:v>36053</c:v>
                </c:pt>
                <c:pt idx="38">
                  <c:v>25426</c:v>
                </c:pt>
                <c:pt idx="39">
                  <c:v>37476</c:v>
                </c:pt>
                <c:pt idx="40">
                  <c:v>39531</c:v>
                </c:pt>
                <c:pt idx="41">
                  <c:v>39157</c:v>
                </c:pt>
                <c:pt idx="42">
                  <c:v>25572</c:v>
                </c:pt>
                <c:pt idx="43">
                  <c:v>42898</c:v>
                </c:pt>
                <c:pt idx="44">
                  <c:v>22410</c:v>
                </c:pt>
                <c:pt idx="45">
                  <c:v>60050</c:v>
                </c:pt>
                <c:pt idx="46">
                  <c:v>67006</c:v>
                </c:pt>
                <c:pt idx="47">
                  <c:v>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F0-49AA-B282-C614BBA2F883}"/>
            </c:ext>
          </c:extLst>
        </c:ser>
        <c:ser>
          <c:idx val="3"/>
          <c:order val="3"/>
          <c:tx>
            <c:strRef>
              <c:f>PTD_storfe!$AC$1</c:f>
              <c:strCache>
                <c:ptCount val="1"/>
                <c:pt idx="0">
                  <c:v>okse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PTD_storfe!$AC$1</c:f>
              <c:strCache>
                <c:ptCount val="48"/>
                <c:pt idx="0">
                  <c:v>Røyrvik</c:v>
                </c:pt>
                <c:pt idx="1">
                  <c:v>Frøya</c:v>
                </c:pt>
                <c:pt idx="2">
                  <c:v>Klæbu</c:v>
                </c:pt>
                <c:pt idx="3">
                  <c:v>Holtålen</c:v>
                </c:pt>
                <c:pt idx="4">
                  <c:v>Flatanger</c:v>
                </c:pt>
                <c:pt idx="5">
                  <c:v>Meråker</c:v>
                </c:pt>
                <c:pt idx="6">
                  <c:v>Malvik</c:v>
                </c:pt>
                <c:pt idx="7">
                  <c:v>Hitra</c:v>
                </c:pt>
                <c:pt idx="8">
                  <c:v>Namsskogan</c:v>
                </c:pt>
                <c:pt idx="9">
                  <c:v>Tydal</c:v>
                </c:pt>
                <c:pt idx="10">
                  <c:v>Verran</c:v>
                </c:pt>
                <c:pt idx="11">
                  <c:v>Fosnes</c:v>
                </c:pt>
                <c:pt idx="12">
                  <c:v>Frosta</c:v>
                </c:pt>
                <c:pt idx="13">
                  <c:v>Roan</c:v>
                </c:pt>
                <c:pt idx="14">
                  <c:v>Osen</c:v>
                </c:pt>
                <c:pt idx="15">
                  <c:v>Skaun</c:v>
                </c:pt>
                <c:pt idx="16">
                  <c:v>Trondheim</c:v>
                </c:pt>
                <c:pt idx="17">
                  <c:v>Snillfjord</c:v>
                </c:pt>
                <c:pt idx="18">
                  <c:v>Leka</c:v>
                </c:pt>
                <c:pt idx="19">
                  <c:v>Lierne</c:v>
                </c:pt>
                <c:pt idx="20">
                  <c:v>Grong</c:v>
                </c:pt>
                <c:pt idx="21">
                  <c:v>Namsos</c:v>
                </c:pt>
                <c:pt idx="22">
                  <c:v>Agdenes</c:v>
                </c:pt>
                <c:pt idx="23">
                  <c:v>Høylandet</c:v>
                </c:pt>
                <c:pt idx="24">
                  <c:v>Vikna</c:v>
                </c:pt>
                <c:pt idx="25">
                  <c:v>Røros</c:v>
                </c:pt>
                <c:pt idx="26">
                  <c:v>Rennebu</c:v>
                </c:pt>
                <c:pt idx="27">
                  <c:v>Selbu</c:v>
                </c:pt>
                <c:pt idx="28">
                  <c:v>Rindal</c:v>
                </c:pt>
                <c:pt idx="29">
                  <c:v>Hemne</c:v>
                </c:pt>
                <c:pt idx="30">
                  <c:v>Melhus</c:v>
                </c:pt>
                <c:pt idx="31">
                  <c:v>Bjugn</c:v>
                </c:pt>
                <c:pt idx="32">
                  <c:v>Snåsa</c:v>
                </c:pt>
                <c:pt idx="33">
                  <c:v>Åfjord</c:v>
                </c:pt>
                <c:pt idx="34">
                  <c:v>Namdalseid</c:v>
                </c:pt>
                <c:pt idx="35">
                  <c:v>Meldal</c:v>
                </c:pt>
                <c:pt idx="36">
                  <c:v>Orkdal</c:v>
                </c:pt>
                <c:pt idx="37">
                  <c:v>Oppdal</c:v>
                </c:pt>
                <c:pt idx="38">
                  <c:v>Ørland</c:v>
                </c:pt>
                <c:pt idx="39">
                  <c:v>Stjørdal</c:v>
                </c:pt>
                <c:pt idx="40">
                  <c:v>Inderøy</c:v>
                </c:pt>
                <c:pt idx="41">
                  <c:v>Verdal</c:v>
                </c:pt>
                <c:pt idx="42">
                  <c:v>Nærøy</c:v>
                </c:pt>
                <c:pt idx="43">
                  <c:v>Midtre Gauldal</c:v>
                </c:pt>
                <c:pt idx="44">
                  <c:v>Overhalla</c:v>
                </c:pt>
                <c:pt idx="45">
                  <c:v>Indre Fosen</c:v>
                </c:pt>
                <c:pt idx="46">
                  <c:v>Levanger</c:v>
                </c:pt>
                <c:pt idx="47">
                  <c:v>Steinkjer</c:v>
                </c:pt>
              </c:strCache>
            </c:strRef>
          </c:cat>
          <c:val>
            <c:numRef>
              <c:f>PTD_storfe!$AC$1</c:f>
              <c:numCache>
                <c:formatCode>_-* #\ ##0_-;\-* #\ ##0_-;_-* "-"??_-;_-@_-</c:formatCode>
                <c:ptCount val="48"/>
                <c:pt idx="1">
                  <c:v>1097</c:v>
                </c:pt>
                <c:pt idx="2">
                  <c:v>2472</c:v>
                </c:pt>
                <c:pt idx="3">
                  <c:v>6605</c:v>
                </c:pt>
                <c:pt idx="4">
                  <c:v>7731</c:v>
                </c:pt>
                <c:pt idx="5">
                  <c:v>4191</c:v>
                </c:pt>
                <c:pt idx="6">
                  <c:v>2426</c:v>
                </c:pt>
                <c:pt idx="7">
                  <c:v>5466</c:v>
                </c:pt>
                <c:pt idx="8">
                  <c:v>1389</c:v>
                </c:pt>
                <c:pt idx="9">
                  <c:v>1973</c:v>
                </c:pt>
                <c:pt idx="10">
                  <c:v>3347</c:v>
                </c:pt>
                <c:pt idx="11">
                  <c:v>1099</c:v>
                </c:pt>
                <c:pt idx="12">
                  <c:v>5169</c:v>
                </c:pt>
                <c:pt idx="13">
                  <c:v>3904</c:v>
                </c:pt>
                <c:pt idx="14">
                  <c:v>4860</c:v>
                </c:pt>
                <c:pt idx="15">
                  <c:v>2321</c:v>
                </c:pt>
                <c:pt idx="16">
                  <c:v>3088</c:v>
                </c:pt>
                <c:pt idx="17">
                  <c:v>9367</c:v>
                </c:pt>
                <c:pt idx="18">
                  <c:v>2624</c:v>
                </c:pt>
                <c:pt idx="19">
                  <c:v>4061</c:v>
                </c:pt>
                <c:pt idx="20">
                  <c:v>1443</c:v>
                </c:pt>
                <c:pt idx="21">
                  <c:v>5275</c:v>
                </c:pt>
                <c:pt idx="22">
                  <c:v>3485</c:v>
                </c:pt>
                <c:pt idx="23">
                  <c:v>2921</c:v>
                </c:pt>
                <c:pt idx="24">
                  <c:v>10524</c:v>
                </c:pt>
                <c:pt idx="25">
                  <c:v>4777</c:v>
                </c:pt>
                <c:pt idx="26">
                  <c:v>6589</c:v>
                </c:pt>
                <c:pt idx="27">
                  <c:v>9817</c:v>
                </c:pt>
                <c:pt idx="28">
                  <c:v>1290</c:v>
                </c:pt>
                <c:pt idx="29">
                  <c:v>10201</c:v>
                </c:pt>
                <c:pt idx="30">
                  <c:v>22901</c:v>
                </c:pt>
                <c:pt idx="31">
                  <c:v>12553</c:v>
                </c:pt>
                <c:pt idx="32">
                  <c:v>11623</c:v>
                </c:pt>
                <c:pt idx="33">
                  <c:v>8606</c:v>
                </c:pt>
                <c:pt idx="34">
                  <c:v>6003</c:v>
                </c:pt>
                <c:pt idx="35">
                  <c:v>17143</c:v>
                </c:pt>
                <c:pt idx="36">
                  <c:v>18960</c:v>
                </c:pt>
                <c:pt idx="37">
                  <c:v>16576</c:v>
                </c:pt>
                <c:pt idx="38">
                  <c:v>24880</c:v>
                </c:pt>
                <c:pt idx="39">
                  <c:v>20728</c:v>
                </c:pt>
                <c:pt idx="40">
                  <c:v>13341</c:v>
                </c:pt>
                <c:pt idx="41">
                  <c:v>14449</c:v>
                </c:pt>
                <c:pt idx="42">
                  <c:v>26309</c:v>
                </c:pt>
                <c:pt idx="43">
                  <c:v>16795</c:v>
                </c:pt>
                <c:pt idx="44">
                  <c:v>26322</c:v>
                </c:pt>
                <c:pt idx="45">
                  <c:v>19758</c:v>
                </c:pt>
                <c:pt idx="46">
                  <c:v>56815</c:v>
                </c:pt>
                <c:pt idx="47">
                  <c:v>31812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F0-49AA-B282-C614BBA2F883}"/>
            </c:ext>
          </c:extLst>
        </c:ser>
        <c:ser>
          <c:idx val="4"/>
          <c:order val="4"/>
          <c:tx>
            <c:strRef>
              <c:f>PTD_storfe!$AC$1</c:f>
              <c:strCache>
                <c:ptCount val="1"/>
                <c:pt idx="0">
                  <c:v>u okse/kast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PTD_storfe!$AC$1</c:f>
              <c:strCache>
                <c:ptCount val="48"/>
                <c:pt idx="0">
                  <c:v>Røyrvik</c:v>
                </c:pt>
                <c:pt idx="1">
                  <c:v>Frøya</c:v>
                </c:pt>
                <c:pt idx="2">
                  <c:v>Klæbu</c:v>
                </c:pt>
                <c:pt idx="3">
                  <c:v>Holtålen</c:v>
                </c:pt>
                <c:pt idx="4">
                  <c:v>Flatanger</c:v>
                </c:pt>
                <c:pt idx="5">
                  <c:v>Meråker</c:v>
                </c:pt>
                <c:pt idx="6">
                  <c:v>Malvik</c:v>
                </c:pt>
                <c:pt idx="7">
                  <c:v>Hitra</c:v>
                </c:pt>
                <c:pt idx="8">
                  <c:v>Namsskogan</c:v>
                </c:pt>
                <c:pt idx="9">
                  <c:v>Tydal</c:v>
                </c:pt>
                <c:pt idx="10">
                  <c:v>Verran</c:v>
                </c:pt>
                <c:pt idx="11">
                  <c:v>Fosnes</c:v>
                </c:pt>
                <c:pt idx="12">
                  <c:v>Frosta</c:v>
                </c:pt>
                <c:pt idx="13">
                  <c:v>Roan</c:v>
                </c:pt>
                <c:pt idx="14">
                  <c:v>Osen</c:v>
                </c:pt>
                <c:pt idx="15">
                  <c:v>Skaun</c:v>
                </c:pt>
                <c:pt idx="16">
                  <c:v>Trondheim</c:v>
                </c:pt>
                <c:pt idx="17">
                  <c:v>Snillfjord</c:v>
                </c:pt>
                <c:pt idx="18">
                  <c:v>Leka</c:v>
                </c:pt>
                <c:pt idx="19">
                  <c:v>Lierne</c:v>
                </c:pt>
                <c:pt idx="20">
                  <c:v>Grong</c:v>
                </c:pt>
                <c:pt idx="21">
                  <c:v>Namsos</c:v>
                </c:pt>
                <c:pt idx="22">
                  <c:v>Agdenes</c:v>
                </c:pt>
                <c:pt idx="23">
                  <c:v>Høylandet</c:v>
                </c:pt>
                <c:pt idx="24">
                  <c:v>Vikna</c:v>
                </c:pt>
                <c:pt idx="25">
                  <c:v>Røros</c:v>
                </c:pt>
                <c:pt idx="26">
                  <c:v>Rennebu</c:v>
                </c:pt>
                <c:pt idx="27">
                  <c:v>Selbu</c:v>
                </c:pt>
                <c:pt idx="28">
                  <c:v>Rindal</c:v>
                </c:pt>
                <c:pt idx="29">
                  <c:v>Hemne</c:v>
                </c:pt>
                <c:pt idx="30">
                  <c:v>Melhus</c:v>
                </c:pt>
                <c:pt idx="31">
                  <c:v>Bjugn</c:v>
                </c:pt>
                <c:pt idx="32">
                  <c:v>Snåsa</c:v>
                </c:pt>
                <c:pt idx="33">
                  <c:v>Åfjord</c:v>
                </c:pt>
                <c:pt idx="34">
                  <c:v>Namdalseid</c:v>
                </c:pt>
                <c:pt idx="35">
                  <c:v>Meldal</c:v>
                </c:pt>
                <c:pt idx="36">
                  <c:v>Orkdal</c:v>
                </c:pt>
                <c:pt idx="37">
                  <c:v>Oppdal</c:v>
                </c:pt>
                <c:pt idx="38">
                  <c:v>Ørland</c:v>
                </c:pt>
                <c:pt idx="39">
                  <c:v>Stjørdal</c:v>
                </c:pt>
                <c:pt idx="40">
                  <c:v>Inderøy</c:v>
                </c:pt>
                <c:pt idx="41">
                  <c:v>Verdal</c:v>
                </c:pt>
                <c:pt idx="42">
                  <c:v>Nærøy</c:v>
                </c:pt>
                <c:pt idx="43">
                  <c:v>Midtre Gauldal</c:v>
                </c:pt>
                <c:pt idx="44">
                  <c:v>Overhalla</c:v>
                </c:pt>
                <c:pt idx="45">
                  <c:v>Indre Fosen</c:v>
                </c:pt>
                <c:pt idx="46">
                  <c:v>Levanger</c:v>
                </c:pt>
                <c:pt idx="47">
                  <c:v>Steinkjer</c:v>
                </c:pt>
              </c:strCache>
            </c:strRef>
          </c:cat>
          <c:val>
            <c:numRef>
              <c:f>PTD_storfe!$AC$1</c:f>
              <c:numCache>
                <c:formatCode>_-* #\ ##0_-;\-* #\ ##0_-;_-* "-"??_-;_-@_-</c:formatCode>
                <c:ptCount val="48"/>
                <c:pt idx="0">
                  <c:v>4478</c:v>
                </c:pt>
                <c:pt idx="1">
                  <c:v>9684</c:v>
                </c:pt>
                <c:pt idx="2">
                  <c:v>23852</c:v>
                </c:pt>
                <c:pt idx="3">
                  <c:v>12670</c:v>
                </c:pt>
                <c:pt idx="4">
                  <c:v>35340</c:v>
                </c:pt>
                <c:pt idx="5">
                  <c:v>51282</c:v>
                </c:pt>
                <c:pt idx="6">
                  <c:v>36672</c:v>
                </c:pt>
                <c:pt idx="7">
                  <c:v>31639</c:v>
                </c:pt>
                <c:pt idx="8">
                  <c:v>54517</c:v>
                </c:pt>
                <c:pt idx="9">
                  <c:v>46454</c:v>
                </c:pt>
                <c:pt idx="10">
                  <c:v>46643</c:v>
                </c:pt>
                <c:pt idx="11">
                  <c:v>54391</c:v>
                </c:pt>
                <c:pt idx="12">
                  <c:v>66611</c:v>
                </c:pt>
                <c:pt idx="13">
                  <c:v>66464</c:v>
                </c:pt>
                <c:pt idx="14">
                  <c:v>68737</c:v>
                </c:pt>
                <c:pt idx="15">
                  <c:v>79260</c:v>
                </c:pt>
                <c:pt idx="16">
                  <c:v>68772</c:v>
                </c:pt>
                <c:pt idx="17">
                  <c:v>74016</c:v>
                </c:pt>
                <c:pt idx="18">
                  <c:v>98182</c:v>
                </c:pt>
                <c:pt idx="19">
                  <c:v>98456</c:v>
                </c:pt>
                <c:pt idx="20">
                  <c:v>89485</c:v>
                </c:pt>
                <c:pt idx="21">
                  <c:v>134178</c:v>
                </c:pt>
                <c:pt idx="22">
                  <c:v>99823</c:v>
                </c:pt>
                <c:pt idx="23">
                  <c:v>121745</c:v>
                </c:pt>
                <c:pt idx="24">
                  <c:v>144154</c:v>
                </c:pt>
                <c:pt idx="25">
                  <c:v>139343</c:v>
                </c:pt>
                <c:pt idx="26">
                  <c:v>164188</c:v>
                </c:pt>
                <c:pt idx="27">
                  <c:v>176650</c:v>
                </c:pt>
                <c:pt idx="28">
                  <c:v>165395</c:v>
                </c:pt>
                <c:pt idx="29">
                  <c:v>241310</c:v>
                </c:pt>
                <c:pt idx="30">
                  <c:v>156125</c:v>
                </c:pt>
                <c:pt idx="31">
                  <c:v>189006</c:v>
                </c:pt>
                <c:pt idx="32">
                  <c:v>207299</c:v>
                </c:pt>
                <c:pt idx="33">
                  <c:v>212593</c:v>
                </c:pt>
                <c:pt idx="34">
                  <c:v>196532</c:v>
                </c:pt>
                <c:pt idx="35">
                  <c:v>195859</c:v>
                </c:pt>
                <c:pt idx="36">
                  <c:v>315302</c:v>
                </c:pt>
                <c:pt idx="37">
                  <c:v>264474</c:v>
                </c:pt>
                <c:pt idx="38">
                  <c:v>358141</c:v>
                </c:pt>
                <c:pt idx="39">
                  <c:v>325436</c:v>
                </c:pt>
                <c:pt idx="40">
                  <c:v>326340</c:v>
                </c:pt>
                <c:pt idx="41">
                  <c:v>317586</c:v>
                </c:pt>
                <c:pt idx="42">
                  <c:v>350100</c:v>
                </c:pt>
                <c:pt idx="43">
                  <c:v>340193</c:v>
                </c:pt>
                <c:pt idx="44">
                  <c:v>537137</c:v>
                </c:pt>
                <c:pt idx="45">
                  <c:v>476932</c:v>
                </c:pt>
                <c:pt idx="46">
                  <c:v>886885</c:v>
                </c:pt>
                <c:pt idx="47">
                  <c:v>1143356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F0-49AA-B282-C614BBA2F883}"/>
            </c:ext>
          </c:extLst>
        </c:ser>
        <c:ser>
          <c:idx val="5"/>
          <c:order val="5"/>
          <c:tx>
            <c:strRef>
              <c:f>PTD_storfe!$AC$1</c:f>
              <c:strCache>
                <c:ptCount val="1"/>
                <c:pt idx="0">
                  <c:v>ung ku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PTD_storfe!$AC$1</c:f>
              <c:strCache>
                <c:ptCount val="48"/>
                <c:pt idx="0">
                  <c:v>Røyrvik</c:v>
                </c:pt>
                <c:pt idx="1">
                  <c:v>Frøya</c:v>
                </c:pt>
                <c:pt idx="2">
                  <c:v>Klæbu</c:v>
                </c:pt>
                <c:pt idx="3">
                  <c:v>Holtålen</c:v>
                </c:pt>
                <c:pt idx="4">
                  <c:v>Flatanger</c:v>
                </c:pt>
                <c:pt idx="5">
                  <c:v>Meråker</c:v>
                </c:pt>
                <c:pt idx="6">
                  <c:v>Malvik</c:v>
                </c:pt>
                <c:pt idx="7">
                  <c:v>Hitra</c:v>
                </c:pt>
                <c:pt idx="8">
                  <c:v>Namsskogan</c:v>
                </c:pt>
                <c:pt idx="9">
                  <c:v>Tydal</c:v>
                </c:pt>
                <c:pt idx="10">
                  <c:v>Verran</c:v>
                </c:pt>
                <c:pt idx="11">
                  <c:v>Fosnes</c:v>
                </c:pt>
                <c:pt idx="12">
                  <c:v>Frosta</c:v>
                </c:pt>
                <c:pt idx="13">
                  <c:v>Roan</c:v>
                </c:pt>
                <c:pt idx="14">
                  <c:v>Osen</c:v>
                </c:pt>
                <c:pt idx="15">
                  <c:v>Skaun</c:v>
                </c:pt>
                <c:pt idx="16">
                  <c:v>Trondheim</c:v>
                </c:pt>
                <c:pt idx="17">
                  <c:v>Snillfjord</c:v>
                </c:pt>
                <c:pt idx="18">
                  <c:v>Leka</c:v>
                </c:pt>
                <c:pt idx="19">
                  <c:v>Lierne</c:v>
                </c:pt>
                <c:pt idx="20">
                  <c:v>Grong</c:v>
                </c:pt>
                <c:pt idx="21">
                  <c:v>Namsos</c:v>
                </c:pt>
                <c:pt idx="22">
                  <c:v>Agdenes</c:v>
                </c:pt>
                <c:pt idx="23">
                  <c:v>Høylandet</c:v>
                </c:pt>
                <c:pt idx="24">
                  <c:v>Vikna</c:v>
                </c:pt>
                <c:pt idx="25">
                  <c:v>Røros</c:v>
                </c:pt>
                <c:pt idx="26">
                  <c:v>Rennebu</c:v>
                </c:pt>
                <c:pt idx="27">
                  <c:v>Selbu</c:v>
                </c:pt>
                <c:pt idx="28">
                  <c:v>Rindal</c:v>
                </c:pt>
                <c:pt idx="29">
                  <c:v>Hemne</c:v>
                </c:pt>
                <c:pt idx="30">
                  <c:v>Melhus</c:v>
                </c:pt>
                <c:pt idx="31">
                  <c:v>Bjugn</c:v>
                </c:pt>
                <c:pt idx="32">
                  <c:v>Snåsa</c:v>
                </c:pt>
                <c:pt idx="33">
                  <c:v>Åfjord</c:v>
                </c:pt>
                <c:pt idx="34">
                  <c:v>Namdalseid</c:v>
                </c:pt>
                <c:pt idx="35">
                  <c:v>Meldal</c:v>
                </c:pt>
                <c:pt idx="36">
                  <c:v>Orkdal</c:v>
                </c:pt>
                <c:pt idx="37">
                  <c:v>Oppdal</c:v>
                </c:pt>
                <c:pt idx="38">
                  <c:v>Ørland</c:v>
                </c:pt>
                <c:pt idx="39">
                  <c:v>Stjørdal</c:v>
                </c:pt>
                <c:pt idx="40">
                  <c:v>Inderøy</c:v>
                </c:pt>
                <c:pt idx="41">
                  <c:v>Verdal</c:v>
                </c:pt>
                <c:pt idx="42">
                  <c:v>Nærøy</c:v>
                </c:pt>
                <c:pt idx="43">
                  <c:v>Midtre Gauldal</c:v>
                </c:pt>
                <c:pt idx="44">
                  <c:v>Overhalla</c:v>
                </c:pt>
                <c:pt idx="45">
                  <c:v>Indre Fosen</c:v>
                </c:pt>
                <c:pt idx="46">
                  <c:v>Levanger</c:v>
                </c:pt>
                <c:pt idx="47">
                  <c:v>Steinkjer</c:v>
                </c:pt>
              </c:strCache>
            </c:strRef>
          </c:cat>
          <c:val>
            <c:numRef>
              <c:f>PTD_storfe!$AC$1</c:f>
              <c:numCache>
                <c:formatCode>_-* #\ ##0_-;\-* #\ ##0_-;_-* "-"??_-;_-@_-</c:formatCode>
                <c:ptCount val="48"/>
                <c:pt idx="0">
                  <c:v>5050</c:v>
                </c:pt>
                <c:pt idx="1">
                  <c:v>4917</c:v>
                </c:pt>
                <c:pt idx="2">
                  <c:v>13815</c:v>
                </c:pt>
                <c:pt idx="3">
                  <c:v>19535</c:v>
                </c:pt>
                <c:pt idx="4">
                  <c:v>15616</c:v>
                </c:pt>
                <c:pt idx="5">
                  <c:v>11034</c:v>
                </c:pt>
                <c:pt idx="6">
                  <c:v>16953</c:v>
                </c:pt>
                <c:pt idx="7">
                  <c:v>19829</c:v>
                </c:pt>
                <c:pt idx="8">
                  <c:v>14603</c:v>
                </c:pt>
                <c:pt idx="9">
                  <c:v>17167</c:v>
                </c:pt>
                <c:pt idx="10">
                  <c:v>19155</c:v>
                </c:pt>
                <c:pt idx="11">
                  <c:v>25933</c:v>
                </c:pt>
                <c:pt idx="12">
                  <c:v>14970</c:v>
                </c:pt>
                <c:pt idx="13">
                  <c:v>23229</c:v>
                </c:pt>
                <c:pt idx="14">
                  <c:v>32128</c:v>
                </c:pt>
                <c:pt idx="15">
                  <c:v>24098</c:v>
                </c:pt>
                <c:pt idx="16">
                  <c:v>30732</c:v>
                </c:pt>
                <c:pt idx="17">
                  <c:v>28374</c:v>
                </c:pt>
                <c:pt idx="18">
                  <c:v>31267</c:v>
                </c:pt>
                <c:pt idx="19">
                  <c:v>21950</c:v>
                </c:pt>
                <c:pt idx="20">
                  <c:v>41650</c:v>
                </c:pt>
                <c:pt idx="21">
                  <c:v>30995</c:v>
                </c:pt>
                <c:pt idx="22">
                  <c:v>39188</c:v>
                </c:pt>
                <c:pt idx="23">
                  <c:v>39262</c:v>
                </c:pt>
                <c:pt idx="24">
                  <c:v>38426</c:v>
                </c:pt>
                <c:pt idx="25">
                  <c:v>45618</c:v>
                </c:pt>
                <c:pt idx="26">
                  <c:v>67937</c:v>
                </c:pt>
                <c:pt idx="27">
                  <c:v>60860</c:v>
                </c:pt>
                <c:pt idx="28">
                  <c:v>78504</c:v>
                </c:pt>
                <c:pt idx="29">
                  <c:v>49723</c:v>
                </c:pt>
                <c:pt idx="30">
                  <c:v>66371</c:v>
                </c:pt>
                <c:pt idx="31">
                  <c:v>69034</c:v>
                </c:pt>
                <c:pt idx="32">
                  <c:v>68585</c:v>
                </c:pt>
                <c:pt idx="33">
                  <c:v>82536</c:v>
                </c:pt>
                <c:pt idx="34">
                  <c:v>92743</c:v>
                </c:pt>
                <c:pt idx="35">
                  <c:v>94572</c:v>
                </c:pt>
                <c:pt idx="36">
                  <c:v>50057</c:v>
                </c:pt>
                <c:pt idx="37">
                  <c:v>79209</c:v>
                </c:pt>
                <c:pt idx="38">
                  <c:v>67538</c:v>
                </c:pt>
                <c:pt idx="39">
                  <c:v>92940</c:v>
                </c:pt>
                <c:pt idx="40">
                  <c:v>100564</c:v>
                </c:pt>
                <c:pt idx="41">
                  <c:v>108739</c:v>
                </c:pt>
                <c:pt idx="42">
                  <c:v>107884</c:v>
                </c:pt>
                <c:pt idx="43">
                  <c:v>114392</c:v>
                </c:pt>
                <c:pt idx="44">
                  <c:v>95718</c:v>
                </c:pt>
                <c:pt idx="45">
                  <c:v>176483</c:v>
                </c:pt>
                <c:pt idx="46">
                  <c:v>250181</c:v>
                </c:pt>
                <c:pt idx="47">
                  <c:v>267144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F0-49AA-B282-C614BBA2F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1439664"/>
        <c:axId val="1391437696"/>
      </c:barChart>
      <c:catAx>
        <c:axId val="1391439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391437696"/>
        <c:crosses val="autoZero"/>
        <c:auto val="1"/>
        <c:lblAlgn val="ctr"/>
        <c:lblOffset val="100"/>
        <c:tickLblSkip val="1"/>
        <c:noMultiLvlLbl val="0"/>
      </c:catAx>
      <c:valAx>
        <c:axId val="13914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43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163438624722062"/>
          <c:y val="0.76976087579537955"/>
          <c:w val="0.15326319444444444"/>
          <c:h val="0.1842361111111111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[Slakteleveranser_2003_2018_pres.xlsx]P_sau!Pivottabell3</c:name>
    <c:fmtId val="4"/>
  </c:pivotSource>
  <c:chart>
    <c:title>
      <c:tx>
        <c:strRef>
          <c:f>P_sau!$L$2</c:f>
          <c:strCache>
            <c:ptCount val="1"/>
            <c:pt idx="0">
              <c:v>Kommunevise slakteleveranser av ulike kategorier av sau i 2018 i kg</c:v>
            </c:pt>
          </c:strCache>
        </c:strRef>
      </c:tx>
      <c:layout>
        <c:manualLayout>
          <c:xMode val="edge"/>
          <c:yMode val="edge"/>
          <c:x val="9.8632040606993099E-2"/>
          <c:y val="7.65494630272008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200462962962963"/>
          <c:y val="5.4381580111474821E-2"/>
          <c:w val="0.76342083333333322"/>
          <c:h val="0.9034631996028810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P_sau!$L$2</c:f>
              <c:strCache>
                <c:ptCount val="1"/>
                <c:pt idx="0">
                  <c:v>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P_sau!$L$2</c:f>
              <c:strCache>
                <c:ptCount val="50"/>
                <c:pt idx="0">
                  <c:v>Sortland</c:v>
                </c:pt>
                <c:pt idx="1">
                  <c:v>Hol</c:v>
                </c:pt>
                <c:pt idx="2">
                  <c:v>Nes</c:v>
                </c:pt>
                <c:pt idx="3">
                  <c:v>Lillehammer</c:v>
                </c:pt>
                <c:pt idx="4">
                  <c:v>Nord-Aurdal</c:v>
                </c:pt>
                <c:pt idx="5">
                  <c:v>Nordre Land</c:v>
                </c:pt>
                <c:pt idx="6">
                  <c:v>Vik</c:v>
                </c:pt>
                <c:pt idx="7">
                  <c:v>Sveio</c:v>
                </c:pt>
                <c:pt idx="8">
                  <c:v>Sogndal</c:v>
                </c:pt>
                <c:pt idx="9">
                  <c:v>Gloppen</c:v>
                </c:pt>
                <c:pt idx="10">
                  <c:v>Hattfjelldal</c:v>
                </c:pt>
                <c:pt idx="11">
                  <c:v>Balsfjord</c:v>
                </c:pt>
                <c:pt idx="12">
                  <c:v>Hadsel</c:v>
                </c:pt>
                <c:pt idx="13">
                  <c:v>Vestvågøy</c:v>
                </c:pt>
                <c:pt idx="14">
                  <c:v>Strand</c:v>
                </c:pt>
                <c:pt idx="15">
                  <c:v>Tynset</c:v>
                </c:pt>
                <c:pt idx="16">
                  <c:v>Etne</c:v>
                </c:pt>
                <c:pt idx="17">
                  <c:v>Østre Toten</c:v>
                </c:pt>
                <c:pt idx="18">
                  <c:v>Verdal</c:v>
                </c:pt>
                <c:pt idx="19">
                  <c:v>Kvinnherad</c:v>
                </c:pt>
                <c:pt idx="20">
                  <c:v>Lindås</c:v>
                </c:pt>
                <c:pt idx="21">
                  <c:v>Vågå</c:v>
                </c:pt>
                <c:pt idx="22">
                  <c:v>Nord-Fron</c:v>
                </c:pt>
                <c:pt idx="23">
                  <c:v>Alvdal</c:v>
                </c:pt>
                <c:pt idx="24">
                  <c:v>Midtre Gauldal</c:v>
                </c:pt>
                <c:pt idx="25">
                  <c:v>Rennebu</c:v>
                </c:pt>
                <c:pt idx="26">
                  <c:v>Lesja</c:v>
                </c:pt>
                <c:pt idx="27">
                  <c:v>Folldal</c:v>
                </c:pt>
                <c:pt idx="28">
                  <c:v>Ål</c:v>
                </c:pt>
                <c:pt idx="29">
                  <c:v>Finnøy</c:v>
                </c:pt>
                <c:pt idx="30">
                  <c:v>Luster</c:v>
                </c:pt>
                <c:pt idx="31">
                  <c:v>Sør-Fron</c:v>
                </c:pt>
                <c:pt idx="32">
                  <c:v>Gjøvik</c:v>
                </c:pt>
                <c:pt idx="33">
                  <c:v>Ringsaker</c:v>
                </c:pt>
                <c:pt idx="34">
                  <c:v>Voss</c:v>
                </c:pt>
                <c:pt idx="35">
                  <c:v>Ringebu</c:v>
                </c:pt>
                <c:pt idx="36">
                  <c:v>Tysvær</c:v>
                </c:pt>
                <c:pt idx="37">
                  <c:v>Hjelmeland</c:v>
                </c:pt>
                <c:pt idx="38">
                  <c:v>Gausdal</c:v>
                </c:pt>
                <c:pt idx="39">
                  <c:v>Suldal</c:v>
                </c:pt>
                <c:pt idx="40">
                  <c:v>Karmøy</c:v>
                </c:pt>
                <c:pt idx="41">
                  <c:v>Rennesøy</c:v>
                </c:pt>
                <c:pt idx="42">
                  <c:v>Gjesdal</c:v>
                </c:pt>
                <c:pt idx="43">
                  <c:v>Time</c:v>
                </c:pt>
                <c:pt idx="44">
                  <c:v>Sandnes</c:v>
                </c:pt>
                <c:pt idx="45">
                  <c:v>Hå</c:v>
                </c:pt>
                <c:pt idx="46">
                  <c:v>Eigersund</c:v>
                </c:pt>
                <c:pt idx="47">
                  <c:v>Vindafjord</c:v>
                </c:pt>
                <c:pt idx="48">
                  <c:v>Bjerkreim</c:v>
                </c:pt>
                <c:pt idx="49">
                  <c:v>Oppdal</c:v>
                </c:pt>
              </c:strCache>
            </c:strRef>
          </c:cat>
          <c:val>
            <c:numRef>
              <c:f>P_sau!$L$2</c:f>
              <c:numCache>
                <c:formatCode>General</c:formatCode>
                <c:ptCount val="50"/>
                <c:pt idx="0">
                  <c:v>5680</c:v>
                </c:pt>
                <c:pt idx="1">
                  <c:v>6485</c:v>
                </c:pt>
                <c:pt idx="2">
                  <c:v>6311</c:v>
                </c:pt>
                <c:pt idx="3">
                  <c:v>6373</c:v>
                </c:pt>
                <c:pt idx="4">
                  <c:v>6310</c:v>
                </c:pt>
                <c:pt idx="5">
                  <c:v>6658</c:v>
                </c:pt>
                <c:pt idx="6">
                  <c:v>6623</c:v>
                </c:pt>
                <c:pt idx="7">
                  <c:v>6788</c:v>
                </c:pt>
                <c:pt idx="8">
                  <c:v>6862</c:v>
                </c:pt>
                <c:pt idx="9">
                  <c:v>6906</c:v>
                </c:pt>
                <c:pt idx="10">
                  <c:v>6745</c:v>
                </c:pt>
                <c:pt idx="11">
                  <c:v>6827</c:v>
                </c:pt>
                <c:pt idx="12">
                  <c:v>6632</c:v>
                </c:pt>
                <c:pt idx="13">
                  <c:v>6335</c:v>
                </c:pt>
                <c:pt idx="14">
                  <c:v>6945</c:v>
                </c:pt>
                <c:pt idx="15">
                  <c:v>7364</c:v>
                </c:pt>
                <c:pt idx="16">
                  <c:v>7374</c:v>
                </c:pt>
                <c:pt idx="17">
                  <c:v>7116</c:v>
                </c:pt>
                <c:pt idx="18">
                  <c:v>7820</c:v>
                </c:pt>
                <c:pt idx="19">
                  <c:v>7946</c:v>
                </c:pt>
                <c:pt idx="20">
                  <c:v>7595</c:v>
                </c:pt>
                <c:pt idx="21">
                  <c:v>8194</c:v>
                </c:pt>
                <c:pt idx="22">
                  <c:v>8785</c:v>
                </c:pt>
                <c:pt idx="23">
                  <c:v>9153</c:v>
                </c:pt>
                <c:pt idx="24">
                  <c:v>9388</c:v>
                </c:pt>
                <c:pt idx="25">
                  <c:v>9484</c:v>
                </c:pt>
                <c:pt idx="26">
                  <c:v>9604</c:v>
                </c:pt>
                <c:pt idx="27">
                  <c:v>10138</c:v>
                </c:pt>
                <c:pt idx="28">
                  <c:v>10021</c:v>
                </c:pt>
                <c:pt idx="29">
                  <c:v>10625</c:v>
                </c:pt>
                <c:pt idx="30">
                  <c:v>10842</c:v>
                </c:pt>
                <c:pt idx="31">
                  <c:v>10990</c:v>
                </c:pt>
                <c:pt idx="32">
                  <c:v>10862</c:v>
                </c:pt>
                <c:pt idx="33">
                  <c:v>11696</c:v>
                </c:pt>
                <c:pt idx="34">
                  <c:v>11827</c:v>
                </c:pt>
                <c:pt idx="35">
                  <c:v>12303</c:v>
                </c:pt>
                <c:pt idx="36">
                  <c:v>11945</c:v>
                </c:pt>
                <c:pt idx="37">
                  <c:v>12142</c:v>
                </c:pt>
                <c:pt idx="38">
                  <c:v>12134</c:v>
                </c:pt>
                <c:pt idx="39">
                  <c:v>12116</c:v>
                </c:pt>
                <c:pt idx="40">
                  <c:v>12574</c:v>
                </c:pt>
                <c:pt idx="41">
                  <c:v>12950</c:v>
                </c:pt>
                <c:pt idx="42">
                  <c:v>13547</c:v>
                </c:pt>
                <c:pt idx="43">
                  <c:v>14214</c:v>
                </c:pt>
                <c:pt idx="44">
                  <c:v>16186</c:v>
                </c:pt>
                <c:pt idx="45">
                  <c:v>15763</c:v>
                </c:pt>
                <c:pt idx="46">
                  <c:v>15723</c:v>
                </c:pt>
                <c:pt idx="47">
                  <c:v>17225</c:v>
                </c:pt>
                <c:pt idx="48">
                  <c:v>23908</c:v>
                </c:pt>
                <c:pt idx="49">
                  <c:v>25823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1-40C1-8D15-806DFC349129}"/>
            </c:ext>
          </c:extLst>
        </c:ser>
        <c:ser>
          <c:idx val="1"/>
          <c:order val="1"/>
          <c:tx>
            <c:strRef>
              <c:f>P_sau!$L$2</c:f>
              <c:strCache>
                <c:ptCount val="1"/>
                <c:pt idx="0">
                  <c:v>lam villsau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P_sau!$L$2</c:f>
              <c:strCache>
                <c:ptCount val="50"/>
                <c:pt idx="0">
                  <c:v>Sortland</c:v>
                </c:pt>
                <c:pt idx="1">
                  <c:v>Hol</c:v>
                </c:pt>
                <c:pt idx="2">
                  <c:v>Nes</c:v>
                </c:pt>
                <c:pt idx="3">
                  <c:v>Lillehammer</c:v>
                </c:pt>
                <c:pt idx="4">
                  <c:v>Nord-Aurdal</c:v>
                </c:pt>
                <c:pt idx="5">
                  <c:v>Nordre Land</c:v>
                </c:pt>
                <c:pt idx="6">
                  <c:v>Vik</c:v>
                </c:pt>
                <c:pt idx="7">
                  <c:v>Sveio</c:v>
                </c:pt>
                <c:pt idx="8">
                  <c:v>Sogndal</c:v>
                </c:pt>
                <c:pt idx="9">
                  <c:v>Gloppen</c:v>
                </c:pt>
                <c:pt idx="10">
                  <c:v>Hattfjelldal</c:v>
                </c:pt>
                <c:pt idx="11">
                  <c:v>Balsfjord</c:v>
                </c:pt>
                <c:pt idx="12">
                  <c:v>Hadsel</c:v>
                </c:pt>
                <c:pt idx="13">
                  <c:v>Vestvågøy</c:v>
                </c:pt>
                <c:pt idx="14">
                  <c:v>Strand</c:v>
                </c:pt>
                <c:pt idx="15">
                  <c:v>Tynset</c:v>
                </c:pt>
                <c:pt idx="16">
                  <c:v>Etne</c:v>
                </c:pt>
                <c:pt idx="17">
                  <c:v>Østre Toten</c:v>
                </c:pt>
                <c:pt idx="18">
                  <c:v>Verdal</c:v>
                </c:pt>
                <c:pt idx="19">
                  <c:v>Kvinnherad</c:v>
                </c:pt>
                <c:pt idx="20">
                  <c:v>Lindås</c:v>
                </c:pt>
                <c:pt idx="21">
                  <c:v>Vågå</c:v>
                </c:pt>
                <c:pt idx="22">
                  <c:v>Nord-Fron</c:v>
                </c:pt>
                <c:pt idx="23">
                  <c:v>Alvdal</c:v>
                </c:pt>
                <c:pt idx="24">
                  <c:v>Midtre Gauldal</c:v>
                </c:pt>
                <c:pt idx="25">
                  <c:v>Rennebu</c:v>
                </c:pt>
                <c:pt idx="26">
                  <c:v>Lesja</c:v>
                </c:pt>
                <c:pt idx="27">
                  <c:v>Folldal</c:v>
                </c:pt>
                <c:pt idx="28">
                  <c:v>Ål</c:v>
                </c:pt>
                <c:pt idx="29">
                  <c:v>Finnøy</c:v>
                </c:pt>
                <c:pt idx="30">
                  <c:v>Luster</c:v>
                </c:pt>
                <c:pt idx="31">
                  <c:v>Sør-Fron</c:v>
                </c:pt>
                <c:pt idx="32">
                  <c:v>Gjøvik</c:v>
                </c:pt>
                <c:pt idx="33">
                  <c:v>Ringsaker</c:v>
                </c:pt>
                <c:pt idx="34">
                  <c:v>Voss</c:v>
                </c:pt>
                <c:pt idx="35">
                  <c:v>Ringebu</c:v>
                </c:pt>
                <c:pt idx="36">
                  <c:v>Tysvær</c:v>
                </c:pt>
                <c:pt idx="37">
                  <c:v>Hjelmeland</c:v>
                </c:pt>
                <c:pt idx="38">
                  <c:v>Gausdal</c:v>
                </c:pt>
                <c:pt idx="39">
                  <c:v>Suldal</c:v>
                </c:pt>
                <c:pt idx="40">
                  <c:v>Karmøy</c:v>
                </c:pt>
                <c:pt idx="41">
                  <c:v>Rennesøy</c:v>
                </c:pt>
                <c:pt idx="42">
                  <c:v>Gjesdal</c:v>
                </c:pt>
                <c:pt idx="43">
                  <c:v>Time</c:v>
                </c:pt>
                <c:pt idx="44">
                  <c:v>Sandnes</c:v>
                </c:pt>
                <c:pt idx="45">
                  <c:v>Hå</c:v>
                </c:pt>
                <c:pt idx="46">
                  <c:v>Eigersund</c:v>
                </c:pt>
                <c:pt idx="47">
                  <c:v>Vindafjord</c:v>
                </c:pt>
                <c:pt idx="48">
                  <c:v>Bjerkreim</c:v>
                </c:pt>
                <c:pt idx="49">
                  <c:v>Oppdal</c:v>
                </c:pt>
              </c:strCache>
            </c:strRef>
          </c:cat>
          <c:val>
            <c:numRef>
              <c:f>P_sau!$L$2</c:f>
              <c:numCache>
                <c:formatCode>General</c:formatCode>
                <c:ptCount val="50"/>
                <c:pt idx="0">
                  <c:v>551</c:v>
                </c:pt>
                <c:pt idx="4">
                  <c:v>8</c:v>
                </c:pt>
                <c:pt idx="6">
                  <c:v>199</c:v>
                </c:pt>
                <c:pt idx="7">
                  <c:v>16</c:v>
                </c:pt>
                <c:pt idx="9">
                  <c:v>5</c:v>
                </c:pt>
                <c:pt idx="11">
                  <c:v>129</c:v>
                </c:pt>
                <c:pt idx="12">
                  <c:v>409</c:v>
                </c:pt>
                <c:pt idx="13">
                  <c:v>443</c:v>
                </c:pt>
                <c:pt idx="14">
                  <c:v>166</c:v>
                </c:pt>
                <c:pt idx="16">
                  <c:v>40</c:v>
                </c:pt>
                <c:pt idx="17">
                  <c:v>56</c:v>
                </c:pt>
                <c:pt idx="18">
                  <c:v>16</c:v>
                </c:pt>
                <c:pt idx="19">
                  <c:v>24</c:v>
                </c:pt>
                <c:pt idx="20">
                  <c:v>564</c:v>
                </c:pt>
                <c:pt idx="21">
                  <c:v>174</c:v>
                </c:pt>
                <c:pt idx="22">
                  <c:v>36</c:v>
                </c:pt>
                <c:pt idx="29">
                  <c:v>303</c:v>
                </c:pt>
                <c:pt idx="30">
                  <c:v>29</c:v>
                </c:pt>
                <c:pt idx="32">
                  <c:v>16</c:v>
                </c:pt>
                <c:pt idx="34">
                  <c:v>104</c:v>
                </c:pt>
                <c:pt idx="36">
                  <c:v>171</c:v>
                </c:pt>
                <c:pt idx="37">
                  <c:v>238</c:v>
                </c:pt>
                <c:pt idx="38">
                  <c:v>55</c:v>
                </c:pt>
                <c:pt idx="39">
                  <c:v>285</c:v>
                </c:pt>
                <c:pt idx="40">
                  <c:v>15</c:v>
                </c:pt>
                <c:pt idx="41">
                  <c:v>221</c:v>
                </c:pt>
                <c:pt idx="42">
                  <c:v>145</c:v>
                </c:pt>
                <c:pt idx="43">
                  <c:v>313</c:v>
                </c:pt>
                <c:pt idx="44">
                  <c:v>165</c:v>
                </c:pt>
                <c:pt idx="45">
                  <c:v>143</c:v>
                </c:pt>
                <c:pt idx="46">
                  <c:v>355</c:v>
                </c:pt>
                <c:pt idx="47">
                  <c:v>485</c:v>
                </c:pt>
                <c:pt idx="4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F1-40C1-8D15-806DFC349129}"/>
            </c:ext>
          </c:extLst>
        </c:ser>
        <c:ser>
          <c:idx val="2"/>
          <c:order val="2"/>
          <c:tx>
            <c:strRef>
              <c:f>P_sau!$L$2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P_sau!$L$2</c:f>
              <c:strCache>
                <c:ptCount val="50"/>
                <c:pt idx="0">
                  <c:v>Sortland</c:v>
                </c:pt>
                <c:pt idx="1">
                  <c:v>Hol</c:v>
                </c:pt>
                <c:pt idx="2">
                  <c:v>Nes</c:v>
                </c:pt>
                <c:pt idx="3">
                  <c:v>Lillehammer</c:v>
                </c:pt>
                <c:pt idx="4">
                  <c:v>Nord-Aurdal</c:v>
                </c:pt>
                <c:pt idx="5">
                  <c:v>Nordre Land</c:v>
                </c:pt>
                <c:pt idx="6">
                  <c:v>Vik</c:v>
                </c:pt>
                <c:pt idx="7">
                  <c:v>Sveio</c:v>
                </c:pt>
                <c:pt idx="8">
                  <c:v>Sogndal</c:v>
                </c:pt>
                <c:pt idx="9">
                  <c:v>Gloppen</c:v>
                </c:pt>
                <c:pt idx="10">
                  <c:v>Hattfjelldal</c:v>
                </c:pt>
                <c:pt idx="11">
                  <c:v>Balsfjord</c:v>
                </c:pt>
                <c:pt idx="12">
                  <c:v>Hadsel</c:v>
                </c:pt>
                <c:pt idx="13">
                  <c:v>Vestvågøy</c:v>
                </c:pt>
                <c:pt idx="14">
                  <c:v>Strand</c:v>
                </c:pt>
                <c:pt idx="15">
                  <c:v>Tynset</c:v>
                </c:pt>
                <c:pt idx="16">
                  <c:v>Etne</c:v>
                </c:pt>
                <c:pt idx="17">
                  <c:v>Østre Toten</c:v>
                </c:pt>
                <c:pt idx="18">
                  <c:v>Verdal</c:v>
                </c:pt>
                <c:pt idx="19">
                  <c:v>Kvinnherad</c:v>
                </c:pt>
                <c:pt idx="20">
                  <c:v>Lindås</c:v>
                </c:pt>
                <c:pt idx="21">
                  <c:v>Vågå</c:v>
                </c:pt>
                <c:pt idx="22">
                  <c:v>Nord-Fron</c:v>
                </c:pt>
                <c:pt idx="23">
                  <c:v>Alvdal</c:v>
                </c:pt>
                <c:pt idx="24">
                  <c:v>Midtre Gauldal</c:v>
                </c:pt>
                <c:pt idx="25">
                  <c:v>Rennebu</c:v>
                </c:pt>
                <c:pt idx="26">
                  <c:v>Lesja</c:v>
                </c:pt>
                <c:pt idx="27">
                  <c:v>Folldal</c:v>
                </c:pt>
                <c:pt idx="28">
                  <c:v>Ål</c:v>
                </c:pt>
                <c:pt idx="29">
                  <c:v>Finnøy</c:v>
                </c:pt>
                <c:pt idx="30">
                  <c:v>Luster</c:v>
                </c:pt>
                <c:pt idx="31">
                  <c:v>Sør-Fron</c:v>
                </c:pt>
                <c:pt idx="32">
                  <c:v>Gjøvik</c:v>
                </c:pt>
                <c:pt idx="33">
                  <c:v>Ringsaker</c:v>
                </c:pt>
                <c:pt idx="34">
                  <c:v>Voss</c:v>
                </c:pt>
                <c:pt idx="35">
                  <c:v>Ringebu</c:v>
                </c:pt>
                <c:pt idx="36">
                  <c:v>Tysvær</c:v>
                </c:pt>
                <c:pt idx="37">
                  <c:v>Hjelmeland</c:v>
                </c:pt>
                <c:pt idx="38">
                  <c:v>Gausdal</c:v>
                </c:pt>
                <c:pt idx="39">
                  <c:v>Suldal</c:v>
                </c:pt>
                <c:pt idx="40">
                  <c:v>Karmøy</c:v>
                </c:pt>
                <c:pt idx="41">
                  <c:v>Rennesøy</c:v>
                </c:pt>
                <c:pt idx="42">
                  <c:v>Gjesdal</c:v>
                </c:pt>
                <c:pt idx="43">
                  <c:v>Time</c:v>
                </c:pt>
                <c:pt idx="44">
                  <c:v>Sandnes</c:v>
                </c:pt>
                <c:pt idx="45">
                  <c:v>Hå</c:v>
                </c:pt>
                <c:pt idx="46">
                  <c:v>Eigersund</c:v>
                </c:pt>
                <c:pt idx="47">
                  <c:v>Vindafjord</c:v>
                </c:pt>
                <c:pt idx="48">
                  <c:v>Bjerkreim</c:v>
                </c:pt>
                <c:pt idx="49">
                  <c:v>Oppdal</c:v>
                </c:pt>
              </c:strCache>
            </c:strRef>
          </c:cat>
          <c:val>
            <c:numRef>
              <c:f>P_sau!$L$2</c:f>
              <c:numCache>
                <c:formatCode>General</c:formatCode>
                <c:ptCount val="50"/>
                <c:pt idx="0">
                  <c:v>738</c:v>
                </c:pt>
                <c:pt idx="1">
                  <c:v>674</c:v>
                </c:pt>
                <c:pt idx="2">
                  <c:v>850</c:v>
                </c:pt>
                <c:pt idx="3">
                  <c:v>765</c:v>
                </c:pt>
                <c:pt idx="4">
                  <c:v>918</c:v>
                </c:pt>
                <c:pt idx="5">
                  <c:v>679</c:v>
                </c:pt>
                <c:pt idx="6">
                  <c:v>759</c:v>
                </c:pt>
                <c:pt idx="7">
                  <c:v>779</c:v>
                </c:pt>
                <c:pt idx="8">
                  <c:v>865</c:v>
                </c:pt>
                <c:pt idx="9">
                  <c:v>697</c:v>
                </c:pt>
                <c:pt idx="10">
                  <c:v>782</c:v>
                </c:pt>
                <c:pt idx="11">
                  <c:v>765</c:v>
                </c:pt>
                <c:pt idx="12">
                  <c:v>836</c:v>
                </c:pt>
                <c:pt idx="13">
                  <c:v>954</c:v>
                </c:pt>
                <c:pt idx="14">
                  <c:v>853</c:v>
                </c:pt>
                <c:pt idx="15">
                  <c:v>873</c:v>
                </c:pt>
                <c:pt idx="16">
                  <c:v>814</c:v>
                </c:pt>
                <c:pt idx="17">
                  <c:v>962</c:v>
                </c:pt>
                <c:pt idx="18">
                  <c:v>772</c:v>
                </c:pt>
                <c:pt idx="19">
                  <c:v>921</c:v>
                </c:pt>
                <c:pt idx="20">
                  <c:v>867</c:v>
                </c:pt>
                <c:pt idx="21">
                  <c:v>877</c:v>
                </c:pt>
                <c:pt idx="22">
                  <c:v>887</c:v>
                </c:pt>
                <c:pt idx="23">
                  <c:v>897</c:v>
                </c:pt>
                <c:pt idx="24">
                  <c:v>1021</c:v>
                </c:pt>
                <c:pt idx="25">
                  <c:v>1136</c:v>
                </c:pt>
                <c:pt idx="26">
                  <c:v>1009</c:v>
                </c:pt>
                <c:pt idx="27">
                  <c:v>1060</c:v>
                </c:pt>
                <c:pt idx="28">
                  <c:v>1184</c:v>
                </c:pt>
                <c:pt idx="29">
                  <c:v>1155</c:v>
                </c:pt>
                <c:pt idx="30">
                  <c:v>1352</c:v>
                </c:pt>
                <c:pt idx="31">
                  <c:v>1160</c:v>
                </c:pt>
                <c:pt idx="32">
                  <c:v>1240</c:v>
                </c:pt>
                <c:pt idx="33">
                  <c:v>1241</c:v>
                </c:pt>
                <c:pt idx="34">
                  <c:v>1386</c:v>
                </c:pt>
                <c:pt idx="35">
                  <c:v>1249</c:v>
                </c:pt>
                <c:pt idx="36">
                  <c:v>1444</c:v>
                </c:pt>
                <c:pt idx="37">
                  <c:v>1436</c:v>
                </c:pt>
                <c:pt idx="38">
                  <c:v>1356</c:v>
                </c:pt>
                <c:pt idx="39">
                  <c:v>1532</c:v>
                </c:pt>
                <c:pt idx="40">
                  <c:v>1685</c:v>
                </c:pt>
                <c:pt idx="41">
                  <c:v>1631</c:v>
                </c:pt>
                <c:pt idx="42">
                  <c:v>1508</c:v>
                </c:pt>
                <c:pt idx="43">
                  <c:v>1509</c:v>
                </c:pt>
                <c:pt idx="44">
                  <c:v>1510</c:v>
                </c:pt>
                <c:pt idx="45">
                  <c:v>1774</c:v>
                </c:pt>
                <c:pt idx="46">
                  <c:v>1911</c:v>
                </c:pt>
                <c:pt idx="47">
                  <c:v>1870</c:v>
                </c:pt>
                <c:pt idx="48">
                  <c:v>2330</c:v>
                </c:pt>
                <c:pt idx="49">
                  <c:v>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F1-40C1-8D15-806DFC349129}"/>
            </c:ext>
          </c:extLst>
        </c:ser>
        <c:ser>
          <c:idx val="3"/>
          <c:order val="3"/>
          <c:tx>
            <c:strRef>
              <c:f>P_sau!$L$2</c:f>
              <c:strCache>
                <c:ptCount val="1"/>
                <c:pt idx="0">
                  <c:v>ung sau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P_sau!$L$2</c:f>
              <c:strCache>
                <c:ptCount val="50"/>
                <c:pt idx="0">
                  <c:v>Sortland</c:v>
                </c:pt>
                <c:pt idx="1">
                  <c:v>Hol</c:v>
                </c:pt>
                <c:pt idx="2">
                  <c:v>Nes</c:v>
                </c:pt>
                <c:pt idx="3">
                  <c:v>Lillehammer</c:v>
                </c:pt>
                <c:pt idx="4">
                  <c:v>Nord-Aurdal</c:v>
                </c:pt>
                <c:pt idx="5">
                  <c:v>Nordre Land</c:v>
                </c:pt>
                <c:pt idx="6">
                  <c:v>Vik</c:v>
                </c:pt>
                <c:pt idx="7">
                  <c:v>Sveio</c:v>
                </c:pt>
                <c:pt idx="8">
                  <c:v>Sogndal</c:v>
                </c:pt>
                <c:pt idx="9">
                  <c:v>Gloppen</c:v>
                </c:pt>
                <c:pt idx="10">
                  <c:v>Hattfjelldal</c:v>
                </c:pt>
                <c:pt idx="11">
                  <c:v>Balsfjord</c:v>
                </c:pt>
                <c:pt idx="12">
                  <c:v>Hadsel</c:v>
                </c:pt>
                <c:pt idx="13">
                  <c:v>Vestvågøy</c:v>
                </c:pt>
                <c:pt idx="14">
                  <c:v>Strand</c:v>
                </c:pt>
                <c:pt idx="15">
                  <c:v>Tynset</c:v>
                </c:pt>
                <c:pt idx="16">
                  <c:v>Etne</c:v>
                </c:pt>
                <c:pt idx="17">
                  <c:v>Østre Toten</c:v>
                </c:pt>
                <c:pt idx="18">
                  <c:v>Verdal</c:v>
                </c:pt>
                <c:pt idx="19">
                  <c:v>Kvinnherad</c:v>
                </c:pt>
                <c:pt idx="20">
                  <c:v>Lindås</c:v>
                </c:pt>
                <c:pt idx="21">
                  <c:v>Vågå</c:v>
                </c:pt>
                <c:pt idx="22">
                  <c:v>Nord-Fron</c:v>
                </c:pt>
                <c:pt idx="23">
                  <c:v>Alvdal</c:v>
                </c:pt>
                <c:pt idx="24">
                  <c:v>Midtre Gauldal</c:v>
                </c:pt>
                <c:pt idx="25">
                  <c:v>Rennebu</c:v>
                </c:pt>
                <c:pt idx="26">
                  <c:v>Lesja</c:v>
                </c:pt>
                <c:pt idx="27">
                  <c:v>Folldal</c:v>
                </c:pt>
                <c:pt idx="28">
                  <c:v>Ål</c:v>
                </c:pt>
                <c:pt idx="29">
                  <c:v>Finnøy</c:v>
                </c:pt>
                <c:pt idx="30">
                  <c:v>Luster</c:v>
                </c:pt>
                <c:pt idx="31">
                  <c:v>Sør-Fron</c:v>
                </c:pt>
                <c:pt idx="32">
                  <c:v>Gjøvik</c:v>
                </c:pt>
                <c:pt idx="33">
                  <c:v>Ringsaker</c:v>
                </c:pt>
                <c:pt idx="34">
                  <c:v>Voss</c:v>
                </c:pt>
                <c:pt idx="35">
                  <c:v>Ringebu</c:v>
                </c:pt>
                <c:pt idx="36">
                  <c:v>Tysvær</c:v>
                </c:pt>
                <c:pt idx="37">
                  <c:v>Hjelmeland</c:v>
                </c:pt>
                <c:pt idx="38">
                  <c:v>Gausdal</c:v>
                </c:pt>
                <c:pt idx="39">
                  <c:v>Suldal</c:v>
                </c:pt>
                <c:pt idx="40">
                  <c:v>Karmøy</c:v>
                </c:pt>
                <c:pt idx="41">
                  <c:v>Rennesøy</c:v>
                </c:pt>
                <c:pt idx="42">
                  <c:v>Gjesdal</c:v>
                </c:pt>
                <c:pt idx="43">
                  <c:v>Time</c:v>
                </c:pt>
                <c:pt idx="44">
                  <c:v>Sandnes</c:v>
                </c:pt>
                <c:pt idx="45">
                  <c:v>Hå</c:v>
                </c:pt>
                <c:pt idx="46">
                  <c:v>Eigersund</c:v>
                </c:pt>
                <c:pt idx="47">
                  <c:v>Vindafjord</c:v>
                </c:pt>
                <c:pt idx="48">
                  <c:v>Bjerkreim</c:v>
                </c:pt>
                <c:pt idx="49">
                  <c:v>Oppdal</c:v>
                </c:pt>
              </c:strCache>
            </c:strRef>
          </c:cat>
          <c:val>
            <c:numRef>
              <c:f>P_sau!$L$2</c:f>
              <c:numCache>
                <c:formatCode>General</c:formatCode>
                <c:ptCount val="50"/>
                <c:pt idx="0">
                  <c:v>248</c:v>
                </c:pt>
                <c:pt idx="1">
                  <c:v>260</c:v>
                </c:pt>
                <c:pt idx="2">
                  <c:v>336</c:v>
                </c:pt>
                <c:pt idx="3">
                  <c:v>354</c:v>
                </c:pt>
                <c:pt idx="4">
                  <c:v>340</c:v>
                </c:pt>
                <c:pt idx="5">
                  <c:v>349</c:v>
                </c:pt>
                <c:pt idx="6">
                  <c:v>231</c:v>
                </c:pt>
                <c:pt idx="7">
                  <c:v>256</c:v>
                </c:pt>
                <c:pt idx="8">
                  <c:v>137</c:v>
                </c:pt>
                <c:pt idx="9">
                  <c:v>270</c:v>
                </c:pt>
                <c:pt idx="10">
                  <c:v>349</c:v>
                </c:pt>
                <c:pt idx="11">
                  <c:v>202</c:v>
                </c:pt>
                <c:pt idx="12">
                  <c:v>279</c:v>
                </c:pt>
                <c:pt idx="13">
                  <c:v>411</c:v>
                </c:pt>
                <c:pt idx="14">
                  <c:v>244</c:v>
                </c:pt>
                <c:pt idx="15">
                  <c:v>161</c:v>
                </c:pt>
                <c:pt idx="16">
                  <c:v>253</c:v>
                </c:pt>
                <c:pt idx="17">
                  <c:v>394</c:v>
                </c:pt>
                <c:pt idx="18">
                  <c:v>210</c:v>
                </c:pt>
                <c:pt idx="19">
                  <c:v>470</c:v>
                </c:pt>
                <c:pt idx="20">
                  <c:v>376</c:v>
                </c:pt>
                <c:pt idx="21">
                  <c:v>439</c:v>
                </c:pt>
                <c:pt idx="22">
                  <c:v>403</c:v>
                </c:pt>
                <c:pt idx="23">
                  <c:v>244</c:v>
                </c:pt>
                <c:pt idx="24">
                  <c:v>237</c:v>
                </c:pt>
                <c:pt idx="25">
                  <c:v>208</c:v>
                </c:pt>
                <c:pt idx="26">
                  <c:v>242</c:v>
                </c:pt>
                <c:pt idx="27">
                  <c:v>400</c:v>
                </c:pt>
                <c:pt idx="28">
                  <c:v>550</c:v>
                </c:pt>
                <c:pt idx="29">
                  <c:v>419</c:v>
                </c:pt>
                <c:pt idx="30">
                  <c:v>315</c:v>
                </c:pt>
                <c:pt idx="31">
                  <c:v>426</c:v>
                </c:pt>
                <c:pt idx="32">
                  <c:v>611</c:v>
                </c:pt>
                <c:pt idx="33">
                  <c:v>558</c:v>
                </c:pt>
                <c:pt idx="34">
                  <c:v>517</c:v>
                </c:pt>
                <c:pt idx="35">
                  <c:v>417</c:v>
                </c:pt>
                <c:pt idx="36">
                  <c:v>409</c:v>
                </c:pt>
                <c:pt idx="37">
                  <c:v>289</c:v>
                </c:pt>
                <c:pt idx="38">
                  <c:v>879</c:v>
                </c:pt>
                <c:pt idx="39">
                  <c:v>682</c:v>
                </c:pt>
                <c:pt idx="40">
                  <c:v>639</c:v>
                </c:pt>
                <c:pt idx="41">
                  <c:v>633</c:v>
                </c:pt>
                <c:pt idx="42">
                  <c:v>480</c:v>
                </c:pt>
                <c:pt idx="43">
                  <c:v>560</c:v>
                </c:pt>
                <c:pt idx="44">
                  <c:v>395</c:v>
                </c:pt>
                <c:pt idx="45">
                  <c:v>702</c:v>
                </c:pt>
                <c:pt idx="46">
                  <c:v>552</c:v>
                </c:pt>
                <c:pt idx="47">
                  <c:v>785</c:v>
                </c:pt>
                <c:pt idx="48">
                  <c:v>801</c:v>
                </c:pt>
                <c:pt idx="49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F1-40C1-8D15-806DFC349129}"/>
            </c:ext>
          </c:extLst>
        </c:ser>
        <c:ser>
          <c:idx val="4"/>
          <c:order val="4"/>
          <c:tx>
            <c:strRef>
              <c:f>P_sau!$L$2</c:f>
              <c:strCache>
                <c:ptCount val="1"/>
                <c:pt idx="0">
                  <c:v>vær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P_sau!$L$2</c:f>
              <c:strCache>
                <c:ptCount val="50"/>
                <c:pt idx="0">
                  <c:v>Sortland</c:v>
                </c:pt>
                <c:pt idx="1">
                  <c:v>Hol</c:v>
                </c:pt>
                <c:pt idx="2">
                  <c:v>Nes</c:v>
                </c:pt>
                <c:pt idx="3">
                  <c:v>Lillehammer</c:v>
                </c:pt>
                <c:pt idx="4">
                  <c:v>Nord-Aurdal</c:v>
                </c:pt>
                <c:pt idx="5">
                  <c:v>Nordre Land</c:v>
                </c:pt>
                <c:pt idx="6">
                  <c:v>Vik</c:v>
                </c:pt>
                <c:pt idx="7">
                  <c:v>Sveio</c:v>
                </c:pt>
                <c:pt idx="8">
                  <c:v>Sogndal</c:v>
                </c:pt>
                <c:pt idx="9">
                  <c:v>Gloppen</c:v>
                </c:pt>
                <c:pt idx="10">
                  <c:v>Hattfjelldal</c:v>
                </c:pt>
                <c:pt idx="11">
                  <c:v>Balsfjord</c:v>
                </c:pt>
                <c:pt idx="12">
                  <c:v>Hadsel</c:v>
                </c:pt>
                <c:pt idx="13">
                  <c:v>Vestvågøy</c:v>
                </c:pt>
                <c:pt idx="14">
                  <c:v>Strand</c:v>
                </c:pt>
                <c:pt idx="15">
                  <c:v>Tynset</c:v>
                </c:pt>
                <c:pt idx="16">
                  <c:v>Etne</c:v>
                </c:pt>
                <c:pt idx="17">
                  <c:v>Østre Toten</c:v>
                </c:pt>
                <c:pt idx="18">
                  <c:v>Verdal</c:v>
                </c:pt>
                <c:pt idx="19">
                  <c:v>Kvinnherad</c:v>
                </c:pt>
                <c:pt idx="20">
                  <c:v>Lindås</c:v>
                </c:pt>
                <c:pt idx="21">
                  <c:v>Vågå</c:v>
                </c:pt>
                <c:pt idx="22">
                  <c:v>Nord-Fron</c:v>
                </c:pt>
                <c:pt idx="23">
                  <c:v>Alvdal</c:v>
                </c:pt>
                <c:pt idx="24">
                  <c:v>Midtre Gauldal</c:v>
                </c:pt>
                <c:pt idx="25">
                  <c:v>Rennebu</c:v>
                </c:pt>
                <c:pt idx="26">
                  <c:v>Lesja</c:v>
                </c:pt>
                <c:pt idx="27">
                  <c:v>Folldal</c:v>
                </c:pt>
                <c:pt idx="28">
                  <c:v>Ål</c:v>
                </c:pt>
                <c:pt idx="29">
                  <c:v>Finnøy</c:v>
                </c:pt>
                <c:pt idx="30">
                  <c:v>Luster</c:v>
                </c:pt>
                <c:pt idx="31">
                  <c:v>Sør-Fron</c:v>
                </c:pt>
                <c:pt idx="32">
                  <c:v>Gjøvik</c:v>
                </c:pt>
                <c:pt idx="33">
                  <c:v>Ringsaker</c:v>
                </c:pt>
                <c:pt idx="34">
                  <c:v>Voss</c:v>
                </c:pt>
                <c:pt idx="35">
                  <c:v>Ringebu</c:v>
                </c:pt>
                <c:pt idx="36">
                  <c:v>Tysvær</c:v>
                </c:pt>
                <c:pt idx="37">
                  <c:v>Hjelmeland</c:v>
                </c:pt>
                <c:pt idx="38">
                  <c:v>Gausdal</c:v>
                </c:pt>
                <c:pt idx="39">
                  <c:v>Suldal</c:v>
                </c:pt>
                <c:pt idx="40">
                  <c:v>Karmøy</c:v>
                </c:pt>
                <c:pt idx="41">
                  <c:v>Rennesøy</c:v>
                </c:pt>
                <c:pt idx="42">
                  <c:v>Gjesdal</c:v>
                </c:pt>
                <c:pt idx="43">
                  <c:v>Time</c:v>
                </c:pt>
                <c:pt idx="44">
                  <c:v>Sandnes</c:v>
                </c:pt>
                <c:pt idx="45">
                  <c:v>Hå</c:v>
                </c:pt>
                <c:pt idx="46">
                  <c:v>Eigersund</c:v>
                </c:pt>
                <c:pt idx="47">
                  <c:v>Vindafjord</c:v>
                </c:pt>
                <c:pt idx="48">
                  <c:v>Bjerkreim</c:v>
                </c:pt>
                <c:pt idx="49">
                  <c:v>Oppdal</c:v>
                </c:pt>
              </c:strCache>
            </c:strRef>
          </c:cat>
          <c:val>
            <c:numRef>
              <c:f>P_sau!$L$2</c:f>
              <c:numCache>
                <c:formatCode>General</c:formatCode>
                <c:ptCount val="50"/>
                <c:pt idx="0">
                  <c:v>42</c:v>
                </c:pt>
                <c:pt idx="1">
                  <c:v>40</c:v>
                </c:pt>
                <c:pt idx="2">
                  <c:v>22</c:v>
                </c:pt>
                <c:pt idx="3">
                  <c:v>34</c:v>
                </c:pt>
                <c:pt idx="4">
                  <c:v>51</c:v>
                </c:pt>
                <c:pt idx="5">
                  <c:v>26</c:v>
                </c:pt>
                <c:pt idx="6">
                  <c:v>34</c:v>
                </c:pt>
                <c:pt idx="7">
                  <c:v>28</c:v>
                </c:pt>
                <c:pt idx="8">
                  <c:v>41</c:v>
                </c:pt>
                <c:pt idx="9">
                  <c:v>33</c:v>
                </c:pt>
                <c:pt idx="10">
                  <c:v>36</c:v>
                </c:pt>
                <c:pt idx="11">
                  <c:v>17</c:v>
                </c:pt>
                <c:pt idx="12">
                  <c:v>16</c:v>
                </c:pt>
                <c:pt idx="13">
                  <c:v>50</c:v>
                </c:pt>
                <c:pt idx="14">
                  <c:v>49</c:v>
                </c:pt>
                <c:pt idx="15">
                  <c:v>69</c:v>
                </c:pt>
                <c:pt idx="16">
                  <c:v>20</c:v>
                </c:pt>
                <c:pt idx="17">
                  <c:v>27</c:v>
                </c:pt>
                <c:pt idx="18">
                  <c:v>25</c:v>
                </c:pt>
                <c:pt idx="19">
                  <c:v>44</c:v>
                </c:pt>
                <c:pt idx="20">
                  <c:v>62</c:v>
                </c:pt>
                <c:pt idx="21">
                  <c:v>33</c:v>
                </c:pt>
                <c:pt idx="22">
                  <c:v>42</c:v>
                </c:pt>
                <c:pt idx="23">
                  <c:v>30</c:v>
                </c:pt>
                <c:pt idx="24">
                  <c:v>36</c:v>
                </c:pt>
                <c:pt idx="25">
                  <c:v>38</c:v>
                </c:pt>
                <c:pt idx="26">
                  <c:v>48</c:v>
                </c:pt>
                <c:pt idx="27">
                  <c:v>45</c:v>
                </c:pt>
                <c:pt idx="28">
                  <c:v>55</c:v>
                </c:pt>
                <c:pt idx="29">
                  <c:v>63</c:v>
                </c:pt>
                <c:pt idx="30">
                  <c:v>33</c:v>
                </c:pt>
                <c:pt idx="31">
                  <c:v>29</c:v>
                </c:pt>
                <c:pt idx="32">
                  <c:v>61</c:v>
                </c:pt>
                <c:pt idx="33">
                  <c:v>53</c:v>
                </c:pt>
                <c:pt idx="34">
                  <c:v>53</c:v>
                </c:pt>
                <c:pt idx="35">
                  <c:v>44</c:v>
                </c:pt>
                <c:pt idx="36">
                  <c:v>71</c:v>
                </c:pt>
                <c:pt idx="37">
                  <c:v>76</c:v>
                </c:pt>
                <c:pt idx="38">
                  <c:v>56</c:v>
                </c:pt>
                <c:pt idx="39">
                  <c:v>87</c:v>
                </c:pt>
                <c:pt idx="40">
                  <c:v>72</c:v>
                </c:pt>
                <c:pt idx="41">
                  <c:v>76</c:v>
                </c:pt>
                <c:pt idx="42">
                  <c:v>66</c:v>
                </c:pt>
                <c:pt idx="43">
                  <c:v>76</c:v>
                </c:pt>
                <c:pt idx="44">
                  <c:v>70</c:v>
                </c:pt>
                <c:pt idx="45">
                  <c:v>93</c:v>
                </c:pt>
                <c:pt idx="46">
                  <c:v>91</c:v>
                </c:pt>
                <c:pt idx="47">
                  <c:v>111</c:v>
                </c:pt>
                <c:pt idx="48">
                  <c:v>122</c:v>
                </c:pt>
                <c:pt idx="49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F1-40C1-8D15-806DFC349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600880"/>
        <c:axId val="1181593336"/>
      </c:barChart>
      <c:catAx>
        <c:axId val="118160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181593336"/>
        <c:crosses val="autoZero"/>
        <c:auto val="1"/>
        <c:lblAlgn val="ctr"/>
        <c:lblOffset val="100"/>
        <c:tickLblSkip val="1"/>
        <c:noMultiLvlLbl val="0"/>
      </c:catAx>
      <c:valAx>
        <c:axId val="118159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160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253872899508253"/>
          <c:y val="0.78705196260579791"/>
          <c:w val="0.12146894892448788"/>
          <c:h val="0.13407340234156126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2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[Slakteleveranser_2003_2018_pres.xlsx]PD_e_fy!Pivottabell10</c:name>
    <c:fmtId val="4"/>
  </c:pivotSource>
  <c:chart>
    <c:title>
      <c:tx>
        <c:strRef>
          <c:f>PD_e_fy!$O$12</c:f>
          <c:strCache>
            <c:ptCount val="1"/>
            <c:pt idx="0">
              <c:v>Fylkesvis andel av slakteleveransene av gris i  2003 og 2018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3719803921568625"/>
          <c:y val="0.1030633744855967"/>
          <c:w val="0.55816683721811633"/>
          <c:h val="0.822867811354038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PD_e_fy!$O$12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PD_e_fy!$O$12</c:f>
              <c:strCache>
                <c:ptCount val="17"/>
                <c:pt idx="0">
                  <c:v>50 Trøndelag</c:v>
                </c:pt>
                <c:pt idx="1">
                  <c:v>20 Finnmark</c:v>
                </c:pt>
                <c:pt idx="2">
                  <c:v>19 Troms</c:v>
                </c:pt>
                <c:pt idx="3">
                  <c:v>18 Nordland</c:v>
                </c:pt>
                <c:pt idx="4">
                  <c:v>15 Møre og Romsdal</c:v>
                </c:pt>
                <c:pt idx="5">
                  <c:v>14 Sogn og Fjordane</c:v>
                </c:pt>
                <c:pt idx="6">
                  <c:v>12 Hordaland</c:v>
                </c:pt>
                <c:pt idx="7">
                  <c:v>11 Rogaland</c:v>
                </c:pt>
                <c:pt idx="8">
                  <c:v>10 Vest-Agder</c:v>
                </c:pt>
                <c:pt idx="9">
                  <c:v>09 Aust-Agder</c:v>
                </c:pt>
                <c:pt idx="10">
                  <c:v>08 Telemark</c:v>
                </c:pt>
                <c:pt idx="11">
                  <c:v>07 Vestfold</c:v>
                </c:pt>
                <c:pt idx="12">
                  <c:v>06 Buskerud</c:v>
                </c:pt>
                <c:pt idx="13">
                  <c:v>05 Oppland</c:v>
                </c:pt>
                <c:pt idx="14">
                  <c:v>04 Hedmark</c:v>
                </c:pt>
                <c:pt idx="15">
                  <c:v>02 Akershus</c:v>
                </c:pt>
                <c:pt idx="16">
                  <c:v>01 Østfold</c:v>
                </c:pt>
              </c:strCache>
            </c:strRef>
          </c:cat>
          <c:val>
            <c:numRef>
              <c:f>PD_e_fy!$O$12</c:f>
              <c:numCache>
                <c:formatCode>0%</c:formatCode>
                <c:ptCount val="17"/>
                <c:pt idx="0">
                  <c:v>0.18260425373984146</c:v>
                </c:pt>
                <c:pt idx="1">
                  <c:v>2.3945155447960011E-3</c:v>
                </c:pt>
                <c:pt idx="2">
                  <c:v>1.0267594915941789E-2</c:v>
                </c:pt>
                <c:pt idx="3">
                  <c:v>3.3465804668896364E-2</c:v>
                </c:pt>
                <c:pt idx="4">
                  <c:v>1.7294372648250005E-2</c:v>
                </c:pt>
                <c:pt idx="5">
                  <c:v>1.3501538529632026E-2</c:v>
                </c:pt>
                <c:pt idx="6">
                  <c:v>1.9136045363998645E-2</c:v>
                </c:pt>
                <c:pt idx="7">
                  <c:v>0.24723809258576163</c:v>
                </c:pt>
                <c:pt idx="8">
                  <c:v>7.205339580952542E-3</c:v>
                </c:pt>
                <c:pt idx="9">
                  <c:v>7.5170746271037243E-3</c:v>
                </c:pt>
                <c:pt idx="10">
                  <c:v>1.9217604622861203E-2</c:v>
                </c:pt>
                <c:pt idx="11">
                  <c:v>7.569445191276665E-2</c:v>
                </c:pt>
                <c:pt idx="12">
                  <c:v>1.2778836821636037E-2</c:v>
                </c:pt>
                <c:pt idx="13">
                  <c:v>8.830737283356109E-2</c:v>
                </c:pt>
                <c:pt idx="14">
                  <c:v>0.1215400178398446</c:v>
                </c:pt>
                <c:pt idx="15">
                  <c:v>5.6833962106612783E-2</c:v>
                </c:pt>
                <c:pt idx="16">
                  <c:v>8.5003121657543451E-2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3-4276-A19A-AA3FE186A5E3}"/>
            </c:ext>
          </c:extLst>
        </c:ser>
        <c:ser>
          <c:idx val="1"/>
          <c:order val="1"/>
          <c:tx>
            <c:strRef>
              <c:f>PD_e_fy!$O$12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PD_e_fy!$O$12</c:f>
              <c:strCache>
                <c:ptCount val="17"/>
                <c:pt idx="0">
                  <c:v>50 Trøndelag</c:v>
                </c:pt>
                <c:pt idx="1">
                  <c:v>20 Finnmark</c:v>
                </c:pt>
                <c:pt idx="2">
                  <c:v>19 Troms</c:v>
                </c:pt>
                <c:pt idx="3">
                  <c:v>18 Nordland</c:v>
                </c:pt>
                <c:pt idx="4">
                  <c:v>15 Møre og Romsdal</c:v>
                </c:pt>
                <c:pt idx="5">
                  <c:v>14 Sogn og Fjordane</c:v>
                </c:pt>
                <c:pt idx="6">
                  <c:v>12 Hordaland</c:v>
                </c:pt>
                <c:pt idx="7">
                  <c:v>11 Rogaland</c:v>
                </c:pt>
                <c:pt idx="8">
                  <c:v>10 Vest-Agder</c:v>
                </c:pt>
                <c:pt idx="9">
                  <c:v>09 Aust-Agder</c:v>
                </c:pt>
                <c:pt idx="10">
                  <c:v>08 Telemark</c:v>
                </c:pt>
                <c:pt idx="11">
                  <c:v>07 Vestfold</c:v>
                </c:pt>
                <c:pt idx="12">
                  <c:v>06 Buskerud</c:v>
                </c:pt>
                <c:pt idx="13">
                  <c:v>05 Oppland</c:v>
                </c:pt>
                <c:pt idx="14">
                  <c:v>04 Hedmark</c:v>
                </c:pt>
                <c:pt idx="15">
                  <c:v>02 Akershus</c:v>
                </c:pt>
                <c:pt idx="16">
                  <c:v>01 Østfold</c:v>
                </c:pt>
              </c:strCache>
            </c:strRef>
          </c:cat>
          <c:val>
            <c:numRef>
              <c:f>PD_e_fy!$O$12</c:f>
              <c:numCache>
                <c:formatCode>0%</c:formatCode>
                <c:ptCount val="17"/>
                <c:pt idx="0">
                  <c:v>0.16876299574950118</c:v>
                </c:pt>
                <c:pt idx="1">
                  <c:v>2.0279528089552982E-4</c:v>
                </c:pt>
                <c:pt idx="2">
                  <c:v>5.6924151840654939E-3</c:v>
                </c:pt>
                <c:pt idx="3">
                  <c:v>5.168586048358078E-2</c:v>
                </c:pt>
                <c:pt idx="4">
                  <c:v>1.8388235314482155E-2</c:v>
                </c:pt>
                <c:pt idx="5">
                  <c:v>1.5663886753786348E-2</c:v>
                </c:pt>
                <c:pt idx="6">
                  <c:v>1.9430243422772997E-2</c:v>
                </c:pt>
                <c:pt idx="7">
                  <c:v>0.28991529656114756</c:v>
                </c:pt>
                <c:pt idx="8">
                  <c:v>9.6908112564250068E-3</c:v>
                </c:pt>
                <c:pt idx="9">
                  <c:v>8.2784311574184595E-3</c:v>
                </c:pt>
                <c:pt idx="10">
                  <c:v>1.4679658428941613E-2</c:v>
                </c:pt>
                <c:pt idx="11">
                  <c:v>6.652520029357184E-2</c:v>
                </c:pt>
                <c:pt idx="12">
                  <c:v>7.7417460016349681E-3</c:v>
                </c:pt>
                <c:pt idx="13">
                  <c:v>6.8481299037359306E-2</c:v>
                </c:pt>
                <c:pt idx="14">
                  <c:v>0.1407989536622424</c:v>
                </c:pt>
                <c:pt idx="15">
                  <c:v>3.8347809040057954E-2</c:v>
                </c:pt>
                <c:pt idx="16">
                  <c:v>7.5714362372116401E-2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3-4276-A19A-AA3FE186A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0848560"/>
        <c:axId val="2090843640"/>
      </c:barChart>
      <c:catAx>
        <c:axId val="2090848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0843640"/>
        <c:crosses val="autoZero"/>
        <c:auto val="1"/>
        <c:lblAlgn val="ctr"/>
        <c:lblOffset val="100"/>
        <c:noMultiLvlLbl val="0"/>
      </c:catAx>
      <c:valAx>
        <c:axId val="209084364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 baseline="0"/>
                  <a:t>%</a:t>
                </a:r>
              </a:p>
            </c:rich>
          </c:tx>
          <c:layout>
            <c:manualLayout>
              <c:xMode val="edge"/>
              <c:yMode val="edge"/>
              <c:x val="0.52938797101034285"/>
              <c:y val="0.931032100663516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crossAx val="209084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249346219442864"/>
          <c:y val="0.96949936137518922"/>
          <c:w val="0.20230312677657761"/>
          <c:h val="2.99572157399145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[Slakteleveranser_2003_2018_pres.xlsx]PD_kom2!Pivottabell8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percentStacked"/>
        <c:varyColors val="0"/>
        <c:ser>
          <c:idx val="0"/>
          <c:order val="0"/>
          <c:tx>
            <c:strRef>
              <c:f>PD_kom2!$B$5:$B$6</c:f>
              <c:strCache>
                <c:ptCount val="1"/>
                <c:pt idx="0">
                  <c:v>gris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PD_kom2!$B$7:$B$23</c:f>
              <c:numCache>
                <c:formatCode>_-* #\ ##0_-;\-* #\ ##0_-;_-* "-"??_-;_-@_-</c:formatCode>
                <c:ptCount val="16"/>
                <c:pt idx="0">
                  <c:v>20562196</c:v>
                </c:pt>
                <c:pt idx="1">
                  <c:v>18592898</c:v>
                </c:pt>
                <c:pt idx="2">
                  <c:v>19986195</c:v>
                </c:pt>
                <c:pt idx="3">
                  <c:v>20615198</c:v>
                </c:pt>
                <c:pt idx="4">
                  <c:v>19873267</c:v>
                </c:pt>
                <c:pt idx="5">
                  <c:v>21143974</c:v>
                </c:pt>
                <c:pt idx="6">
                  <c:v>21303844</c:v>
                </c:pt>
                <c:pt idx="7">
                  <c:v>21944807</c:v>
                </c:pt>
                <c:pt idx="8">
                  <c:v>21914984</c:v>
                </c:pt>
                <c:pt idx="9">
                  <c:v>21118024</c:v>
                </c:pt>
                <c:pt idx="10">
                  <c:v>19818951</c:v>
                </c:pt>
                <c:pt idx="11">
                  <c:v>20202723</c:v>
                </c:pt>
                <c:pt idx="12">
                  <c:v>20745047</c:v>
                </c:pt>
                <c:pt idx="13">
                  <c:v>22180626</c:v>
                </c:pt>
                <c:pt idx="14">
                  <c:v>22350207</c:v>
                </c:pt>
                <c:pt idx="15">
                  <c:v>23106014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C5-44F2-A38D-6DA1E09054E0}"/>
            </c:ext>
          </c:extLst>
        </c:ser>
        <c:ser>
          <c:idx val="1"/>
          <c:order val="1"/>
          <c:tx>
            <c:strRef>
              <c:f>PD_kom2!$C$5:$C$6</c:f>
              <c:strCache>
                <c:ptCount val="1"/>
                <c:pt idx="0">
                  <c:v>kalkun/and/gås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PD_kom2!$C$7:$C$23</c:f>
              <c:numCache>
                <c:formatCode>_-* #\ ##0_-;\-* #\ ##0_-;_-* "-"??_-;_-@_-</c:formatCode>
                <c:ptCount val="16"/>
                <c:pt idx="0">
                  <c:v>859556</c:v>
                </c:pt>
                <c:pt idx="1">
                  <c:v>976474</c:v>
                </c:pt>
                <c:pt idx="2">
                  <c:v>1249832</c:v>
                </c:pt>
                <c:pt idx="3">
                  <c:v>1641151</c:v>
                </c:pt>
                <c:pt idx="4">
                  <c:v>2186398</c:v>
                </c:pt>
                <c:pt idx="5">
                  <c:v>2768931</c:v>
                </c:pt>
                <c:pt idx="6">
                  <c:v>2961611</c:v>
                </c:pt>
                <c:pt idx="7">
                  <c:v>2516968</c:v>
                </c:pt>
                <c:pt idx="8">
                  <c:v>2823612</c:v>
                </c:pt>
                <c:pt idx="9">
                  <c:v>2987612</c:v>
                </c:pt>
                <c:pt idx="10">
                  <c:v>3429016</c:v>
                </c:pt>
                <c:pt idx="11">
                  <c:v>3358832</c:v>
                </c:pt>
                <c:pt idx="12">
                  <c:v>3002380</c:v>
                </c:pt>
                <c:pt idx="13">
                  <c:v>2973086</c:v>
                </c:pt>
                <c:pt idx="14">
                  <c:v>2590302</c:v>
                </c:pt>
                <c:pt idx="15">
                  <c:v>433664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EC5-44F2-A38D-6DA1E09054E0}"/>
            </c:ext>
          </c:extLst>
        </c:ser>
        <c:ser>
          <c:idx val="2"/>
          <c:order val="2"/>
          <c:tx>
            <c:strRef>
              <c:f>PD_kom2!$D$5:$D$6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PD_kom2!$D$7:$D$23</c:f>
              <c:numCache>
                <c:formatCode>_-* #\ ##0_-;\-* #\ ##0_-;_-* "-"??_-;_-@_-</c:formatCode>
                <c:ptCount val="16"/>
                <c:pt idx="0">
                  <c:v>2521986</c:v>
                </c:pt>
                <c:pt idx="1">
                  <c:v>2148655</c:v>
                </c:pt>
                <c:pt idx="2">
                  <c:v>2552910</c:v>
                </c:pt>
                <c:pt idx="3">
                  <c:v>2399459</c:v>
                </c:pt>
                <c:pt idx="4">
                  <c:v>2358746</c:v>
                </c:pt>
                <c:pt idx="5">
                  <c:v>2417181</c:v>
                </c:pt>
                <c:pt idx="6">
                  <c:v>2304545</c:v>
                </c:pt>
                <c:pt idx="7">
                  <c:v>2316817</c:v>
                </c:pt>
                <c:pt idx="8">
                  <c:v>2297983</c:v>
                </c:pt>
                <c:pt idx="9">
                  <c:v>2300103</c:v>
                </c:pt>
                <c:pt idx="10">
                  <c:v>2491426</c:v>
                </c:pt>
                <c:pt idx="11">
                  <c:v>2424269</c:v>
                </c:pt>
                <c:pt idx="12">
                  <c:v>2530262</c:v>
                </c:pt>
                <c:pt idx="13">
                  <c:v>2670264</c:v>
                </c:pt>
                <c:pt idx="14">
                  <c:v>2852880</c:v>
                </c:pt>
                <c:pt idx="15">
                  <c:v>2825344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C5-44F2-A38D-6DA1E09054E0}"/>
            </c:ext>
          </c:extLst>
        </c:ser>
        <c:ser>
          <c:idx val="3"/>
          <c:order val="3"/>
          <c:tx>
            <c:strRef>
              <c:f>PD_kom2!$E$5:$E$6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PD_kom2!$E$7:$E$23</c:f>
              <c:numCache>
                <c:formatCode>_-* #\ ##0_-;\-* #\ ##0_-;_-* "-"??_-;_-@_-</c:formatCode>
                <c:ptCount val="16"/>
                <c:pt idx="0">
                  <c:v>19871441</c:v>
                </c:pt>
                <c:pt idx="1">
                  <c:v>17218200</c:v>
                </c:pt>
                <c:pt idx="2">
                  <c:v>18791648</c:v>
                </c:pt>
                <c:pt idx="3">
                  <c:v>18814309</c:v>
                </c:pt>
                <c:pt idx="4">
                  <c:v>19087514</c:v>
                </c:pt>
                <c:pt idx="5">
                  <c:v>18423543</c:v>
                </c:pt>
                <c:pt idx="6">
                  <c:v>17396840</c:v>
                </c:pt>
                <c:pt idx="7">
                  <c:v>17376459</c:v>
                </c:pt>
                <c:pt idx="8">
                  <c:v>16947925</c:v>
                </c:pt>
                <c:pt idx="9">
                  <c:v>16273122</c:v>
                </c:pt>
                <c:pt idx="10">
                  <c:v>17064240</c:v>
                </c:pt>
                <c:pt idx="11">
                  <c:v>15415400</c:v>
                </c:pt>
                <c:pt idx="12">
                  <c:v>16233743</c:v>
                </c:pt>
                <c:pt idx="13">
                  <c:v>16812217</c:v>
                </c:pt>
                <c:pt idx="14">
                  <c:v>17369171</c:v>
                </c:pt>
                <c:pt idx="15">
                  <c:v>17207354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C5-44F2-A38D-6DA1E09054E0}"/>
            </c:ext>
          </c:extLst>
        </c:ser>
        <c:ser>
          <c:idx val="4"/>
          <c:order val="4"/>
          <c:tx>
            <c:strRef>
              <c:f>PD_kom2!$F$5:$F$6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PD_kom2!$F$7:$F$23</c:f>
              <c:numCache>
                <c:formatCode>_-* #\ ##0_-;\-* #\ ##0_-;_-* "-"??_-;_-@_-</c:formatCode>
                <c:ptCount val="16"/>
                <c:pt idx="0">
                  <c:v>10335552</c:v>
                </c:pt>
                <c:pt idx="1">
                  <c:v>9761486</c:v>
                </c:pt>
                <c:pt idx="2">
                  <c:v>11626773</c:v>
                </c:pt>
                <c:pt idx="3">
                  <c:v>13801253</c:v>
                </c:pt>
                <c:pt idx="4">
                  <c:v>15860700</c:v>
                </c:pt>
                <c:pt idx="5">
                  <c:v>22368458</c:v>
                </c:pt>
                <c:pt idx="6">
                  <c:v>23985454</c:v>
                </c:pt>
                <c:pt idx="7">
                  <c:v>25555762</c:v>
                </c:pt>
                <c:pt idx="8">
                  <c:v>25926784</c:v>
                </c:pt>
                <c:pt idx="9">
                  <c:v>27395376</c:v>
                </c:pt>
                <c:pt idx="10">
                  <c:v>28991889</c:v>
                </c:pt>
                <c:pt idx="11">
                  <c:v>30218189</c:v>
                </c:pt>
                <c:pt idx="12">
                  <c:v>24061583</c:v>
                </c:pt>
                <c:pt idx="13">
                  <c:v>25423057</c:v>
                </c:pt>
                <c:pt idx="14">
                  <c:v>25268290</c:v>
                </c:pt>
                <c:pt idx="15">
                  <c:v>27786614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EC5-44F2-A38D-6DA1E09054E0}"/>
            </c:ext>
          </c:extLst>
        </c:ser>
        <c:ser>
          <c:idx val="5"/>
          <c:order val="5"/>
          <c:tx>
            <c:strRef>
              <c:f>PD_kom2!$G$5:$G$6</c:f>
              <c:strCache>
                <c:ptCount val="1"/>
                <c:pt idx="0">
                  <c:v>geit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PD_kom2!$G$7:$G$23</c:f>
              <c:numCache>
                <c:formatCode>_-* #\ ##0_-;\-* #\ ##0_-;_-* "-"??_-;_-@_-</c:formatCode>
                <c:ptCount val="16"/>
                <c:pt idx="0">
                  <c:v>6821</c:v>
                </c:pt>
                <c:pt idx="1">
                  <c:v>6228</c:v>
                </c:pt>
                <c:pt idx="2">
                  <c:v>7559</c:v>
                </c:pt>
                <c:pt idx="3">
                  <c:v>4092</c:v>
                </c:pt>
                <c:pt idx="4">
                  <c:v>5452</c:v>
                </c:pt>
                <c:pt idx="5">
                  <c:v>5567</c:v>
                </c:pt>
                <c:pt idx="6">
                  <c:v>3913</c:v>
                </c:pt>
                <c:pt idx="7">
                  <c:v>7296</c:v>
                </c:pt>
                <c:pt idx="8">
                  <c:v>6683</c:v>
                </c:pt>
                <c:pt idx="9">
                  <c:v>3921</c:v>
                </c:pt>
                <c:pt idx="10">
                  <c:v>8256</c:v>
                </c:pt>
                <c:pt idx="11">
                  <c:v>7256</c:v>
                </c:pt>
                <c:pt idx="12">
                  <c:v>5701</c:v>
                </c:pt>
                <c:pt idx="13">
                  <c:v>4868</c:v>
                </c:pt>
                <c:pt idx="14">
                  <c:v>7815</c:v>
                </c:pt>
                <c:pt idx="15">
                  <c:v>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9-462F-8723-E7615A7A3E1F}"/>
            </c:ext>
          </c:extLst>
        </c:ser>
        <c:ser>
          <c:idx val="6"/>
          <c:order val="6"/>
          <c:tx>
            <c:strRef>
              <c:f>PD_kom2!$H$5:$H$6</c:f>
              <c:strCache>
                <c:ptCount val="1"/>
                <c:pt idx="0">
                  <c:v>hest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PD_kom2!$A$7:$A$23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PD_kom2!$H$7:$H$23</c:f>
              <c:numCache>
                <c:formatCode>_-* #\ ##0_-;\-* #\ ##0_-;_-* "-"??_-;_-@_-</c:formatCode>
                <c:ptCount val="16"/>
                <c:pt idx="0">
                  <c:v>69547</c:v>
                </c:pt>
                <c:pt idx="1">
                  <c:v>50991</c:v>
                </c:pt>
                <c:pt idx="2">
                  <c:v>50880</c:v>
                </c:pt>
                <c:pt idx="3">
                  <c:v>47255</c:v>
                </c:pt>
                <c:pt idx="4">
                  <c:v>55922</c:v>
                </c:pt>
                <c:pt idx="5">
                  <c:v>57558</c:v>
                </c:pt>
                <c:pt idx="6">
                  <c:v>60724</c:v>
                </c:pt>
                <c:pt idx="7">
                  <c:v>54367</c:v>
                </c:pt>
                <c:pt idx="8">
                  <c:v>51582</c:v>
                </c:pt>
                <c:pt idx="9">
                  <c:v>53789</c:v>
                </c:pt>
                <c:pt idx="10">
                  <c:v>29712</c:v>
                </c:pt>
                <c:pt idx="11">
                  <c:v>24578</c:v>
                </c:pt>
                <c:pt idx="12">
                  <c:v>24157</c:v>
                </c:pt>
                <c:pt idx="13">
                  <c:v>19549</c:v>
                </c:pt>
                <c:pt idx="14">
                  <c:v>18753</c:v>
                </c:pt>
                <c:pt idx="15">
                  <c:v>15521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9-462F-8723-E7615A7A3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466440"/>
        <c:axId val="477462504"/>
      </c:areaChart>
      <c:catAx>
        <c:axId val="47746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7462504"/>
        <c:crosses val="autoZero"/>
        <c:auto val="1"/>
        <c:lblAlgn val="ctr"/>
        <c:lblOffset val="100"/>
        <c:noMultiLvlLbl val="0"/>
      </c:catAx>
      <c:valAx>
        <c:axId val="47746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7466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[Slakteleveranser_2003_2018_pres.xlsx]PD_kom2!Pivottabell13</c:name>
    <c:fmtId val="7"/>
  </c:pivotSource>
  <c:chart>
    <c:title>
      <c:tx>
        <c:strRef>
          <c:f>PD_kom2!$Q$29</c:f>
          <c:strCache>
            <c:ptCount val="1"/>
            <c:pt idx="0">
              <c:v>Andel slaktemengde for ulike dyreslag i Trøndelag i henholdsvis 2003 og 2018 - (2003 = 100%) og tilsv. (2018 =100%)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2437729658792652"/>
          <c:y val="0.13459797708213306"/>
          <c:w val="0.63452559055118107"/>
          <c:h val="0.744113693105434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PD_kom2!$Q$29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PD_kom2!$Q$29</c:f>
              <c:strCache>
                <c:ptCount val="6"/>
                <c:pt idx="0">
                  <c:v>geit</c:v>
                </c:pt>
                <c:pt idx="1">
                  <c:v>gris</c:v>
                </c:pt>
                <c:pt idx="2">
                  <c:v>kalkun/and/gås</c:v>
                </c:pt>
                <c:pt idx="3">
                  <c:v>kylling/høns</c:v>
                </c:pt>
                <c:pt idx="4">
                  <c:v>sau</c:v>
                </c:pt>
                <c:pt idx="5">
                  <c:v>storfe</c:v>
                </c:pt>
              </c:strCache>
            </c:strRef>
          </c:cat>
          <c:val>
            <c:numRef>
              <c:f>PD_kom2!$Q$29</c:f>
              <c:numCache>
                <c:formatCode>0%</c:formatCode>
                <c:ptCount val="6"/>
                <c:pt idx="0">
                  <c:v>1.2594639827644911E-4</c:v>
                </c:pt>
                <c:pt idx="1">
                  <c:v>0.37967080000797665</c:v>
                </c:pt>
                <c:pt idx="2">
                  <c:v>1.5871277278538556E-2</c:v>
                </c:pt>
                <c:pt idx="3">
                  <c:v>0.19084086623646829</c:v>
                </c:pt>
                <c:pt idx="4">
                  <c:v>4.6574760201455151E-2</c:v>
                </c:pt>
                <c:pt idx="5">
                  <c:v>0.36691634987728489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2-45B1-8E6F-B28BB722B388}"/>
            </c:ext>
          </c:extLst>
        </c:ser>
        <c:ser>
          <c:idx val="1"/>
          <c:order val="1"/>
          <c:tx>
            <c:strRef>
              <c:f>PD_kom2!$Q$29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PD_kom2!$Q$29</c:f>
              <c:strCache>
                <c:ptCount val="6"/>
                <c:pt idx="0">
                  <c:v>geit</c:v>
                </c:pt>
                <c:pt idx="1">
                  <c:v>gris</c:v>
                </c:pt>
                <c:pt idx="2">
                  <c:v>kalkun/and/gås</c:v>
                </c:pt>
                <c:pt idx="3">
                  <c:v>kylling/høns</c:v>
                </c:pt>
                <c:pt idx="4">
                  <c:v>sau</c:v>
                </c:pt>
                <c:pt idx="5">
                  <c:v>storfe</c:v>
                </c:pt>
              </c:strCache>
            </c:strRef>
          </c:cat>
          <c:val>
            <c:numRef>
              <c:f>PD_kom2!$Q$29</c:f>
              <c:numCache>
                <c:formatCode>0%</c:formatCode>
                <c:ptCount val="6"/>
                <c:pt idx="0">
                  <c:v>9.7482353234936553E-5</c:v>
                </c:pt>
                <c:pt idx="1">
                  <c:v>0.32377007207122455</c:v>
                </c:pt>
                <c:pt idx="2">
                  <c:v>6.0765541516854277E-3</c:v>
                </c:pt>
                <c:pt idx="3">
                  <c:v>0.3893495071368166</c:v>
                </c:pt>
                <c:pt idx="4">
                  <c:v>3.9591931611077838E-2</c:v>
                </c:pt>
                <c:pt idx="5">
                  <c:v>0.24111445267596066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42-45B1-8E6F-B28BB722B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1348352"/>
        <c:axId val="1616642112"/>
      </c:barChart>
      <c:catAx>
        <c:axId val="161134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6642112"/>
        <c:crosses val="autoZero"/>
        <c:auto val="1"/>
        <c:lblAlgn val="ctr"/>
        <c:lblOffset val="100"/>
        <c:noMultiLvlLbl val="0"/>
      </c:catAx>
      <c:valAx>
        <c:axId val="161664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13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[Slakteleveranser_2003_2018_pres.xlsx]PD_e_fy!Pivottabell12</c:name>
    <c:fmtId val="4"/>
  </c:pivotSource>
  <c:chart>
    <c:title>
      <c:tx>
        <c:strRef>
          <c:f>PD_e_fy!$O$11</c:f>
          <c:strCache>
            <c:ptCount val="1"/>
            <c:pt idx="0">
              <c:v>Kjøttmengde av gris fylkesvis levert slakteri i kg i 2018</c:v>
            </c:pt>
          </c:strCache>
        </c:strRef>
      </c:tx>
      <c:layout>
        <c:manualLayout>
          <c:xMode val="edge"/>
          <c:yMode val="edge"/>
          <c:x val="7.76068554344614E-2"/>
          <c:y val="1.72879497657729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65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3212156862745096"/>
          <c:y val="0.10928270042194091"/>
          <c:w val="0.52247058823529413"/>
          <c:h val="0.834436360011960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PD_e_fy!$O$11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PD_e_fy!$O$11</c:f>
              <c:strCache>
                <c:ptCount val="17"/>
                <c:pt idx="0">
                  <c:v>50 Trøndelag</c:v>
                </c:pt>
                <c:pt idx="1">
                  <c:v>20 Finnmark</c:v>
                </c:pt>
                <c:pt idx="2">
                  <c:v>19 Troms</c:v>
                </c:pt>
                <c:pt idx="3">
                  <c:v>18 Nordland</c:v>
                </c:pt>
                <c:pt idx="4">
                  <c:v>15 Møre og Romsdal</c:v>
                </c:pt>
                <c:pt idx="5">
                  <c:v>14 Sogn og Fjordane</c:v>
                </c:pt>
                <c:pt idx="6">
                  <c:v>12 Hordaland</c:v>
                </c:pt>
                <c:pt idx="7">
                  <c:v>11 Rogaland</c:v>
                </c:pt>
                <c:pt idx="8">
                  <c:v>10 Vest-Agder</c:v>
                </c:pt>
                <c:pt idx="9">
                  <c:v>09 Aust-Agder</c:v>
                </c:pt>
                <c:pt idx="10">
                  <c:v>08 Telemark</c:v>
                </c:pt>
                <c:pt idx="11">
                  <c:v>07 Vestfold</c:v>
                </c:pt>
                <c:pt idx="12">
                  <c:v>06 Buskerud</c:v>
                </c:pt>
                <c:pt idx="13">
                  <c:v>05 Oppland</c:v>
                </c:pt>
                <c:pt idx="14">
                  <c:v>04 Hedmark</c:v>
                </c:pt>
                <c:pt idx="15">
                  <c:v>02 Akershus</c:v>
                </c:pt>
                <c:pt idx="16">
                  <c:v>01 Østfold</c:v>
                </c:pt>
              </c:strCache>
            </c:strRef>
          </c:cat>
          <c:val>
            <c:numRef>
              <c:f>PD_e_fy!$O$11</c:f>
              <c:numCache>
                <c:formatCode>_-* #\ ##0_-;\-* #\ ##0_-;_-* "-"??_-;_-@_-</c:formatCode>
                <c:ptCount val="17"/>
                <c:pt idx="0">
                  <c:v>23106422</c:v>
                </c:pt>
                <c:pt idx="1">
                  <c:v>27766</c:v>
                </c:pt>
                <c:pt idx="2">
                  <c:v>779385</c:v>
                </c:pt>
                <c:pt idx="3">
                  <c:v>7076642</c:v>
                </c:pt>
                <c:pt idx="4">
                  <c:v>2517651</c:v>
                </c:pt>
                <c:pt idx="5">
                  <c:v>2144643</c:v>
                </c:pt>
                <c:pt idx="6">
                  <c:v>2660319</c:v>
                </c:pt>
                <c:pt idx="7">
                  <c:v>39694159</c:v>
                </c:pt>
                <c:pt idx="8">
                  <c:v>1326831</c:v>
                </c:pt>
                <c:pt idx="9">
                  <c:v>1133453</c:v>
                </c:pt>
                <c:pt idx="10">
                  <c:v>2009886</c:v>
                </c:pt>
                <c:pt idx="11">
                  <c:v>9108391</c:v>
                </c:pt>
                <c:pt idx="12">
                  <c:v>1059972</c:v>
                </c:pt>
                <c:pt idx="13">
                  <c:v>9376213</c:v>
                </c:pt>
                <c:pt idx="14">
                  <c:v>19277686</c:v>
                </c:pt>
                <c:pt idx="15">
                  <c:v>5250444</c:v>
                </c:pt>
                <c:pt idx="16">
                  <c:v>10366538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58D-882B-5D82460A0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0851184"/>
        <c:axId val="2090851512"/>
      </c:barChart>
      <c:catAx>
        <c:axId val="209085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0851512"/>
        <c:crosses val="autoZero"/>
        <c:auto val="1"/>
        <c:lblAlgn val="ctr"/>
        <c:lblOffset val="100"/>
        <c:noMultiLvlLbl val="0"/>
      </c:catAx>
      <c:valAx>
        <c:axId val="209085151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kg</a:t>
                </a:r>
              </a:p>
            </c:rich>
          </c:tx>
          <c:layout>
            <c:manualLayout>
              <c:xMode val="edge"/>
              <c:yMode val="edge"/>
              <c:x val="0.46689429177005048"/>
              <c:y val="0.946262521714853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crossAx val="209085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[Slakteleveranser_2003_2018_pres.xlsx]pD_%fyl!Pivottabell33</c:name>
    <c:fmtId val="6"/>
  </c:pivotSource>
  <c:chart>
    <c:title>
      <c:tx>
        <c:strRef>
          <c:f>PD_e_fy!$O$17</c:f>
          <c:strCache>
            <c:ptCount val="1"/>
            <c:pt idx="0">
              <c:v>Fylkesvis av andel av slakteleveransene av gris årene 2003 - 2018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9829790589481036E-2"/>
          <c:y val="7.4592561260420964E-2"/>
          <c:w val="0.7715785526809148"/>
          <c:h val="0.86639516134863326"/>
        </c:manualLayout>
      </c:layout>
      <c:lineChart>
        <c:grouping val="standard"/>
        <c:varyColors val="0"/>
        <c:ser>
          <c:idx val="0"/>
          <c:order val="0"/>
          <c:tx>
            <c:strRef>
              <c:f>PD_e_fy!$O$17</c:f>
              <c:strCache>
                <c:ptCount val="1"/>
                <c:pt idx="0">
                  <c:v>Akershus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5.6830750656557238E-2</c:v>
                </c:pt>
                <c:pt idx="1">
                  <c:v>5.4431257350533724E-2</c:v>
                </c:pt>
                <c:pt idx="2">
                  <c:v>5.0248433933537666E-2</c:v>
                </c:pt>
                <c:pt idx="3">
                  <c:v>5.3986557218518312E-2</c:v>
                </c:pt>
                <c:pt idx="4">
                  <c:v>5.1706220282438091E-2</c:v>
                </c:pt>
                <c:pt idx="5">
                  <c:v>5.0746999077967439E-2</c:v>
                </c:pt>
                <c:pt idx="6">
                  <c:v>4.8155399036110338E-2</c:v>
                </c:pt>
                <c:pt idx="7">
                  <c:v>4.6217867661320154E-2</c:v>
                </c:pt>
                <c:pt idx="8">
                  <c:v>4.3918639775020286E-2</c:v>
                </c:pt>
                <c:pt idx="9">
                  <c:v>4.1750821394700634E-2</c:v>
                </c:pt>
                <c:pt idx="10">
                  <c:v>3.9969796448618297E-2</c:v>
                </c:pt>
                <c:pt idx="11">
                  <c:v>4.0804555575262053E-2</c:v>
                </c:pt>
                <c:pt idx="12">
                  <c:v>3.8067699746791361E-2</c:v>
                </c:pt>
                <c:pt idx="13">
                  <c:v>3.8881941921560956E-2</c:v>
                </c:pt>
                <c:pt idx="14">
                  <c:v>3.719334204943843E-2</c:v>
                </c:pt>
                <c:pt idx="15">
                  <c:v>3.8347980450961723E-2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C-4CF8-BBBA-072B2C123E4F}"/>
            </c:ext>
          </c:extLst>
        </c:ser>
        <c:ser>
          <c:idx val="1"/>
          <c:order val="1"/>
          <c:tx>
            <c:strRef>
              <c:f>PD_e_fy!$O$17</c:f>
              <c:strCache>
                <c:ptCount val="1"/>
                <c:pt idx="0">
                  <c:v>Aust-Agder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7.517129100388373E-3</c:v>
                </c:pt>
                <c:pt idx="1">
                  <c:v>7.8847966732069029E-3</c:v>
                </c:pt>
                <c:pt idx="2">
                  <c:v>7.0869872094772432E-3</c:v>
                </c:pt>
                <c:pt idx="3">
                  <c:v>6.0680662123628213E-3</c:v>
                </c:pt>
                <c:pt idx="4">
                  <c:v>5.7436513644530656E-3</c:v>
                </c:pt>
                <c:pt idx="5">
                  <c:v>5.5178816048454486E-3</c:v>
                </c:pt>
                <c:pt idx="6">
                  <c:v>6.4193832887115745E-3</c:v>
                </c:pt>
                <c:pt idx="7">
                  <c:v>8.0734976038065922E-3</c:v>
                </c:pt>
                <c:pt idx="8">
                  <c:v>8.1173732834141209E-3</c:v>
                </c:pt>
                <c:pt idx="9">
                  <c:v>7.6399678725533188E-3</c:v>
                </c:pt>
                <c:pt idx="10">
                  <c:v>7.1467111041045011E-3</c:v>
                </c:pt>
                <c:pt idx="11">
                  <c:v>7.6267258552427742E-3</c:v>
                </c:pt>
                <c:pt idx="12">
                  <c:v>7.0745962569310041E-3</c:v>
                </c:pt>
                <c:pt idx="13">
                  <c:v>7.2000611877896239E-3</c:v>
                </c:pt>
                <c:pt idx="14">
                  <c:v>7.5195535923713776E-3</c:v>
                </c:pt>
                <c:pt idx="15">
                  <c:v>8.2784681611848283E-3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C-4CF8-BBBA-072B2C123E4F}"/>
            </c:ext>
          </c:extLst>
        </c:ser>
        <c:ser>
          <c:idx val="2"/>
          <c:order val="2"/>
          <c:tx>
            <c:strRef>
              <c:f>PD_e_fy!$O$17</c:f>
              <c:strCache>
                <c:ptCount val="1"/>
                <c:pt idx="0">
                  <c:v>Buskerud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1.2778929424842763E-2</c:v>
                </c:pt>
                <c:pt idx="1">
                  <c:v>1.1442775657973728E-2</c:v>
                </c:pt>
                <c:pt idx="2">
                  <c:v>9.4652482080853171E-3</c:v>
                </c:pt>
                <c:pt idx="3">
                  <c:v>9.7482896749897241E-3</c:v>
                </c:pt>
                <c:pt idx="4">
                  <c:v>1.0528627523783911E-2</c:v>
                </c:pt>
                <c:pt idx="5">
                  <c:v>9.2564820053237101E-3</c:v>
                </c:pt>
                <c:pt idx="6">
                  <c:v>8.5805938493995603E-3</c:v>
                </c:pt>
                <c:pt idx="7">
                  <c:v>7.6257861855460298E-3</c:v>
                </c:pt>
                <c:pt idx="8">
                  <c:v>7.6195986235439205E-3</c:v>
                </c:pt>
                <c:pt idx="9">
                  <c:v>7.2166951525589511E-3</c:v>
                </c:pt>
                <c:pt idx="10">
                  <c:v>8.5194047703778739E-3</c:v>
                </c:pt>
                <c:pt idx="11">
                  <c:v>8.6253961567495461E-3</c:v>
                </c:pt>
                <c:pt idx="12">
                  <c:v>8.8178645320947883E-3</c:v>
                </c:pt>
                <c:pt idx="13">
                  <c:v>9.1566161684949153E-3</c:v>
                </c:pt>
                <c:pt idx="14">
                  <c:v>8.4517912041785562E-3</c:v>
                </c:pt>
                <c:pt idx="15">
                  <c:v>7.7417806064719093E-3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C-4CF8-BBBA-072B2C123E4F}"/>
            </c:ext>
          </c:extLst>
        </c:ser>
        <c:ser>
          <c:idx val="3"/>
          <c:order val="3"/>
          <c:tx>
            <c:strRef>
              <c:f>PD_e_fy!$O$17</c:f>
              <c:strCache>
                <c:ptCount val="1"/>
                <c:pt idx="0">
                  <c:v>Finnmark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2.3945328969088029E-3</c:v>
                </c:pt>
                <c:pt idx="1">
                  <c:v>2.4587948186663411E-3</c:v>
                </c:pt>
                <c:pt idx="2">
                  <c:v>1.781405664017005E-3</c:v>
                </c:pt>
                <c:pt idx="3">
                  <c:v>1.6628918241267002E-3</c:v>
                </c:pt>
                <c:pt idx="4">
                  <c:v>1.5425936986128491E-3</c:v>
                </c:pt>
                <c:pt idx="5">
                  <c:v>1.351494782920156E-3</c:v>
                </c:pt>
                <c:pt idx="6">
                  <c:v>1.2388873789953461E-3</c:v>
                </c:pt>
                <c:pt idx="7">
                  <c:v>1.0368885322532915E-3</c:v>
                </c:pt>
                <c:pt idx="8">
                  <c:v>7.2508973689436795E-4</c:v>
                </c:pt>
                <c:pt idx="9">
                  <c:v>6.3466916832839769E-4</c:v>
                </c:pt>
                <c:pt idx="10">
                  <c:v>4.9620726351780515E-4</c:v>
                </c:pt>
                <c:pt idx="11">
                  <c:v>4.5118354461822971E-4</c:v>
                </c:pt>
                <c:pt idx="12">
                  <c:v>4.7089384781806912E-4</c:v>
                </c:pt>
                <c:pt idx="13">
                  <c:v>5.2178924090630829E-4</c:v>
                </c:pt>
                <c:pt idx="14">
                  <c:v>5.1758009945042057E-4</c:v>
                </c:pt>
                <c:pt idx="15">
                  <c:v>2.0279618737032587E-4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BC-4CF8-BBBA-072B2C123E4F}"/>
            </c:ext>
          </c:extLst>
        </c:ser>
        <c:ser>
          <c:idx val="4"/>
          <c:order val="4"/>
          <c:tx>
            <c:strRef>
              <c:f>PD_e_fy!$O$17</c:f>
              <c:strCache>
                <c:ptCount val="1"/>
                <c:pt idx="0">
                  <c:v>Hedmark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0.12153908694085512</c:v>
                </c:pt>
                <c:pt idx="1">
                  <c:v>0.12137996912956661</c:v>
                </c:pt>
                <c:pt idx="2">
                  <c:v>0.12208340880153574</c:v>
                </c:pt>
                <c:pt idx="3">
                  <c:v>0.12013814586578181</c:v>
                </c:pt>
                <c:pt idx="4">
                  <c:v>0.12216714403208967</c:v>
                </c:pt>
                <c:pt idx="5">
                  <c:v>0.12179691125958124</c:v>
                </c:pt>
                <c:pt idx="6">
                  <c:v>0.12219393419284739</c:v>
                </c:pt>
                <c:pt idx="7">
                  <c:v>0.12117997876061327</c:v>
                </c:pt>
                <c:pt idx="8">
                  <c:v>0.12901460737656886</c:v>
                </c:pt>
                <c:pt idx="9">
                  <c:v>0.13025358655179209</c:v>
                </c:pt>
                <c:pt idx="10">
                  <c:v>0.13138159000247548</c:v>
                </c:pt>
                <c:pt idx="11">
                  <c:v>0.13752597382198781</c:v>
                </c:pt>
                <c:pt idx="12">
                  <c:v>0.13263638582327905</c:v>
                </c:pt>
                <c:pt idx="13">
                  <c:v>0.13603740700495379</c:v>
                </c:pt>
                <c:pt idx="14">
                  <c:v>0.13841434829879004</c:v>
                </c:pt>
                <c:pt idx="15">
                  <c:v>0.14079958301960338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BC-4CF8-BBBA-072B2C123E4F}"/>
            </c:ext>
          </c:extLst>
        </c:ser>
        <c:ser>
          <c:idx val="5"/>
          <c:order val="5"/>
          <c:tx>
            <c:strRef>
              <c:f>PD_e_fy!$O$17</c:f>
              <c:strCache>
                <c:ptCount val="1"/>
                <c:pt idx="0">
                  <c:v>Hordaland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1.9136184035396478E-2</c:v>
                </c:pt>
                <c:pt idx="1">
                  <c:v>1.9477603987599748E-2</c:v>
                </c:pt>
                <c:pt idx="2">
                  <c:v>1.8054086028747727E-2</c:v>
                </c:pt>
                <c:pt idx="3">
                  <c:v>1.6421975492781935E-2</c:v>
                </c:pt>
                <c:pt idx="4">
                  <c:v>1.5915863872448591E-2</c:v>
                </c:pt>
                <c:pt idx="5">
                  <c:v>1.6003426999956903E-2</c:v>
                </c:pt>
                <c:pt idx="6">
                  <c:v>1.5809109648764533E-2</c:v>
                </c:pt>
                <c:pt idx="7">
                  <c:v>1.6907878167710225E-2</c:v>
                </c:pt>
                <c:pt idx="8">
                  <c:v>1.7559093645107746E-2</c:v>
                </c:pt>
                <c:pt idx="9">
                  <c:v>1.7190835950255483E-2</c:v>
                </c:pt>
                <c:pt idx="10">
                  <c:v>1.9537621713626871E-2</c:v>
                </c:pt>
                <c:pt idx="11">
                  <c:v>2.0281220005408041E-2</c:v>
                </c:pt>
                <c:pt idx="12">
                  <c:v>2.0860321280814591E-2</c:v>
                </c:pt>
                <c:pt idx="13">
                  <c:v>1.9966315853955436E-2</c:v>
                </c:pt>
                <c:pt idx="14">
                  <c:v>1.7939890008108177E-2</c:v>
                </c:pt>
                <c:pt idx="15">
                  <c:v>1.9430330274034357E-2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C-4CF8-BBBA-072B2C123E4F}"/>
            </c:ext>
          </c:extLst>
        </c:ser>
        <c:ser>
          <c:idx val="6"/>
          <c:order val="6"/>
          <c:tx>
            <c:strRef>
              <c:f>PD_e_fy!$O$17</c:f>
              <c:strCache>
                <c:ptCount val="1"/>
                <c:pt idx="0">
                  <c:v>Møre og Romsdal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1.7294497973769682E-2</c:v>
                </c:pt>
                <c:pt idx="1">
                  <c:v>1.5545707963385603E-2</c:v>
                </c:pt>
                <c:pt idx="2">
                  <c:v>1.5694751057663155E-2</c:v>
                </c:pt>
                <c:pt idx="3">
                  <c:v>1.7048341995126851E-2</c:v>
                </c:pt>
                <c:pt idx="4">
                  <c:v>2.0221936905060408E-2</c:v>
                </c:pt>
                <c:pt idx="5">
                  <c:v>1.8505933831165958E-2</c:v>
                </c:pt>
                <c:pt idx="6">
                  <c:v>1.8521113375933408E-2</c:v>
                </c:pt>
                <c:pt idx="7">
                  <c:v>1.764900308823061E-2</c:v>
                </c:pt>
                <c:pt idx="8">
                  <c:v>1.8312011626567024E-2</c:v>
                </c:pt>
                <c:pt idx="9">
                  <c:v>1.9164859579665475E-2</c:v>
                </c:pt>
                <c:pt idx="10">
                  <c:v>1.9033540264878003E-2</c:v>
                </c:pt>
                <c:pt idx="11">
                  <c:v>2.029091334109661E-2</c:v>
                </c:pt>
                <c:pt idx="12">
                  <c:v>2.0749262183551082E-2</c:v>
                </c:pt>
                <c:pt idx="13">
                  <c:v>2.0049780878652699E-2</c:v>
                </c:pt>
                <c:pt idx="14">
                  <c:v>1.8382457863439495E-2</c:v>
                </c:pt>
                <c:pt idx="15">
                  <c:v>1.8388317508070601E-2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BC-4CF8-BBBA-072B2C123E4F}"/>
            </c:ext>
          </c:extLst>
        </c:ser>
        <c:ser>
          <c:idx val="7"/>
          <c:order val="7"/>
          <c:tx>
            <c:strRef>
              <c:f>PD_e_fy!$O$17</c:f>
              <c:strCache>
                <c:ptCount val="1"/>
                <c:pt idx="0">
                  <c:v>Nordland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3.3464235530708493E-2</c:v>
                </c:pt>
                <c:pt idx="1">
                  <c:v>3.5607063070291718E-2</c:v>
                </c:pt>
                <c:pt idx="2">
                  <c:v>3.7647625462781879E-2</c:v>
                </c:pt>
                <c:pt idx="3">
                  <c:v>3.7884161577350771E-2</c:v>
                </c:pt>
                <c:pt idx="4">
                  <c:v>4.0022355571093321E-2</c:v>
                </c:pt>
                <c:pt idx="5">
                  <c:v>4.2118957895895405E-2</c:v>
                </c:pt>
                <c:pt idx="6">
                  <c:v>4.3967668489769886E-2</c:v>
                </c:pt>
                <c:pt idx="7">
                  <c:v>4.9178056215427902E-2</c:v>
                </c:pt>
                <c:pt idx="8">
                  <c:v>4.9165711986250152E-2</c:v>
                </c:pt>
                <c:pt idx="9">
                  <c:v>5.1055585803465718E-2</c:v>
                </c:pt>
                <c:pt idx="10">
                  <c:v>5.2923923480805428E-2</c:v>
                </c:pt>
                <c:pt idx="11">
                  <c:v>5.4567419646953774E-2</c:v>
                </c:pt>
                <c:pt idx="12">
                  <c:v>5.288471333945266E-2</c:v>
                </c:pt>
                <c:pt idx="13">
                  <c:v>5.3374161877805984E-2</c:v>
                </c:pt>
                <c:pt idx="14">
                  <c:v>5.3802795192712E-2</c:v>
                </c:pt>
                <c:pt idx="15">
                  <c:v>5.1686091514251874E-2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BC-4CF8-BBBA-072B2C123E4F}"/>
            </c:ext>
          </c:extLst>
        </c:ser>
        <c:ser>
          <c:idx val="8"/>
          <c:order val="8"/>
          <c:tx>
            <c:strRef>
              <c:f>PD_e_fy!$O$17</c:f>
              <c:strCache>
                <c:ptCount val="1"/>
                <c:pt idx="0">
                  <c:v>Oppland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8.8308012762375904E-2</c:v>
                </c:pt>
                <c:pt idx="1">
                  <c:v>8.485707355813811E-2</c:v>
                </c:pt>
                <c:pt idx="2">
                  <c:v>7.9510591800856747E-2</c:v>
                </c:pt>
                <c:pt idx="3">
                  <c:v>7.9200446511178524E-2</c:v>
                </c:pt>
                <c:pt idx="4">
                  <c:v>8.0585514297701194E-2</c:v>
                </c:pt>
                <c:pt idx="5">
                  <c:v>7.7821217565612999E-2</c:v>
                </c:pt>
                <c:pt idx="6">
                  <c:v>7.5629544266567414E-2</c:v>
                </c:pt>
                <c:pt idx="7">
                  <c:v>7.1789969128899705E-2</c:v>
                </c:pt>
                <c:pt idx="8">
                  <c:v>6.9740400481538969E-2</c:v>
                </c:pt>
                <c:pt idx="9">
                  <c:v>7.1928776365901448E-2</c:v>
                </c:pt>
                <c:pt idx="10">
                  <c:v>7.1540116211500651E-2</c:v>
                </c:pt>
                <c:pt idx="11">
                  <c:v>7.1167902717371848E-2</c:v>
                </c:pt>
                <c:pt idx="12">
                  <c:v>7.5536727014185581E-2</c:v>
                </c:pt>
                <c:pt idx="13">
                  <c:v>7.0726152556858268E-2</c:v>
                </c:pt>
                <c:pt idx="14">
                  <c:v>7.1420879457903527E-2</c:v>
                </c:pt>
                <c:pt idx="15">
                  <c:v>6.8481605141975266E-2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BC-4CF8-BBBA-072B2C123E4F}"/>
            </c:ext>
          </c:extLst>
        </c:ser>
        <c:ser>
          <c:idx val="9"/>
          <c:order val="9"/>
          <c:tx>
            <c:strRef>
              <c:f>PD_e_fy!$O$17</c:f>
              <c:strCache>
                <c:ptCount val="1"/>
                <c:pt idx="0">
                  <c:v>Rogaland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0.24723988422302232</c:v>
                </c:pt>
                <c:pt idx="1">
                  <c:v>0.25377977644251287</c:v>
                </c:pt>
                <c:pt idx="2">
                  <c:v>0.27061798856778918</c:v>
                </c:pt>
                <c:pt idx="3">
                  <c:v>0.26776088360214439</c:v>
                </c:pt>
                <c:pt idx="4">
                  <c:v>0.27195600453323576</c:v>
                </c:pt>
                <c:pt idx="5">
                  <c:v>0.27571389510723704</c:v>
                </c:pt>
                <c:pt idx="6">
                  <c:v>0.28278221372286017</c:v>
                </c:pt>
                <c:pt idx="7">
                  <c:v>0.288425511630505</c:v>
                </c:pt>
                <c:pt idx="8">
                  <c:v>0.29466214120566175</c:v>
                </c:pt>
                <c:pt idx="9">
                  <c:v>0.29980311934972331</c:v>
                </c:pt>
                <c:pt idx="10">
                  <c:v>0.29919175417837313</c:v>
                </c:pt>
                <c:pt idx="11">
                  <c:v>0.29405297829606125</c:v>
                </c:pt>
                <c:pt idx="12">
                  <c:v>0.29660309459523188</c:v>
                </c:pt>
                <c:pt idx="13">
                  <c:v>0.29496484409778612</c:v>
                </c:pt>
                <c:pt idx="14">
                  <c:v>0.29428558931402932</c:v>
                </c:pt>
                <c:pt idx="15">
                  <c:v>0.28991510248682861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BC-4CF8-BBBA-072B2C123E4F}"/>
            </c:ext>
          </c:extLst>
        </c:ser>
        <c:ser>
          <c:idx val="10"/>
          <c:order val="10"/>
          <c:tx>
            <c:strRef>
              <c:f>PD_e_fy!$O$17</c:f>
              <c:strCache>
                <c:ptCount val="1"/>
                <c:pt idx="0">
                  <c:v>Sogn og Fjordane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1.3501636369973915E-2</c:v>
                </c:pt>
                <c:pt idx="1">
                  <c:v>1.461805192231375E-2</c:v>
                </c:pt>
                <c:pt idx="2">
                  <c:v>1.4578489325195247E-2</c:v>
                </c:pt>
                <c:pt idx="3">
                  <c:v>1.6958496285615327E-2</c:v>
                </c:pt>
                <c:pt idx="4">
                  <c:v>1.5417162277945253E-2</c:v>
                </c:pt>
                <c:pt idx="5">
                  <c:v>1.5280119626841997E-2</c:v>
                </c:pt>
                <c:pt idx="6">
                  <c:v>1.4689347303449937E-2</c:v>
                </c:pt>
                <c:pt idx="7">
                  <c:v>1.4181836778951785E-2</c:v>
                </c:pt>
                <c:pt idx="8">
                  <c:v>1.4137200294709691E-2</c:v>
                </c:pt>
                <c:pt idx="9">
                  <c:v>1.3793222209145133E-2</c:v>
                </c:pt>
                <c:pt idx="10">
                  <c:v>1.3306940824735717E-2</c:v>
                </c:pt>
                <c:pt idx="11">
                  <c:v>1.396376351055339E-2</c:v>
                </c:pt>
                <c:pt idx="12">
                  <c:v>1.4847564335684925E-2</c:v>
                </c:pt>
                <c:pt idx="13">
                  <c:v>1.4831837518584743E-2</c:v>
                </c:pt>
                <c:pt idx="14">
                  <c:v>1.5109734457459729E-2</c:v>
                </c:pt>
                <c:pt idx="15">
                  <c:v>1.5663956769806878E-2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BC-4CF8-BBBA-072B2C123E4F}"/>
            </c:ext>
          </c:extLst>
        </c:ser>
        <c:ser>
          <c:idx val="11"/>
          <c:order val="11"/>
          <c:tx>
            <c:strRef>
              <c:f>PD_e_fy!$O$17</c:f>
              <c:strCache>
                <c:ptCount val="1"/>
                <c:pt idx="0">
                  <c:v>Telemark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1.9217743885286923E-2</c:v>
                </c:pt>
                <c:pt idx="1">
                  <c:v>1.8216680353105294E-2</c:v>
                </c:pt>
                <c:pt idx="2">
                  <c:v>1.7417135290597935E-2</c:v>
                </c:pt>
                <c:pt idx="3">
                  <c:v>1.7983634537156571E-2</c:v>
                </c:pt>
                <c:pt idx="4">
                  <c:v>1.756197357022115E-2</c:v>
                </c:pt>
                <c:pt idx="5">
                  <c:v>1.6615755632792342E-2</c:v>
                </c:pt>
                <c:pt idx="6">
                  <c:v>1.4972583406737291E-2</c:v>
                </c:pt>
                <c:pt idx="7">
                  <c:v>1.3474041391124113E-2</c:v>
                </c:pt>
                <c:pt idx="8">
                  <c:v>1.3212662035164113E-2</c:v>
                </c:pt>
                <c:pt idx="9">
                  <c:v>1.2381231635952223E-2</c:v>
                </c:pt>
                <c:pt idx="10">
                  <c:v>1.2207085319178095E-2</c:v>
                </c:pt>
                <c:pt idx="11">
                  <c:v>1.2328779400077743E-2</c:v>
                </c:pt>
                <c:pt idx="12">
                  <c:v>1.4398146826468988E-2</c:v>
                </c:pt>
                <c:pt idx="13">
                  <c:v>1.4771162150495759E-2</c:v>
                </c:pt>
                <c:pt idx="14">
                  <c:v>1.4490613036907317E-2</c:v>
                </c:pt>
                <c:pt idx="15">
                  <c:v>1.4679724045559128E-2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BC-4CF8-BBBA-072B2C123E4F}"/>
            </c:ext>
          </c:extLst>
        </c:ser>
        <c:ser>
          <c:idx val="12"/>
          <c:order val="12"/>
          <c:tx>
            <c:strRef>
              <c:f>PD_e_fy!$O$17</c:f>
              <c:strCache>
                <c:ptCount val="1"/>
                <c:pt idx="0">
                  <c:v>Troms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1.0267669321165665E-2</c:v>
                </c:pt>
                <c:pt idx="1">
                  <c:v>9.17243417851713E-3</c:v>
                </c:pt>
                <c:pt idx="2">
                  <c:v>8.0328256724673079E-3</c:v>
                </c:pt>
                <c:pt idx="3">
                  <c:v>7.4881287636100287E-3</c:v>
                </c:pt>
                <c:pt idx="4">
                  <c:v>7.3902125763360207E-3</c:v>
                </c:pt>
                <c:pt idx="5">
                  <c:v>7.4205833322488332E-3</c:v>
                </c:pt>
                <c:pt idx="6">
                  <c:v>7.8560341134404337E-3</c:v>
                </c:pt>
                <c:pt idx="7">
                  <c:v>7.5887758522547493E-3</c:v>
                </c:pt>
                <c:pt idx="8">
                  <c:v>6.8163415543116617E-3</c:v>
                </c:pt>
                <c:pt idx="9">
                  <c:v>7.3957073344887323E-3</c:v>
                </c:pt>
                <c:pt idx="10">
                  <c:v>7.6050562673795428E-3</c:v>
                </c:pt>
                <c:pt idx="11">
                  <c:v>6.7282874453985526E-3</c:v>
                </c:pt>
                <c:pt idx="12">
                  <c:v>6.4368867170036806E-3</c:v>
                </c:pt>
                <c:pt idx="13">
                  <c:v>6.8810715037085635E-3</c:v>
                </c:pt>
                <c:pt idx="14">
                  <c:v>5.7448314250729523E-3</c:v>
                </c:pt>
                <c:pt idx="15">
                  <c:v>5.6924406285968959E-3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BC-4CF8-BBBA-072B2C123E4F}"/>
            </c:ext>
          </c:extLst>
        </c:ser>
        <c:ser>
          <c:idx val="13"/>
          <c:order val="13"/>
          <c:tx>
            <c:strRef>
              <c:f>PD_e_fy!$O$17</c:f>
              <c:strCache>
                <c:ptCount val="1"/>
                <c:pt idx="0">
                  <c:v>Trøndelag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0.18260557700108143</c:v>
                </c:pt>
                <c:pt idx="1">
                  <c:v>0.17930984666527472</c:v>
                </c:pt>
                <c:pt idx="2">
                  <c:v>0.17792063812796199</c:v>
                </c:pt>
                <c:pt idx="3">
                  <c:v>0.17783841488531624</c:v>
                </c:pt>
                <c:pt idx="4">
                  <c:v>0.16930302774031986</c:v>
                </c:pt>
                <c:pt idx="5">
                  <c:v>0.17284410717603446</c:v>
                </c:pt>
                <c:pt idx="6">
                  <c:v>0.17271138791543902</c:v>
                </c:pt>
                <c:pt idx="7">
                  <c:v>0.17077052587948333</c:v>
                </c:pt>
                <c:pt idx="8">
                  <c:v>0.16791176607602137</c:v>
                </c:pt>
                <c:pt idx="9">
                  <c:v>0.16084000826606115</c:v>
                </c:pt>
                <c:pt idx="10">
                  <c:v>0.15574659806318147</c:v>
                </c:pt>
                <c:pt idx="11">
                  <c:v>0.15716835943996543</c:v>
                </c:pt>
                <c:pt idx="12">
                  <c:v>0.15442899607943297</c:v>
                </c:pt>
                <c:pt idx="13">
                  <c:v>0.16144645477376268</c:v>
                </c:pt>
                <c:pt idx="14">
                  <c:v>0.16334169754447814</c:v>
                </c:pt>
                <c:pt idx="15">
                  <c:v>0.16876077016946525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BC-4CF8-BBBA-072B2C123E4F}"/>
            </c:ext>
          </c:extLst>
        </c:ser>
        <c:ser>
          <c:idx val="14"/>
          <c:order val="14"/>
          <c:tx>
            <c:strRef>
              <c:f>PD_e_fy!$O$17</c:f>
              <c:strCache>
                <c:ptCount val="1"/>
                <c:pt idx="0">
                  <c:v>Vest-Agder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7.205391795215863E-3</c:v>
                </c:pt>
                <c:pt idx="1">
                  <c:v>7.5017178369094079E-3</c:v>
                </c:pt>
                <c:pt idx="2">
                  <c:v>6.2113335070682124E-3</c:v>
                </c:pt>
                <c:pt idx="3">
                  <c:v>6.1628031861367593E-3</c:v>
                </c:pt>
                <c:pt idx="4">
                  <c:v>5.8348146190829748E-3</c:v>
                </c:pt>
                <c:pt idx="5">
                  <c:v>5.3340260621505793E-3</c:v>
                </c:pt>
                <c:pt idx="6">
                  <c:v>5.1803094475020824E-3</c:v>
                </c:pt>
                <c:pt idx="7">
                  <c:v>6.2560614537129754E-3</c:v>
                </c:pt>
                <c:pt idx="8">
                  <c:v>6.8474108086372986E-3</c:v>
                </c:pt>
                <c:pt idx="9">
                  <c:v>7.1524369080498643E-3</c:v>
                </c:pt>
                <c:pt idx="10">
                  <c:v>8.4895897416686506E-3</c:v>
                </c:pt>
                <c:pt idx="11">
                  <c:v>9.7639974606883503E-3</c:v>
                </c:pt>
                <c:pt idx="12">
                  <c:v>9.8770611748480296E-3</c:v>
                </c:pt>
                <c:pt idx="13">
                  <c:v>9.7961240668032312E-3</c:v>
                </c:pt>
                <c:pt idx="14">
                  <c:v>9.9962877562938136E-3</c:v>
                </c:pt>
                <c:pt idx="15">
                  <c:v>9.6908545733903634E-3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BC-4CF8-BBBA-072B2C123E4F}"/>
            </c:ext>
          </c:extLst>
        </c:ser>
        <c:ser>
          <c:idx val="15"/>
          <c:order val="15"/>
          <c:tx>
            <c:strRef>
              <c:f>PD_e_fy!$O$17</c:f>
              <c:strCache>
                <c:ptCount val="1"/>
                <c:pt idx="0">
                  <c:v>Vestfold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7.5695000440702043E-2</c:v>
                </c:pt>
                <c:pt idx="1">
                  <c:v>7.8932448143024331E-2</c:v>
                </c:pt>
                <c:pt idx="2">
                  <c:v>7.7415170758258378E-2</c:v>
                </c:pt>
                <c:pt idx="3">
                  <c:v>8.1275765942221828E-2</c:v>
                </c:pt>
                <c:pt idx="4">
                  <c:v>7.9006637606707369E-2</c:v>
                </c:pt>
                <c:pt idx="5">
                  <c:v>7.9698128343872174E-2</c:v>
                </c:pt>
                <c:pt idx="6">
                  <c:v>8.0823635703810709E-2</c:v>
                </c:pt>
                <c:pt idx="7">
                  <c:v>8.0916525885771043E-2</c:v>
                </c:pt>
                <c:pt idx="8">
                  <c:v>7.9337980466288593E-2</c:v>
                </c:pt>
                <c:pt idx="9">
                  <c:v>7.7780686421084405E-2</c:v>
                </c:pt>
                <c:pt idx="10">
                  <c:v>7.8061678304311655E-2</c:v>
                </c:pt>
                <c:pt idx="11">
                  <c:v>7.3415877506483831E-2</c:v>
                </c:pt>
                <c:pt idx="12">
                  <c:v>7.5245988754066032E-2</c:v>
                </c:pt>
                <c:pt idx="13">
                  <c:v>7.0169119778009673E-2</c:v>
                </c:pt>
                <c:pt idx="14">
                  <c:v>6.7934417929212607E-2</c:v>
                </c:pt>
                <c:pt idx="15">
                  <c:v>6.6525497654620389E-2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BC-4CF8-BBBA-072B2C123E4F}"/>
            </c:ext>
          </c:extLst>
        </c:ser>
        <c:ser>
          <c:idx val="16"/>
          <c:order val="16"/>
          <c:tx>
            <c:strRef>
              <c:f>PD_e_fy!$O$17</c:f>
              <c:strCache>
                <c:ptCount val="1"/>
                <c:pt idx="0">
                  <c:v>Østfold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PD_e_fy!$O$17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PD_e_fy!$O$17</c:f>
              <c:numCache>
                <c:formatCode>0%</c:formatCode>
                <c:ptCount val="16"/>
                <c:pt idx="0">
                  <c:v>8.5003737641748983E-2</c:v>
                </c:pt>
                <c:pt idx="1">
                  <c:v>8.5384002248980032E-2</c:v>
                </c:pt>
                <c:pt idx="2">
                  <c:v>8.6233880583959283E-2</c:v>
                </c:pt>
                <c:pt idx="3">
                  <c:v>8.2372996425581393E-2</c:v>
                </c:pt>
                <c:pt idx="4">
                  <c:v>8.5096259528470525E-2</c:v>
                </c:pt>
                <c:pt idx="5">
                  <c:v>8.397407969555333E-2</c:v>
                </c:pt>
                <c:pt idx="6">
                  <c:v>8.0468854859660918E-2</c:v>
                </c:pt>
                <c:pt idx="7">
                  <c:v>7.8727795784389196E-2</c:v>
                </c:pt>
                <c:pt idx="8">
                  <c:v>7.2901971024300058E-2</c:v>
                </c:pt>
                <c:pt idx="9">
                  <c:v>7.4017790036273651E-2</c:v>
                </c:pt>
                <c:pt idx="10">
                  <c:v>7.4842386041266806E-2</c:v>
                </c:pt>
                <c:pt idx="11">
                  <c:v>7.1236666276080732E-2</c:v>
                </c:pt>
                <c:pt idx="12">
                  <c:v>7.1063797492345288E-2</c:v>
                </c:pt>
                <c:pt idx="13">
                  <c:v>7.1225159419871273E-2</c:v>
                </c:pt>
                <c:pt idx="14">
                  <c:v>7.5454190770154084E-2</c:v>
                </c:pt>
                <c:pt idx="15">
                  <c:v>7.5714700807808219E-2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BC-4CF8-BBBA-072B2C123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2411136"/>
        <c:axId val="1092411464"/>
      </c:lineChart>
      <c:catAx>
        <c:axId val="10924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2411464"/>
        <c:crosses val="autoZero"/>
        <c:auto val="1"/>
        <c:lblAlgn val="ctr"/>
        <c:lblOffset val="100"/>
        <c:noMultiLvlLbl val="0"/>
      </c:catAx>
      <c:valAx>
        <c:axId val="109241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prosent</a:t>
                </a:r>
              </a:p>
            </c:rich>
          </c:tx>
          <c:layout>
            <c:manualLayout>
              <c:xMode val="edge"/>
              <c:yMode val="edge"/>
              <c:x val="1.359241053772388E-2"/>
              <c:y val="0.475581693817198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241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227637641185261"/>
          <c:y val="0.25116266458428232"/>
          <c:w val="0.14593535397116458"/>
          <c:h val="0.72285814479801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[Slakteleveranser_2003_2018_pres.xlsx]PD_e_fy!Pivottabell5</c:name>
    <c:fmtId val="8"/>
  </c:pivotSource>
  <c:chart>
    <c:title>
      <c:tx>
        <c:strRef>
          <c:f>PD_e_fy!$O$19</c:f>
          <c:strCache>
            <c:ptCount val="1"/>
            <c:pt idx="0">
              <c:v>Fylkesvis andel av slakteleveransene av gris i 2018 i prosent</c:v>
            </c:pt>
          </c:strCache>
        </c:strRef>
      </c:tx>
      <c:layout>
        <c:manualLayout>
          <c:xMode val="edge"/>
          <c:yMode val="edge"/>
          <c:x val="0.13339068100358425"/>
          <c:y val="1.0669175743166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179863517060368"/>
          <c:y val="7.4373285661649316E-2"/>
          <c:w val="0.75886803149606297"/>
          <c:h val="0.881721457261516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PD_e_fy!$O$19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PD_e_fy!$O$19</c:f>
              <c:strCache>
                <c:ptCount val="17"/>
                <c:pt idx="0">
                  <c:v>Finnmark</c:v>
                </c:pt>
                <c:pt idx="1">
                  <c:v>Troms</c:v>
                </c:pt>
                <c:pt idx="2">
                  <c:v>Buskerud</c:v>
                </c:pt>
                <c:pt idx="3">
                  <c:v>Aust-Agder</c:v>
                </c:pt>
                <c:pt idx="4">
                  <c:v>Vest-Agder</c:v>
                </c:pt>
                <c:pt idx="5">
                  <c:v>Telemark</c:v>
                </c:pt>
                <c:pt idx="6">
                  <c:v>Sogn og Fjordane</c:v>
                </c:pt>
                <c:pt idx="7">
                  <c:v>Møre og Romsdal</c:v>
                </c:pt>
                <c:pt idx="8">
                  <c:v>Hordaland</c:v>
                </c:pt>
                <c:pt idx="9">
                  <c:v>Akershus</c:v>
                </c:pt>
                <c:pt idx="10">
                  <c:v>Nordland</c:v>
                </c:pt>
                <c:pt idx="11">
                  <c:v>Vestfold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PD_e_fy!$O$19</c:f>
              <c:numCache>
                <c:formatCode>0%</c:formatCode>
                <c:ptCount val="17"/>
                <c:pt idx="0">
                  <c:v>2.0279528089552982E-4</c:v>
                </c:pt>
                <c:pt idx="1">
                  <c:v>5.6924151840654939E-3</c:v>
                </c:pt>
                <c:pt idx="2">
                  <c:v>7.7417460016349681E-3</c:v>
                </c:pt>
                <c:pt idx="3">
                  <c:v>8.2784311574184595E-3</c:v>
                </c:pt>
                <c:pt idx="4">
                  <c:v>9.6908112564250068E-3</c:v>
                </c:pt>
                <c:pt idx="5">
                  <c:v>1.4679658428941613E-2</c:v>
                </c:pt>
                <c:pt idx="6">
                  <c:v>1.5663886753786348E-2</c:v>
                </c:pt>
                <c:pt idx="7">
                  <c:v>1.8388235314482155E-2</c:v>
                </c:pt>
                <c:pt idx="8">
                  <c:v>1.9430243422772997E-2</c:v>
                </c:pt>
                <c:pt idx="9">
                  <c:v>3.8347809040057954E-2</c:v>
                </c:pt>
                <c:pt idx="10">
                  <c:v>5.168586048358078E-2</c:v>
                </c:pt>
                <c:pt idx="11">
                  <c:v>6.652520029357184E-2</c:v>
                </c:pt>
                <c:pt idx="12">
                  <c:v>6.8481299037359306E-2</c:v>
                </c:pt>
                <c:pt idx="13">
                  <c:v>7.5714362372116401E-2</c:v>
                </c:pt>
                <c:pt idx="14">
                  <c:v>0.1407989536622424</c:v>
                </c:pt>
                <c:pt idx="15">
                  <c:v>0.16876299574950118</c:v>
                </c:pt>
                <c:pt idx="16">
                  <c:v>0.28991529656114756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7-4335-AC1E-23D5E1A3A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9246216"/>
        <c:axId val="1619247200"/>
      </c:barChart>
      <c:catAx>
        <c:axId val="1619246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9247200"/>
        <c:crosses val="autoZero"/>
        <c:auto val="1"/>
        <c:lblAlgn val="ctr"/>
        <c:lblOffset val="100"/>
        <c:noMultiLvlLbl val="0"/>
      </c:catAx>
      <c:valAx>
        <c:axId val="161924720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crossAx val="1619246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[Slakteleveranser_2003_2018_pres.xlsx]PD_fylk2!Pivottabell5</c:name>
    <c:fmtId val="3"/>
  </c:pivotSource>
  <c:chart>
    <c:title>
      <c:tx>
        <c:strRef>
          <c:f>PD_fylk2!$M$5</c:f>
          <c:strCache>
            <c:ptCount val="1"/>
            <c:pt idx="0">
              <c:v>Fylkesvise andeler av slaktelveransene for alle dyreslag i 2018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3624764957264957"/>
          <c:y val="7.0843104410943603E-2"/>
          <c:w val="0.71703012820512824"/>
          <c:h val="0.8477459595959595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PD_fylk2!$M$5</c:f>
              <c:strCache>
                <c:ptCount val="1"/>
                <c:pt idx="0">
                  <c:v>geit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PD_fylk2!$M$5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PD_fylk2!$M$5</c:f>
              <c:numCache>
                <c:formatCode>0%</c:formatCode>
                <c:ptCount val="17"/>
                <c:pt idx="0">
                  <c:v>0</c:v>
                </c:pt>
                <c:pt idx="1">
                  <c:v>2.8796973883970213E-6</c:v>
                </c:pt>
                <c:pt idx="2">
                  <c:v>1.5203661736523045E-4</c:v>
                </c:pt>
                <c:pt idx="3">
                  <c:v>4.7802976647390552E-5</c:v>
                </c:pt>
                <c:pt idx="4">
                  <c:v>2.0157881718779147E-6</c:v>
                </c:pt>
                <c:pt idx="5">
                  <c:v>6.40119664028728E-5</c:v>
                </c:pt>
                <c:pt idx="6">
                  <c:v>5.0126692856839631E-5</c:v>
                </c:pt>
                <c:pt idx="7">
                  <c:v>1.5063953645402795E-4</c:v>
                </c:pt>
                <c:pt idx="8">
                  <c:v>5.2347766387098327E-6</c:v>
                </c:pt>
                <c:pt idx="9">
                  <c:v>9.6851921372731107E-5</c:v>
                </c:pt>
                <c:pt idx="10">
                  <c:v>1.8760800807576634E-6</c:v>
                </c:pt>
                <c:pt idx="11">
                  <c:v>6.4841661392995111E-5</c:v>
                </c:pt>
                <c:pt idx="12">
                  <c:v>1.2405508254371723E-4</c:v>
                </c:pt>
                <c:pt idx="13">
                  <c:v>4.6331764912328311E-6</c:v>
                </c:pt>
                <c:pt idx="14">
                  <c:v>3.4305464333854418E-5</c:v>
                </c:pt>
                <c:pt idx="15">
                  <c:v>1.983569775354265E-5</c:v>
                </c:pt>
                <c:pt idx="16">
                  <c:v>4.0880298173105437E-5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9-4E6C-9224-5D95B88985B8}"/>
            </c:ext>
          </c:extLst>
        </c:ser>
        <c:ser>
          <c:idx val="1"/>
          <c:order val="1"/>
          <c:tx>
            <c:strRef>
              <c:f>PD_fylk2!$M$5</c:f>
              <c:strCache>
                <c:ptCount val="1"/>
                <c:pt idx="0">
                  <c:v>gris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PD_fylk2!$M$5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PD_fylk2!$M$5</c:f>
              <c:numCache>
                <c:formatCode>0%</c:formatCode>
                <c:ptCount val="17"/>
                <c:pt idx="0">
                  <c:v>7.9166017511120491E-5</c:v>
                </c:pt>
                <c:pt idx="1">
                  <c:v>3.2316847960106622E-3</c:v>
                </c:pt>
                <c:pt idx="2">
                  <c:v>2.222171236688923E-3</c:v>
                </c:pt>
                <c:pt idx="3">
                  <c:v>5.7305578863126091E-3</c:v>
                </c:pt>
                <c:pt idx="4">
                  <c:v>3.7830413520239686E-3</c:v>
                </c:pt>
                <c:pt idx="5">
                  <c:v>3.0221768318554132E-3</c:v>
                </c:pt>
                <c:pt idx="6">
                  <c:v>7.5850630461415597E-3</c:v>
                </c:pt>
                <c:pt idx="7">
                  <c:v>6.1147750951920325E-3</c:v>
                </c:pt>
                <c:pt idx="8">
                  <c:v>1.4969989974975059E-2</c:v>
                </c:pt>
                <c:pt idx="9">
                  <c:v>7.1782901085100485E-3</c:v>
                </c:pt>
                <c:pt idx="10">
                  <c:v>2.5969712648711816E-2</c:v>
                </c:pt>
                <c:pt idx="11">
                  <c:v>2.0176819293089777E-2</c:v>
                </c:pt>
                <c:pt idx="12">
                  <c:v>2.6733322860548712E-2</c:v>
                </c:pt>
                <c:pt idx="13">
                  <c:v>2.9556923173582654E-2</c:v>
                </c:pt>
                <c:pt idx="14">
                  <c:v>5.4964259434195861E-2</c:v>
                </c:pt>
                <c:pt idx="15">
                  <c:v>6.5880696127326208E-2</c:v>
                </c:pt>
                <c:pt idx="16">
                  <c:v>0.11317541188803576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49-4E6C-9224-5D95B88985B8}"/>
            </c:ext>
          </c:extLst>
        </c:ser>
        <c:ser>
          <c:idx val="2"/>
          <c:order val="2"/>
          <c:tx>
            <c:strRef>
              <c:f>PD_fylk2!$M$5</c:f>
              <c:strCache>
                <c:ptCount val="1"/>
                <c:pt idx="0">
                  <c:v>kalkun/and/gås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PD_fylk2!$M$5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PD_fylk2!$M$5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5.7274614988236992E-4</c:v>
                </c:pt>
                <c:pt idx="4">
                  <c:v>0</c:v>
                </c:pt>
                <c:pt idx="5">
                  <c:v>1.263653981811609E-3</c:v>
                </c:pt>
                <c:pt idx="6">
                  <c:v>2.036544802558638E-4</c:v>
                </c:pt>
                <c:pt idx="7">
                  <c:v>0</c:v>
                </c:pt>
                <c:pt idx="8">
                  <c:v>1.2539371415149188E-3</c:v>
                </c:pt>
                <c:pt idx="9">
                  <c:v>0</c:v>
                </c:pt>
                <c:pt idx="10">
                  <c:v>3.8946110931183881E-3</c:v>
                </c:pt>
                <c:pt idx="11">
                  <c:v>0</c:v>
                </c:pt>
                <c:pt idx="12">
                  <c:v>6.1559376607329117E-4</c:v>
                </c:pt>
                <c:pt idx="13">
                  <c:v>1.1498554689859913E-2</c:v>
                </c:pt>
                <c:pt idx="14">
                  <c:v>2.9548774485329151E-3</c:v>
                </c:pt>
                <c:pt idx="15">
                  <c:v>1.236456523011689E-3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249-4E6C-9224-5D95B88985B8}"/>
            </c:ext>
          </c:extLst>
        </c:ser>
        <c:ser>
          <c:idx val="3"/>
          <c:order val="3"/>
          <c:tx>
            <c:strRef>
              <c:f>PD_fylk2!$M$5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PD_fylk2!$M$5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PD_fylk2!$M$5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9.6021941264055487E-4</c:v>
                </c:pt>
                <c:pt idx="4">
                  <c:v>1.887105615214031E-3</c:v>
                </c:pt>
                <c:pt idx="5">
                  <c:v>1.4567961410070569E-3</c:v>
                </c:pt>
                <c:pt idx="6">
                  <c:v>3.0866364343869776E-4</c:v>
                </c:pt>
                <c:pt idx="7">
                  <c:v>0</c:v>
                </c:pt>
                <c:pt idx="8">
                  <c:v>4.4571328916791818E-3</c:v>
                </c:pt>
                <c:pt idx="9">
                  <c:v>4.5130845565800762E-4</c:v>
                </c:pt>
                <c:pt idx="10">
                  <c:v>7.6197676764500431E-3</c:v>
                </c:pt>
                <c:pt idx="11">
                  <c:v>0</c:v>
                </c:pt>
                <c:pt idx="12">
                  <c:v>2.4615881370860381E-3</c:v>
                </c:pt>
                <c:pt idx="13">
                  <c:v>3.9531829975241704E-2</c:v>
                </c:pt>
                <c:pt idx="14">
                  <c:v>3.9461993036794776E-2</c:v>
                </c:pt>
                <c:pt idx="15">
                  <c:v>7.9224791849699119E-2</c:v>
                </c:pt>
                <c:pt idx="16">
                  <c:v>7.8571784827060925E-2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249-4E6C-9224-5D95B88985B8}"/>
            </c:ext>
          </c:extLst>
        </c:ser>
        <c:ser>
          <c:idx val="4"/>
          <c:order val="4"/>
          <c:tx>
            <c:strRef>
              <c:f>PD_fylk2!$M$5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PD_fylk2!$M$5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PD_fylk2!$M$5</c:f>
              <c:numCache>
                <c:formatCode>0%</c:formatCode>
                <c:ptCount val="17"/>
                <c:pt idx="0">
                  <c:v>7.2465161271307937E-4</c:v>
                </c:pt>
                <c:pt idx="1">
                  <c:v>1.0291297157892355E-3</c:v>
                </c:pt>
                <c:pt idx="2">
                  <c:v>3.7840364157750083E-3</c:v>
                </c:pt>
                <c:pt idx="3">
                  <c:v>1.8350971399053674E-3</c:v>
                </c:pt>
                <c:pt idx="4">
                  <c:v>1.773026830850513E-3</c:v>
                </c:pt>
                <c:pt idx="5">
                  <c:v>4.0901682064603435E-3</c:v>
                </c:pt>
                <c:pt idx="6">
                  <c:v>6.021746613619143E-3</c:v>
                </c:pt>
                <c:pt idx="7">
                  <c:v>6.0469967126999787E-3</c:v>
                </c:pt>
                <c:pt idx="8">
                  <c:v>8.2287210314168225E-4</c:v>
                </c:pt>
                <c:pt idx="9">
                  <c:v>3.4972413653749299E-3</c:v>
                </c:pt>
                <c:pt idx="10">
                  <c:v>4.3170655511817643E-4</c:v>
                </c:pt>
                <c:pt idx="11">
                  <c:v>6.372659124286818E-3</c:v>
                </c:pt>
                <c:pt idx="12">
                  <c:v>1.067910400935791E-2</c:v>
                </c:pt>
                <c:pt idx="13">
                  <c:v>4.8910377108433523E-4</c:v>
                </c:pt>
                <c:pt idx="14">
                  <c:v>4.4035277524720013E-3</c:v>
                </c:pt>
                <c:pt idx="15">
                  <c:v>8.0561615805845813E-3</c:v>
                </c:pt>
                <c:pt idx="16">
                  <c:v>1.491657301401306E-2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E-4A13-8D00-FDB481D95DA2}"/>
            </c:ext>
          </c:extLst>
        </c:ser>
        <c:ser>
          <c:idx val="5"/>
          <c:order val="5"/>
          <c:tx>
            <c:strRef>
              <c:f>PD_fylk2!$M$5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PD_fylk2!$M$5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PD_fylk2!$M$5</c:f>
              <c:numCache>
                <c:formatCode>0%</c:formatCode>
                <c:ptCount val="17"/>
                <c:pt idx="0">
                  <c:v>2.0329551599725074E-3</c:v>
                </c:pt>
                <c:pt idx="1">
                  <c:v>2.74361600527483E-3</c:v>
                </c:pt>
                <c:pt idx="2">
                  <c:v>3.9475946738793599E-3</c:v>
                </c:pt>
                <c:pt idx="3">
                  <c:v>4.347481998448516E-3</c:v>
                </c:pt>
                <c:pt idx="4">
                  <c:v>7.334061778923596E-3</c:v>
                </c:pt>
                <c:pt idx="5">
                  <c:v>7.805833193152421E-3</c:v>
                </c:pt>
                <c:pt idx="6">
                  <c:v>9.7800425264016281E-3</c:v>
                </c:pt>
                <c:pt idx="7">
                  <c:v>1.3284274998703638E-2</c:v>
                </c:pt>
                <c:pt idx="8">
                  <c:v>6.1237848414765223E-3</c:v>
                </c:pt>
                <c:pt idx="9">
                  <c:v>1.9186325992459122E-2</c:v>
                </c:pt>
                <c:pt idx="10">
                  <c:v>4.6941405403008564E-3</c:v>
                </c:pt>
                <c:pt idx="11">
                  <c:v>1.7967287361868936E-2</c:v>
                </c:pt>
                <c:pt idx="12">
                  <c:v>3.8568987471910725E-2</c:v>
                </c:pt>
                <c:pt idx="13">
                  <c:v>6.3740191397860914E-3</c:v>
                </c:pt>
                <c:pt idx="14">
                  <c:v>1.9258409665106106E-2</c:v>
                </c:pt>
                <c:pt idx="15">
                  <c:v>4.9061940429000264E-2</c:v>
                </c:pt>
                <c:pt idx="16">
                  <c:v>4.1392285559278159E-2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4-4CB5-8E05-8C6BFCC0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74432664"/>
        <c:axId val="774436600"/>
      </c:barChart>
      <c:catAx>
        <c:axId val="774432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36600"/>
        <c:crosses val="autoZero"/>
        <c:auto val="1"/>
        <c:lblAlgn val="ctr"/>
        <c:lblOffset val="100"/>
        <c:noMultiLvlLbl val="0"/>
      </c:catAx>
      <c:valAx>
        <c:axId val="774436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32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50662393162394"/>
          <c:y val="0.96657646198830405"/>
          <c:w val="0.72648671250696895"/>
          <c:h val="3.2206397306397308E-2"/>
        </c:manualLayout>
      </c:layout>
      <c:overlay val="0"/>
      <c:spPr>
        <a:noFill/>
        <a:ln w="31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9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[Slakteleveranser_2003_2018_pres.xlsx]PD_fylk2!Pivottabell4</c:name>
    <c:fmtId val="4"/>
  </c:pivotSource>
  <c:chart>
    <c:title>
      <c:tx>
        <c:strRef>
          <c:f>PD_fylk2!$M$4</c:f>
          <c:strCache>
            <c:ptCount val="1"/>
            <c:pt idx="0">
              <c:v>Fylkesvise slakteleveranser for alle dyreslag i 2018 i kg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2526474358974358"/>
          <c:y val="7.1927437641723352E-2"/>
          <c:w val="0.68878183760683764"/>
          <c:h val="0.84340138888888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PD_fylk2!$M$4</c:f>
              <c:strCache>
                <c:ptCount val="1"/>
                <c:pt idx="0">
                  <c:v>geit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PD_fylk2!$M$4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PD_fylk2!$M$4</c:f>
              <c:numCache>
                <c:formatCode>_-* #\ ##0_-;\-* #\ ##0_-;_-* "-"??_-;_-@_-</c:formatCode>
                <c:ptCount val="17"/>
                <c:pt idx="1">
                  <c:v>1010</c:v>
                </c:pt>
                <c:pt idx="2">
                  <c:v>53324</c:v>
                </c:pt>
                <c:pt idx="3">
                  <c:v>16766</c:v>
                </c:pt>
                <c:pt idx="4">
                  <c:v>707</c:v>
                </c:pt>
                <c:pt idx="5">
                  <c:v>22451</c:v>
                </c:pt>
                <c:pt idx="6">
                  <c:v>17581</c:v>
                </c:pt>
                <c:pt idx="7">
                  <c:v>52834</c:v>
                </c:pt>
                <c:pt idx="8">
                  <c:v>1836</c:v>
                </c:pt>
                <c:pt idx="9">
                  <c:v>33969</c:v>
                </c:pt>
                <c:pt idx="10">
                  <c:v>658</c:v>
                </c:pt>
                <c:pt idx="11">
                  <c:v>22742</c:v>
                </c:pt>
                <c:pt idx="12">
                  <c:v>43510</c:v>
                </c:pt>
                <c:pt idx="13">
                  <c:v>1625</c:v>
                </c:pt>
                <c:pt idx="14">
                  <c:v>12032</c:v>
                </c:pt>
                <c:pt idx="15">
                  <c:v>6957</c:v>
                </c:pt>
                <c:pt idx="16">
                  <c:v>14338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6-4F81-85BA-67FB8C7F5B85}"/>
            </c:ext>
          </c:extLst>
        </c:ser>
        <c:ser>
          <c:idx val="1"/>
          <c:order val="1"/>
          <c:tx>
            <c:strRef>
              <c:f>PD_fylk2!$M$4</c:f>
              <c:strCache>
                <c:ptCount val="1"/>
                <c:pt idx="0">
                  <c:v>gris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PD_fylk2!$M$4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PD_fylk2!$M$4</c:f>
              <c:numCache>
                <c:formatCode>_-* #\ ##0_-;\-* #\ ##0_-;_-* "-"??_-;_-@_-</c:formatCode>
                <c:ptCount val="17"/>
                <c:pt idx="0">
                  <c:v>27766</c:v>
                </c:pt>
                <c:pt idx="1">
                  <c:v>1133453</c:v>
                </c:pt>
                <c:pt idx="2">
                  <c:v>779385</c:v>
                </c:pt>
                <c:pt idx="3">
                  <c:v>2009886</c:v>
                </c:pt>
                <c:pt idx="4">
                  <c:v>1326831</c:v>
                </c:pt>
                <c:pt idx="5">
                  <c:v>1059972</c:v>
                </c:pt>
                <c:pt idx="6">
                  <c:v>2660319</c:v>
                </c:pt>
                <c:pt idx="7">
                  <c:v>2144643</c:v>
                </c:pt>
                <c:pt idx="8">
                  <c:v>5250444</c:v>
                </c:pt>
                <c:pt idx="9">
                  <c:v>2517651</c:v>
                </c:pt>
                <c:pt idx="10">
                  <c:v>9108391</c:v>
                </c:pt>
                <c:pt idx="11">
                  <c:v>7076642</c:v>
                </c:pt>
                <c:pt idx="12">
                  <c:v>9376213</c:v>
                </c:pt>
                <c:pt idx="13">
                  <c:v>10366538</c:v>
                </c:pt>
                <c:pt idx="14">
                  <c:v>19277686</c:v>
                </c:pt>
                <c:pt idx="15">
                  <c:v>23106422</c:v>
                </c:pt>
                <c:pt idx="16">
                  <c:v>39694159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46-4F81-85BA-67FB8C7F5B85}"/>
            </c:ext>
          </c:extLst>
        </c:ser>
        <c:ser>
          <c:idx val="2"/>
          <c:order val="2"/>
          <c:tx>
            <c:strRef>
              <c:f>PD_fylk2!$M$4</c:f>
              <c:strCache>
                <c:ptCount val="1"/>
                <c:pt idx="0">
                  <c:v>kalkun/and/gås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PD_fylk2!$M$4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PD_fylk2!$M$4</c:f>
              <c:numCache>
                <c:formatCode>_-* #\ ##0_-;\-* #\ ##0_-;_-* "-"??_-;_-@_-</c:formatCode>
                <c:ptCount val="17"/>
                <c:pt idx="3">
                  <c:v>200880</c:v>
                </c:pt>
                <c:pt idx="5">
                  <c:v>443203</c:v>
                </c:pt>
                <c:pt idx="6">
                  <c:v>71428</c:v>
                </c:pt>
                <c:pt idx="8">
                  <c:v>439795</c:v>
                </c:pt>
                <c:pt idx="10">
                  <c:v>1365962</c:v>
                </c:pt>
                <c:pt idx="12">
                  <c:v>215908</c:v>
                </c:pt>
                <c:pt idx="13">
                  <c:v>4032903</c:v>
                </c:pt>
                <c:pt idx="14">
                  <c:v>1036368</c:v>
                </c:pt>
                <c:pt idx="15">
                  <c:v>433664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46-4F81-85BA-67FB8C7F5B85}"/>
            </c:ext>
          </c:extLst>
        </c:ser>
        <c:ser>
          <c:idx val="3"/>
          <c:order val="3"/>
          <c:tx>
            <c:strRef>
              <c:f>PD_fylk2!$M$4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PD_fylk2!$M$4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PD_fylk2!$M$4</c:f>
              <c:numCache>
                <c:formatCode>_-* #\ ##0_-;\-* #\ ##0_-;_-* "-"??_-;_-@_-</c:formatCode>
                <c:ptCount val="17"/>
                <c:pt idx="3">
                  <c:v>336779</c:v>
                </c:pt>
                <c:pt idx="4">
                  <c:v>661867</c:v>
                </c:pt>
                <c:pt idx="5">
                  <c:v>510944</c:v>
                </c:pt>
                <c:pt idx="6">
                  <c:v>108258</c:v>
                </c:pt>
                <c:pt idx="8">
                  <c:v>1563256</c:v>
                </c:pt>
                <c:pt idx="9">
                  <c:v>158288</c:v>
                </c:pt>
                <c:pt idx="10">
                  <c:v>2672491</c:v>
                </c:pt>
                <c:pt idx="12">
                  <c:v>863356</c:v>
                </c:pt>
                <c:pt idx="13">
                  <c:v>13865050</c:v>
                </c:pt>
                <c:pt idx="14">
                  <c:v>13840556</c:v>
                </c:pt>
                <c:pt idx="15">
                  <c:v>27786614</c:v>
                </c:pt>
                <c:pt idx="16">
                  <c:v>27557584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46-4F81-85BA-67FB8C7F5B85}"/>
            </c:ext>
          </c:extLst>
        </c:ser>
        <c:ser>
          <c:idx val="4"/>
          <c:order val="4"/>
          <c:tx>
            <c:strRef>
              <c:f>PD_fylk2!$M$4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PD_fylk2!$M$4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PD_fylk2!$M$4</c:f>
              <c:numCache>
                <c:formatCode>_-* #\ ##0_-;\-* #\ ##0_-;_-* "-"??_-;_-@_-</c:formatCode>
                <c:ptCount val="17"/>
                <c:pt idx="0">
                  <c:v>254158</c:v>
                </c:pt>
                <c:pt idx="1">
                  <c:v>360948</c:v>
                </c:pt>
                <c:pt idx="2">
                  <c:v>1327180</c:v>
                </c:pt>
                <c:pt idx="3">
                  <c:v>643626</c:v>
                </c:pt>
                <c:pt idx="4">
                  <c:v>621856</c:v>
                </c:pt>
                <c:pt idx="5">
                  <c:v>1434550</c:v>
                </c:pt>
                <c:pt idx="6">
                  <c:v>2112015</c:v>
                </c:pt>
                <c:pt idx="7">
                  <c:v>2120871</c:v>
                </c:pt>
                <c:pt idx="8">
                  <c:v>288607</c:v>
                </c:pt>
                <c:pt idx="9">
                  <c:v>1226592</c:v>
                </c:pt>
                <c:pt idx="10">
                  <c:v>151413</c:v>
                </c:pt>
                <c:pt idx="11">
                  <c:v>2235091</c:v>
                </c:pt>
                <c:pt idx="12">
                  <c:v>3745496</c:v>
                </c:pt>
                <c:pt idx="13">
                  <c:v>171544</c:v>
                </c:pt>
                <c:pt idx="14">
                  <c:v>1544455</c:v>
                </c:pt>
                <c:pt idx="15">
                  <c:v>2825548</c:v>
                </c:pt>
                <c:pt idx="16">
                  <c:v>5231709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4D7-8F28-D82D588DBC9D}"/>
            </c:ext>
          </c:extLst>
        </c:ser>
        <c:ser>
          <c:idx val="5"/>
          <c:order val="5"/>
          <c:tx>
            <c:strRef>
              <c:f>PD_fylk2!$M$4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PD_fylk2!$M$4</c:f>
              <c:strCache>
                <c:ptCount val="17"/>
                <c:pt idx="0">
                  <c:v>Finnmark</c:v>
                </c:pt>
                <c:pt idx="1">
                  <c:v>Aust-Agder</c:v>
                </c:pt>
                <c:pt idx="2">
                  <c:v>Troms</c:v>
                </c:pt>
                <c:pt idx="3">
                  <c:v>Telemark</c:v>
                </c:pt>
                <c:pt idx="4">
                  <c:v>Vest-Agder</c:v>
                </c:pt>
                <c:pt idx="5">
                  <c:v>Buskerud</c:v>
                </c:pt>
                <c:pt idx="6">
                  <c:v>Hordaland</c:v>
                </c:pt>
                <c:pt idx="7">
                  <c:v>Sogn og Fjordane</c:v>
                </c:pt>
                <c:pt idx="8">
                  <c:v>Akershus</c:v>
                </c:pt>
                <c:pt idx="9">
                  <c:v>Møre og Romsdal</c:v>
                </c:pt>
                <c:pt idx="10">
                  <c:v>Vestfold</c:v>
                </c:pt>
                <c:pt idx="11">
                  <c:v>Nordland</c:v>
                </c:pt>
                <c:pt idx="12">
                  <c:v>Oppland</c:v>
                </c:pt>
                <c:pt idx="13">
                  <c:v>Østfold</c:v>
                </c:pt>
                <c:pt idx="14">
                  <c:v>Hedmark</c:v>
                </c:pt>
                <c:pt idx="15">
                  <c:v>Trøndelag</c:v>
                </c:pt>
                <c:pt idx="16">
                  <c:v>Rogaland</c:v>
                </c:pt>
              </c:strCache>
            </c:strRef>
          </c:cat>
          <c:val>
            <c:numRef>
              <c:f>PD_fylk2!$M$4</c:f>
              <c:numCache>
                <c:formatCode>_-* #\ ##0_-;\-* #\ ##0_-;_-* "-"??_-;_-@_-</c:formatCode>
                <c:ptCount val="17"/>
                <c:pt idx="0">
                  <c:v>713021</c:v>
                </c:pt>
                <c:pt idx="1">
                  <c:v>962272</c:v>
                </c:pt>
                <c:pt idx="2">
                  <c:v>1384545</c:v>
                </c:pt>
                <c:pt idx="3">
                  <c:v>1524798</c:v>
                </c:pt>
                <c:pt idx="4">
                  <c:v>2572285</c:v>
                </c:pt>
                <c:pt idx="5">
                  <c:v>2737750</c:v>
                </c:pt>
                <c:pt idx="6">
                  <c:v>3430167</c:v>
                </c:pt>
                <c:pt idx="7">
                  <c:v>4659211</c:v>
                </c:pt>
                <c:pt idx="8">
                  <c:v>2147803</c:v>
                </c:pt>
                <c:pt idx="9">
                  <c:v>6729245</c:v>
                </c:pt>
                <c:pt idx="10">
                  <c:v>1646382</c:v>
                </c:pt>
                <c:pt idx="11">
                  <c:v>6301690</c:v>
                </c:pt>
                <c:pt idx="12">
                  <c:v>13527351</c:v>
                </c:pt>
                <c:pt idx="13">
                  <c:v>2235568</c:v>
                </c:pt>
                <c:pt idx="14">
                  <c:v>6754527</c:v>
                </c:pt>
                <c:pt idx="15">
                  <c:v>17207558</c:v>
                </c:pt>
                <c:pt idx="16">
                  <c:v>14517570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4-405A-A810-7ED44979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37997992"/>
        <c:axId val="1837997336"/>
      </c:barChart>
      <c:catAx>
        <c:axId val="183799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37997336"/>
        <c:crosses val="autoZero"/>
        <c:auto val="1"/>
        <c:lblAlgn val="ctr"/>
        <c:lblOffset val="100"/>
        <c:noMultiLvlLbl val="0"/>
      </c:catAx>
      <c:valAx>
        <c:axId val="1837997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3799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707500000000001"/>
          <c:y val="0.96660380116959077"/>
          <c:w val="0.6781858493877635"/>
          <c:h val="3.18810763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[Slakteleveranser_2003_2018_pres.xlsx]pD_kom!Pivottabell31</c:name>
    <c:fmtId val="3"/>
  </c:pivotSource>
  <c:chart>
    <c:title>
      <c:tx>
        <c:strRef>
          <c:f>pD_kom!$V$3</c:f>
          <c:strCache>
            <c:ptCount val="1"/>
            <c:pt idx="0">
              <c:v>Kommunevis andel av slaktemengde av viktigste dyreslag i Oppland i 2018 i %</c:v>
            </c:pt>
          </c:strCache>
        </c:strRef>
      </c:tx>
      <c:layout>
        <c:manualLayout>
          <c:xMode val="edge"/>
          <c:yMode val="edge"/>
          <c:x val="0.12788869047619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118134950645294"/>
          <c:y val="4.4587037037037036E-2"/>
          <c:w val="0.7473044965424519"/>
          <c:h val="0.905030687830687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pD_kom!$V$3</c:f>
              <c:strCache>
                <c:ptCount val="1"/>
                <c:pt idx="0">
                  <c:v>geit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5.726425922345993E-5</c:v>
                </c:pt>
                <c:pt idx="1">
                  <c:v>6.9285794472130971E-5</c:v>
                </c:pt>
                <c:pt idx="2">
                  <c:v>6.1547381063555299E-6</c:v>
                </c:pt>
                <c:pt idx="3">
                  <c:v>8.3142953366557155E-6</c:v>
                </c:pt>
                <c:pt idx="4">
                  <c:v>2.7930273511882405E-5</c:v>
                </c:pt>
                <c:pt idx="5">
                  <c:v>0</c:v>
                </c:pt>
                <c:pt idx="6">
                  <c:v>2.9816286826344566E-4</c:v>
                </c:pt>
                <c:pt idx="7">
                  <c:v>9.5164488615228192E-5</c:v>
                </c:pt>
                <c:pt idx="8">
                  <c:v>0</c:v>
                </c:pt>
                <c:pt idx="9">
                  <c:v>5.4096908619019663E-5</c:v>
                </c:pt>
                <c:pt idx="10">
                  <c:v>5.0713602291549371E-5</c:v>
                </c:pt>
                <c:pt idx="11">
                  <c:v>3.7396332704698223E-5</c:v>
                </c:pt>
                <c:pt idx="12">
                  <c:v>0</c:v>
                </c:pt>
                <c:pt idx="13">
                  <c:v>1.3882353728779696E-4</c:v>
                </c:pt>
                <c:pt idx="14">
                  <c:v>1.7013711712714964E-4</c:v>
                </c:pt>
                <c:pt idx="15">
                  <c:v>2.0155867482801735E-6</c:v>
                </c:pt>
                <c:pt idx="16">
                  <c:v>2.5266819594512177E-5</c:v>
                </c:pt>
                <c:pt idx="17">
                  <c:v>6.2015285130120342E-5</c:v>
                </c:pt>
                <c:pt idx="18">
                  <c:v>1.439704820200124E-5</c:v>
                </c:pt>
                <c:pt idx="19">
                  <c:v>1.5041316109040795E-4</c:v>
                </c:pt>
                <c:pt idx="20">
                  <c:v>1.6293859302614902E-4</c:v>
                </c:pt>
                <c:pt idx="21">
                  <c:v>5.7912126392549988E-5</c:v>
                </c:pt>
                <c:pt idx="22">
                  <c:v>2.5194834353502171E-6</c:v>
                </c:pt>
                <c:pt idx="23">
                  <c:v>2.5914686763602232E-6</c:v>
                </c:pt>
                <c:pt idx="24">
                  <c:v>2.3539173810272028E-5</c:v>
                </c:pt>
                <c:pt idx="25">
                  <c:v>4.1643461924288588E-5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9-4261-BABB-5495F0B3F27C}"/>
            </c:ext>
          </c:extLst>
        </c:ser>
        <c:ser>
          <c:idx val="1"/>
          <c:order val="1"/>
          <c:tx>
            <c:strRef>
              <c:f>pD_kom!$V$3</c:f>
              <c:strCache>
                <c:ptCount val="1"/>
                <c:pt idx="0">
                  <c:v>gris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0</c:v>
                </c:pt>
                <c:pt idx="1">
                  <c:v>7.2633108179096263E-5</c:v>
                </c:pt>
                <c:pt idx="2">
                  <c:v>1.5030878249094346E-3</c:v>
                </c:pt>
                <c:pt idx="3">
                  <c:v>2.7583664576419226E-3</c:v>
                </c:pt>
                <c:pt idx="4">
                  <c:v>9.8367831840173473E-5</c:v>
                </c:pt>
                <c:pt idx="5">
                  <c:v>5.7844460266000585E-3</c:v>
                </c:pt>
                <c:pt idx="6">
                  <c:v>9.7097292336346865E-4</c:v>
                </c:pt>
                <c:pt idx="7">
                  <c:v>6.5074657873045612E-5</c:v>
                </c:pt>
                <c:pt idx="8">
                  <c:v>2.1824485369413681E-3</c:v>
                </c:pt>
                <c:pt idx="9">
                  <c:v>1.6531410597947924E-4</c:v>
                </c:pt>
                <c:pt idx="10">
                  <c:v>1.846601395009184E-3</c:v>
                </c:pt>
                <c:pt idx="11">
                  <c:v>4.5912186716181956E-4</c:v>
                </c:pt>
                <c:pt idx="12">
                  <c:v>0</c:v>
                </c:pt>
                <c:pt idx="13">
                  <c:v>1.3378457041709652E-4</c:v>
                </c:pt>
                <c:pt idx="14">
                  <c:v>1.1202703132182216E-3</c:v>
                </c:pt>
                <c:pt idx="15">
                  <c:v>1.0119685181186671E-2</c:v>
                </c:pt>
                <c:pt idx="16">
                  <c:v>7.8859831526461796E-4</c:v>
                </c:pt>
                <c:pt idx="17">
                  <c:v>2.583625884352183E-2</c:v>
                </c:pt>
                <c:pt idx="18">
                  <c:v>1.9432667758994708E-2</c:v>
                </c:pt>
                <c:pt idx="19">
                  <c:v>3.6392210577849644E-2</c:v>
                </c:pt>
                <c:pt idx="20">
                  <c:v>3.3250666682311462E-2</c:v>
                </c:pt>
                <c:pt idx="21">
                  <c:v>1.6957023335419586E-2</c:v>
                </c:pt>
                <c:pt idx="22">
                  <c:v>2.6833398401992437E-2</c:v>
                </c:pt>
                <c:pt idx="23">
                  <c:v>4.9805256527864605E-2</c:v>
                </c:pt>
                <c:pt idx="24">
                  <c:v>4.2762040584343075E-2</c:v>
                </c:pt>
                <c:pt idx="25">
                  <c:v>5.8136180455193635E-2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60E-4323-8D46-59D543D30105}"/>
            </c:ext>
          </c:extLst>
        </c:ser>
        <c:ser>
          <c:idx val="2"/>
          <c:order val="2"/>
          <c:tx>
            <c:strRef>
              <c:f>pD_kom!$V$3</c:f>
              <c:strCache>
                <c:ptCount val="1"/>
                <c:pt idx="0">
                  <c:v>hest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1.9651970795731694E-5</c:v>
                </c:pt>
                <c:pt idx="5">
                  <c:v>0</c:v>
                </c:pt>
                <c:pt idx="6">
                  <c:v>3.5056812371873023E-5</c:v>
                </c:pt>
                <c:pt idx="7">
                  <c:v>2.5050863871482157E-5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4.0275742345098468E-5</c:v>
                </c:pt>
                <c:pt idx="14">
                  <c:v>9.1673204426242903E-5</c:v>
                </c:pt>
                <c:pt idx="15">
                  <c:v>0</c:v>
                </c:pt>
                <c:pt idx="16">
                  <c:v>2.1703550164516868E-5</c:v>
                </c:pt>
                <c:pt idx="17">
                  <c:v>1.2453446694731073E-5</c:v>
                </c:pt>
                <c:pt idx="18">
                  <c:v>1.3173299104831134E-5</c:v>
                </c:pt>
                <c:pt idx="19">
                  <c:v>0</c:v>
                </c:pt>
                <c:pt idx="20">
                  <c:v>0</c:v>
                </c:pt>
                <c:pt idx="21">
                  <c:v>6.2087270371130354E-5</c:v>
                </c:pt>
                <c:pt idx="22">
                  <c:v>0</c:v>
                </c:pt>
                <c:pt idx="23">
                  <c:v>4.9417867953369256E-5</c:v>
                </c:pt>
                <c:pt idx="24">
                  <c:v>1.810428811401656E-5</c:v>
                </c:pt>
                <c:pt idx="25">
                  <c:v>4.4954783010748874E-5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60E-4323-8D46-59D543D30105}"/>
            </c:ext>
          </c:extLst>
        </c:ser>
        <c:ser>
          <c:idx val="3"/>
          <c:order val="3"/>
          <c:tx>
            <c:strRef>
              <c:f>pD_kom!$V$3</c:f>
              <c:strCache>
                <c:ptCount val="1"/>
                <c:pt idx="0">
                  <c:v>kalkun/and/gås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4.6284350412203685E-3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3.1426596667738409E-3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60E-4323-8D46-59D543D30105}"/>
            </c:ext>
          </c:extLst>
        </c:ser>
        <c:ser>
          <c:idx val="4"/>
          <c:order val="4"/>
          <c:tx>
            <c:strRef>
              <c:f>pD_kom!$V$3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6.5925523421783878E-3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4.5078237699081036E-3</c:v>
                </c:pt>
                <c:pt idx="23">
                  <c:v>0</c:v>
                </c:pt>
                <c:pt idx="24">
                  <c:v>5.3184495689217832E-3</c:v>
                </c:pt>
                <c:pt idx="25">
                  <c:v>1.4655619187709183E-2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60E-4323-8D46-59D543D30105}"/>
            </c:ext>
          </c:extLst>
        </c:ser>
        <c:ser>
          <c:idx val="5"/>
          <c:order val="5"/>
          <c:tx>
            <c:strRef>
              <c:f>pD_kom!$V$3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1.2287880640408058E-3</c:v>
                </c:pt>
                <c:pt idx="1">
                  <c:v>3.7288354843183213E-3</c:v>
                </c:pt>
                <c:pt idx="2">
                  <c:v>1.9225818168952457E-3</c:v>
                </c:pt>
                <c:pt idx="3">
                  <c:v>9.8087089400234438E-4</c:v>
                </c:pt>
                <c:pt idx="4">
                  <c:v>1.4788287986890623E-3</c:v>
                </c:pt>
                <c:pt idx="5">
                  <c:v>1.8652455724307757E-3</c:v>
                </c:pt>
                <c:pt idx="6">
                  <c:v>4.139871210485457E-3</c:v>
                </c:pt>
                <c:pt idx="7">
                  <c:v>5.8568991716766291E-3</c:v>
                </c:pt>
                <c:pt idx="8">
                  <c:v>2.508505686096191E-3</c:v>
                </c:pt>
                <c:pt idx="9">
                  <c:v>4.5596891360558129E-3</c:v>
                </c:pt>
                <c:pt idx="10">
                  <c:v>4.0646466336299999E-3</c:v>
                </c:pt>
                <c:pt idx="11">
                  <c:v>5.6041229978699928E-3</c:v>
                </c:pt>
                <c:pt idx="12">
                  <c:v>5.4843755494498473E-3</c:v>
                </c:pt>
                <c:pt idx="13">
                  <c:v>7.5546350882771205E-3</c:v>
                </c:pt>
                <c:pt idx="14">
                  <c:v>7.9691261060127368E-3</c:v>
                </c:pt>
                <c:pt idx="15">
                  <c:v>5.8746795262061011E-3</c:v>
                </c:pt>
                <c:pt idx="16">
                  <c:v>8.1732402568966082E-3</c:v>
                </c:pt>
                <c:pt idx="17">
                  <c:v>3.9317978713460334E-3</c:v>
                </c:pt>
                <c:pt idx="18">
                  <c:v>9.8395906084167376E-3</c:v>
                </c:pt>
                <c:pt idx="19">
                  <c:v>2.6519362788086282E-3</c:v>
                </c:pt>
                <c:pt idx="20">
                  <c:v>1.0823700838264533E-2</c:v>
                </c:pt>
                <c:pt idx="21">
                  <c:v>9.6248946271043946E-3</c:v>
                </c:pt>
                <c:pt idx="22">
                  <c:v>3.3554480391994189E-3</c:v>
                </c:pt>
                <c:pt idx="23">
                  <c:v>3.9440353623177351E-3</c:v>
                </c:pt>
                <c:pt idx="24">
                  <c:v>1.1239415605097319E-2</c:v>
                </c:pt>
                <c:pt idx="25">
                  <c:v>6.3971124128362209E-3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60E-4323-8D46-59D543D30105}"/>
            </c:ext>
          </c:extLst>
        </c:ser>
        <c:ser>
          <c:idx val="6"/>
          <c:order val="6"/>
          <c:tx>
            <c:strRef>
              <c:f>pD_kom!$V$3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pD_kom!$V$3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pD_kom!$V$3</c:f>
              <c:numCache>
                <c:formatCode>0%</c:formatCode>
                <c:ptCount val="26"/>
                <c:pt idx="0">
                  <c:v>7.2361003968078432E-3</c:v>
                </c:pt>
                <c:pt idx="1">
                  <c:v>7.0276311388428655E-3</c:v>
                </c:pt>
                <c:pt idx="2">
                  <c:v>7.5029856778524411E-3</c:v>
                </c:pt>
                <c:pt idx="3">
                  <c:v>7.2924288478981728E-3</c:v>
                </c:pt>
                <c:pt idx="4">
                  <c:v>9.7639701127357256E-3</c:v>
                </c:pt>
                <c:pt idx="5">
                  <c:v>6.5082216323351658E-3</c:v>
                </c:pt>
                <c:pt idx="6">
                  <c:v>1.1990185676211178E-2</c:v>
                </c:pt>
                <c:pt idx="7">
                  <c:v>1.1443457770740181E-2</c:v>
                </c:pt>
                <c:pt idx="8">
                  <c:v>6.4162604869448829E-3</c:v>
                </c:pt>
                <c:pt idx="9">
                  <c:v>1.3100162099964969E-2</c:v>
                </c:pt>
                <c:pt idx="10">
                  <c:v>1.5051861946848762E-2</c:v>
                </c:pt>
                <c:pt idx="11">
                  <c:v>1.7292402573285206E-2</c:v>
                </c:pt>
                <c:pt idx="12">
                  <c:v>1.8488221396943429E-2</c:v>
                </c:pt>
                <c:pt idx="13">
                  <c:v>1.7573037035362712E-2</c:v>
                </c:pt>
                <c:pt idx="14">
                  <c:v>1.7181977213575856E-2</c:v>
                </c:pt>
                <c:pt idx="15">
                  <c:v>1.3518252379751084E-2</c:v>
                </c:pt>
                <c:pt idx="16">
                  <c:v>3.1810817891629317E-2</c:v>
                </c:pt>
                <c:pt idx="17">
                  <c:v>1.5190829454618578E-2</c:v>
                </c:pt>
                <c:pt idx="18">
                  <c:v>1.9728131180720278E-2</c:v>
                </c:pt>
                <c:pt idx="19">
                  <c:v>1.4383406998829843E-2</c:v>
                </c:pt>
                <c:pt idx="20">
                  <c:v>2.1551589320744746E-2</c:v>
                </c:pt>
                <c:pt idx="21">
                  <c:v>3.4698505834745715E-2</c:v>
                </c:pt>
                <c:pt idx="22">
                  <c:v>3.672686996330516E-2</c:v>
                </c:pt>
                <c:pt idx="23">
                  <c:v>3.8074217719289448E-2</c:v>
                </c:pt>
                <c:pt idx="24">
                  <c:v>3.5395862857030148E-2</c:v>
                </c:pt>
                <c:pt idx="25">
                  <c:v>5.1937423373960484E-2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60E-4323-8D46-59D543D30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41726432"/>
        <c:axId val="1841729056"/>
      </c:barChart>
      <c:catAx>
        <c:axId val="1841726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1729056"/>
        <c:crosses val="autoZero"/>
        <c:auto val="1"/>
        <c:lblAlgn val="ctr"/>
        <c:lblOffset val="100"/>
        <c:tickLblSkip val="1"/>
        <c:noMultiLvlLbl val="0"/>
      </c:catAx>
      <c:valAx>
        <c:axId val="1841729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50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172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76456544626836"/>
          <c:y val="0.75387944200497847"/>
          <c:w val="0.16449226190476188"/>
          <c:h val="0.1842361111111111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[Slakteleveranser_2003_2018_pres.xlsx]pD_kom!Pivottabell1</c:name>
    <c:fmtId val="6"/>
  </c:pivotSource>
  <c:chart>
    <c:title>
      <c:tx>
        <c:strRef>
          <c:f>pD_kom!$V$2</c:f>
          <c:strCache>
            <c:ptCount val="1"/>
            <c:pt idx="0">
              <c:v>Slaktemengde av viktigste dyreslag kommunevis i Oppland i 2018 i kg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7128956590973962"/>
          <c:y val="4.7235978835978833E-2"/>
          <c:w val="0.72728285293038286"/>
          <c:h val="0.8934837301587301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pD_kom!$V$2</c:f>
              <c:strCache>
                <c:ptCount val="1"/>
                <c:pt idx="0">
                  <c:v>geit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0">
                  <c:v>1591</c:v>
                </c:pt>
                <c:pt idx="1">
                  <c:v>1925</c:v>
                </c:pt>
                <c:pt idx="2">
                  <c:v>171</c:v>
                </c:pt>
                <c:pt idx="3">
                  <c:v>231</c:v>
                </c:pt>
                <c:pt idx="4">
                  <c:v>776</c:v>
                </c:pt>
                <c:pt idx="6">
                  <c:v>8284</c:v>
                </c:pt>
                <c:pt idx="7">
                  <c:v>2644</c:v>
                </c:pt>
                <c:pt idx="9">
                  <c:v>1503</c:v>
                </c:pt>
                <c:pt idx="10">
                  <c:v>1409</c:v>
                </c:pt>
                <c:pt idx="11">
                  <c:v>1039</c:v>
                </c:pt>
                <c:pt idx="13">
                  <c:v>3857</c:v>
                </c:pt>
                <c:pt idx="14">
                  <c:v>4727</c:v>
                </c:pt>
                <c:pt idx="15">
                  <c:v>56</c:v>
                </c:pt>
                <c:pt idx="16">
                  <c:v>702</c:v>
                </c:pt>
                <c:pt idx="17">
                  <c:v>1723</c:v>
                </c:pt>
                <c:pt idx="18">
                  <c:v>400</c:v>
                </c:pt>
                <c:pt idx="19">
                  <c:v>4179</c:v>
                </c:pt>
                <c:pt idx="20">
                  <c:v>4527</c:v>
                </c:pt>
                <c:pt idx="21">
                  <c:v>1609</c:v>
                </c:pt>
                <c:pt idx="22">
                  <c:v>70</c:v>
                </c:pt>
                <c:pt idx="23">
                  <c:v>72</c:v>
                </c:pt>
                <c:pt idx="24">
                  <c:v>654</c:v>
                </c:pt>
                <c:pt idx="25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F-4C4C-949A-39C999A96887}"/>
            </c:ext>
          </c:extLst>
        </c:ser>
        <c:ser>
          <c:idx val="1"/>
          <c:order val="1"/>
          <c:tx>
            <c:strRef>
              <c:f>pD_kom!$V$2</c:f>
              <c:strCache>
                <c:ptCount val="1"/>
                <c:pt idx="0">
                  <c:v>gris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0">
                  <c:v>0</c:v>
                </c:pt>
                <c:pt idx="1">
                  <c:v>2018</c:v>
                </c:pt>
                <c:pt idx="2">
                  <c:v>41761</c:v>
                </c:pt>
                <c:pt idx="3">
                  <c:v>76637</c:v>
                </c:pt>
                <c:pt idx="4">
                  <c:v>2733</c:v>
                </c:pt>
                <c:pt idx="5">
                  <c:v>160712</c:v>
                </c:pt>
                <c:pt idx="6">
                  <c:v>26977</c:v>
                </c:pt>
                <c:pt idx="7">
                  <c:v>1808</c:v>
                </c:pt>
                <c:pt idx="8">
                  <c:v>60636</c:v>
                </c:pt>
                <c:pt idx="9">
                  <c:v>4593</c:v>
                </c:pt>
                <c:pt idx="10">
                  <c:v>51305</c:v>
                </c:pt>
                <c:pt idx="11">
                  <c:v>12756</c:v>
                </c:pt>
                <c:pt idx="12">
                  <c:v>0</c:v>
                </c:pt>
                <c:pt idx="13">
                  <c:v>3717</c:v>
                </c:pt>
                <c:pt idx="14">
                  <c:v>31125</c:v>
                </c:pt>
                <c:pt idx="15">
                  <c:v>281160</c:v>
                </c:pt>
                <c:pt idx="16">
                  <c:v>21910</c:v>
                </c:pt>
                <c:pt idx="17">
                  <c:v>717821</c:v>
                </c:pt>
                <c:pt idx="18">
                  <c:v>539907</c:v>
                </c:pt>
                <c:pt idx="19">
                  <c:v>1011102</c:v>
                </c:pt>
                <c:pt idx="20">
                  <c:v>923819</c:v>
                </c:pt>
                <c:pt idx="21">
                  <c:v>471125</c:v>
                </c:pt>
                <c:pt idx="22">
                  <c:v>745525</c:v>
                </c:pt>
                <c:pt idx="23">
                  <c:v>1383763</c:v>
                </c:pt>
                <c:pt idx="24">
                  <c:v>1188078</c:v>
                </c:pt>
                <c:pt idx="25">
                  <c:v>1615225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3-46AB-B827-52F13B9D2E92}"/>
            </c:ext>
          </c:extLst>
        </c:ser>
        <c:ser>
          <c:idx val="2"/>
          <c:order val="2"/>
          <c:tx>
            <c:strRef>
              <c:f>pD_kom!$V$2</c:f>
              <c:strCache>
                <c:ptCount val="1"/>
                <c:pt idx="0">
                  <c:v>hest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4">
                  <c:v>546</c:v>
                </c:pt>
                <c:pt idx="6">
                  <c:v>974</c:v>
                </c:pt>
                <c:pt idx="7">
                  <c:v>696</c:v>
                </c:pt>
                <c:pt idx="13">
                  <c:v>1119</c:v>
                </c:pt>
                <c:pt idx="14">
                  <c:v>2547</c:v>
                </c:pt>
                <c:pt idx="16">
                  <c:v>603</c:v>
                </c:pt>
                <c:pt idx="17">
                  <c:v>346</c:v>
                </c:pt>
                <c:pt idx="18">
                  <c:v>366</c:v>
                </c:pt>
                <c:pt idx="21">
                  <c:v>1725</c:v>
                </c:pt>
                <c:pt idx="23">
                  <c:v>1373</c:v>
                </c:pt>
                <c:pt idx="24">
                  <c:v>503</c:v>
                </c:pt>
                <c:pt idx="25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3-46AB-B827-52F13B9D2E92}"/>
            </c:ext>
          </c:extLst>
        </c:ser>
        <c:ser>
          <c:idx val="3"/>
          <c:order val="3"/>
          <c:tx>
            <c:strRef>
              <c:f>pD_kom!$V$2</c:f>
              <c:strCache>
                <c:ptCount val="1"/>
                <c:pt idx="0">
                  <c:v>kalkun/and/gås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21">
                  <c:v>128594</c:v>
                </c:pt>
                <c:pt idx="25">
                  <c:v>87314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3-46AB-B827-52F13B9D2E92}"/>
            </c:ext>
          </c:extLst>
        </c:ser>
        <c:ser>
          <c:idx val="4"/>
          <c:order val="4"/>
          <c:tx>
            <c:strRef>
              <c:f>pD_kom!$V$2</c:f>
              <c:strCache>
                <c:ptCount val="1"/>
                <c:pt idx="0">
                  <c:v>kylling/høns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8">
                  <c:v>183164</c:v>
                </c:pt>
                <c:pt idx="22">
                  <c:v>125243</c:v>
                </c:pt>
                <c:pt idx="24">
                  <c:v>147765</c:v>
                </c:pt>
                <c:pt idx="25">
                  <c:v>407184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D3-46AB-B827-52F13B9D2E92}"/>
            </c:ext>
          </c:extLst>
        </c:ser>
        <c:ser>
          <c:idx val="5"/>
          <c:order val="5"/>
          <c:tx>
            <c:strRef>
              <c:f>pD_kom!$V$2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0">
                  <c:v>34140</c:v>
                </c:pt>
                <c:pt idx="1">
                  <c:v>103600</c:v>
                </c:pt>
                <c:pt idx="2">
                  <c:v>53416</c:v>
                </c:pt>
                <c:pt idx="3">
                  <c:v>27252</c:v>
                </c:pt>
                <c:pt idx="4">
                  <c:v>41087</c:v>
                </c:pt>
                <c:pt idx="5">
                  <c:v>51823</c:v>
                </c:pt>
                <c:pt idx="6">
                  <c:v>115020</c:v>
                </c:pt>
                <c:pt idx="7">
                  <c:v>162725</c:v>
                </c:pt>
                <c:pt idx="8">
                  <c:v>69695</c:v>
                </c:pt>
                <c:pt idx="9">
                  <c:v>126684</c:v>
                </c:pt>
                <c:pt idx="10">
                  <c:v>112930</c:v>
                </c:pt>
                <c:pt idx="11">
                  <c:v>155702</c:v>
                </c:pt>
                <c:pt idx="12">
                  <c:v>152375</c:v>
                </c:pt>
                <c:pt idx="13">
                  <c:v>209894</c:v>
                </c:pt>
                <c:pt idx="14">
                  <c:v>221410</c:v>
                </c:pt>
                <c:pt idx="15">
                  <c:v>163219</c:v>
                </c:pt>
                <c:pt idx="16">
                  <c:v>227081</c:v>
                </c:pt>
                <c:pt idx="17">
                  <c:v>109239</c:v>
                </c:pt>
                <c:pt idx="18">
                  <c:v>273378</c:v>
                </c:pt>
                <c:pt idx="19">
                  <c:v>73680</c:v>
                </c:pt>
                <c:pt idx="20">
                  <c:v>300720</c:v>
                </c:pt>
                <c:pt idx="21">
                  <c:v>267413</c:v>
                </c:pt>
                <c:pt idx="22">
                  <c:v>93226</c:v>
                </c:pt>
                <c:pt idx="23">
                  <c:v>109579</c:v>
                </c:pt>
                <c:pt idx="24">
                  <c:v>312270</c:v>
                </c:pt>
                <c:pt idx="25">
                  <c:v>177734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D3-46AB-B827-52F13B9D2E92}"/>
            </c:ext>
          </c:extLst>
        </c:ser>
        <c:ser>
          <c:idx val="6"/>
          <c:order val="6"/>
          <c:tx>
            <c:strRef>
              <c:f>pD_kom!$V$2</c:f>
              <c:strCache>
                <c:ptCount val="1"/>
                <c:pt idx="0">
                  <c:v>storfe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pD_kom!$V$2</c:f>
              <c:strCache>
                <c:ptCount val="26"/>
                <c:pt idx="0">
                  <c:v>Etnedal</c:v>
                </c:pt>
                <c:pt idx="1">
                  <c:v>Vang</c:v>
                </c:pt>
                <c:pt idx="2">
                  <c:v>Sør-Aurdal</c:v>
                </c:pt>
                <c:pt idx="3">
                  <c:v>Jevnaker</c:v>
                </c:pt>
                <c:pt idx="4">
                  <c:v>Vestre Slidre</c:v>
                </c:pt>
                <c:pt idx="5">
                  <c:v>Søndre Land</c:v>
                </c:pt>
                <c:pt idx="6">
                  <c:v>Øystre Slidre</c:v>
                </c:pt>
                <c:pt idx="7">
                  <c:v>Nord-Aurdal</c:v>
                </c:pt>
                <c:pt idx="8">
                  <c:v>Lunner</c:v>
                </c:pt>
                <c:pt idx="9">
                  <c:v>Sel</c:v>
                </c:pt>
                <c:pt idx="10">
                  <c:v>Lom</c:v>
                </c:pt>
                <c:pt idx="11">
                  <c:v>Nordre Land</c:v>
                </c:pt>
                <c:pt idx="12">
                  <c:v>Dovre</c:v>
                </c:pt>
                <c:pt idx="13">
                  <c:v>Vågå</c:v>
                </c:pt>
                <c:pt idx="14">
                  <c:v>Nord-Fron</c:v>
                </c:pt>
                <c:pt idx="15">
                  <c:v>Lillehammer</c:v>
                </c:pt>
                <c:pt idx="16">
                  <c:v>Lesja</c:v>
                </c:pt>
                <c:pt idx="17">
                  <c:v>Øyer</c:v>
                </c:pt>
                <c:pt idx="18">
                  <c:v>Sør-Fron</c:v>
                </c:pt>
                <c:pt idx="19">
                  <c:v>Skjåk</c:v>
                </c:pt>
                <c:pt idx="20">
                  <c:v>Ringebu</c:v>
                </c:pt>
                <c:pt idx="21">
                  <c:v>Gjøvik</c:v>
                </c:pt>
                <c:pt idx="22">
                  <c:v>Vestre Toten</c:v>
                </c:pt>
                <c:pt idx="23">
                  <c:v>Gran</c:v>
                </c:pt>
                <c:pt idx="24">
                  <c:v>Gausdal</c:v>
                </c:pt>
                <c:pt idx="25">
                  <c:v>Østre Toten</c:v>
                </c:pt>
              </c:strCache>
            </c:strRef>
          </c:cat>
          <c:val>
            <c:numRef>
              <c:f>pD_kom!$V$2</c:f>
              <c:numCache>
                <c:formatCode>_-* #\ ##0_-;\-* #\ ##0_-;_-* "-"??_-;_-@_-</c:formatCode>
                <c:ptCount val="26"/>
                <c:pt idx="0">
                  <c:v>201044</c:v>
                </c:pt>
                <c:pt idx="1">
                  <c:v>195252</c:v>
                </c:pt>
                <c:pt idx="2">
                  <c:v>208459</c:v>
                </c:pt>
                <c:pt idx="3">
                  <c:v>202609</c:v>
                </c:pt>
                <c:pt idx="4">
                  <c:v>271277</c:v>
                </c:pt>
                <c:pt idx="5">
                  <c:v>180821</c:v>
                </c:pt>
                <c:pt idx="6">
                  <c:v>333129</c:v>
                </c:pt>
                <c:pt idx="7">
                  <c:v>317939</c:v>
                </c:pt>
                <c:pt idx="8">
                  <c:v>178266</c:v>
                </c:pt>
                <c:pt idx="9">
                  <c:v>363968</c:v>
                </c:pt>
                <c:pt idx="10">
                  <c:v>418193</c:v>
                </c:pt>
                <c:pt idx="11">
                  <c:v>480443</c:v>
                </c:pt>
                <c:pt idx="12">
                  <c:v>513667</c:v>
                </c:pt>
                <c:pt idx="13">
                  <c:v>488240</c:v>
                </c:pt>
                <c:pt idx="14">
                  <c:v>477375</c:v>
                </c:pt>
                <c:pt idx="15">
                  <c:v>375584</c:v>
                </c:pt>
                <c:pt idx="16">
                  <c:v>883815</c:v>
                </c:pt>
                <c:pt idx="17">
                  <c:v>422054</c:v>
                </c:pt>
                <c:pt idx="18">
                  <c:v>548116</c:v>
                </c:pt>
                <c:pt idx="19">
                  <c:v>399621</c:v>
                </c:pt>
                <c:pt idx="20">
                  <c:v>598778</c:v>
                </c:pt>
                <c:pt idx="21">
                  <c:v>964045</c:v>
                </c:pt>
                <c:pt idx="22">
                  <c:v>1020400</c:v>
                </c:pt>
                <c:pt idx="23">
                  <c:v>1057834</c:v>
                </c:pt>
                <c:pt idx="24">
                  <c:v>983420</c:v>
                </c:pt>
                <c:pt idx="25">
                  <c:v>1443002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D3-46AB-B827-52F13B9D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4175696"/>
        <c:axId val="1104175368"/>
      </c:barChart>
      <c:catAx>
        <c:axId val="110417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04175368"/>
        <c:crosses val="autoZero"/>
        <c:auto val="1"/>
        <c:lblAlgn val="ctr"/>
        <c:lblOffset val="100"/>
        <c:tickLblSkip val="1"/>
        <c:noMultiLvlLbl val="0"/>
      </c:catAx>
      <c:valAx>
        <c:axId val="1104175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00"/>
                  <a:t>kg</a:t>
                </a:r>
              </a:p>
            </c:rich>
          </c:tx>
          <c:layout>
            <c:manualLayout>
              <c:xMode val="edge"/>
              <c:yMode val="edge"/>
              <c:x val="0.52677281746031746"/>
              <c:y val="0.976571560846560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0417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29485173715495"/>
          <c:y val="0.73249886275744402"/>
          <c:w val="0.16449226190476188"/>
          <c:h val="0.1842361111111111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Slakteleveranser etter dyreslag i kg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aseline="0"/>
          </a:pPr>
          <a:r>
            <a:rPr lang="nb-NO" sz="11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Slakteleveranser etter dyreslag i kg</a:t>
          </a:r>
        </a:p>
      </cx:txPr>
    </cx:title>
    <cx:plotArea>
      <cx:plotAreaRegion>
        <cx:series layoutId="regionMap" uniqueId="{6DE206F3-5E8C-4162-9759-1A2080D88463}">
          <cx:tx>
            <cx:txData>
              <cx:f>_xlchart.v5.2</cx:f>
              <cx:v>All</cx:v>
            </cx:txData>
          </cx:tx>
          <cx:dataId val="0"/>
          <cx:layoutPr>
            <cx:geography cultureLanguage="nb-NO" cultureRegion="NO" attribution="Leveres av Bing">
              <cx:geoCache provider="{E9337A44-BEBE-4D9F-B70C-5C5E7DAFC167}">
                <cx:binary>1HzZctxIku2vlOn5ghUbYmnrGrMJAJnJTO5iUSq+wCiSAgJbAAjsXzKfMu/9Y9eTapXIFLukvqMx
uzKTUmRGIhHhJ9z9+PGA/n4//e2+eLxrf5nKonJ/u59+e5N2Xf23X3919+ljeeeOSnPfWmc/dkf3
tvzVfvxo7h9/fWjvRlMlvxKE2a/36V3bPU5v/uPv8G3Joz2x93edsdVl/9jOV4+uLzr3F2OvDv1y
91CaKjSua819h39785+967z/TB4e2ze/PFad6ebruX787c2Lz7355dfDb/vqzr8UMLmuf4BrfXkk
fUF9SjBiTBGs3vxS2Cr557A4UpILjJDAPqeCIPH51md3JVz+fVN6mtDdw0P76Bys6unfl9e+WMLL
oXvbV93eiAnY87c3Z7ZNHt/8YpwNPg0Edr+Os/Onhf/60vz/8feDN8AUB+88Q+jQbt8a+gqgc1fY
z/b5AdCoIyV8H/mSSMCIEfICGoyOBJU+5xQgIogj//OtP0Hzrcm8Dsqnqw7g+PTmTwTE5vGhvGvz
zwb5n2PB8RHzAQHKKZGYgKmfOQmGQcwQxUoSRrAUB0h8x2xeB+PPCw/w+PP9nwiSlamqH4wJ+Af2
GSYKEUkJ2P8FKsQ/UtwXGPuKciIU/bwbPrnH98zndVS+XHkAy5eBnwiX/8wfW5f27rN1foCvoCOE
FBYSc8whrSj2AhfwFsy4zwVljHPfJ4cp5Tsm9DowX5ZyAMyXgZ8ImI1tH+6Ku+rhhyJDuWRYcSYI
5kKB6Z/FMX7EgAMggQijkvpABz7f+pPLfNeMXofm2aUH2Dwb+YnA0b2Dbdr/WGyIFFT5TAiigIm9
zPbqCCPJqQ+xDkAS0ofhTxzwEzbfM6HXofly5QEyXwZ+ImBO//Hf7eMvNvnlypYO/OezlX5AWCNH
Ppe+lAT+ASCofOE84gjYsY8kAjaGyB7Bz7f+BNC/M7HXgfr6Gw4A+/oDPxFwwOsffnC04wCJkIwR
Cgz6K9LGjoRUClEOEY+Jw8Lme6bzOkxfrjyA58vATwTLeV3/YFT2ZBkzIMlAyZgvEPCyZzlIHVEf
qBzhHDMqlJQHtO075vM6LH9eeIDKn+//RKBc2eQHMwN/n1+gfPExZUTsqdkLVPgRRDQKOoCAJISB
2MHw8+zzPRN6HZYvVx7g8mXgJwLmrU2qffJZZXvyVoFO8aN0GihAqaJE+aAFIPlV9uFHHClC2T79
CJ995Tb/zsReB+rrbzgA7OsP/ETAXT8WoPT9SMUAPMoHMKAAFXt/ontR4Fmck0c+9bmvhEKIKsT3
ksJzj/qeCb0O1JcrDwD6MvAzAdMCj/tsmh9A4tQR8X0KjsT4Ey4v4xwGSYFzxEDsZGqv6fDPt/5E
4q6/NZt/Acmnyw7x+PTuTwXGP/67engs7pLPZvkBiNAjAbaWELIQiJlPJn/mJ3ttDcRp8BXCCcjP
e7rwwk/a75nSv4Lly7VfYfNl6CcC6Obxf6VDwJiEKEap4Iwz+dJlxBFWoBfACwe2/XXd831Teh2g
59ceAPR86CcD6KMtHj5v4v+5/0CeoQiBczAfY/FJfH7uPwjw8YEZECAG+ybBQZ7Z2/FbE/rX4Hy6
8hVoPg38RMD847++bYd/s7MGwAiEFfgE1DLEFy/1AghsBHo6zAfoMPOVOkg13zOh14H5cuUBMF8G
/j8G5vWpPafRLz7xb7Y7OTsCNUARJZgEAgZ5/gUrw/RI+Qh6PEgBSeAKH9Q5UMLvm4//ejavI/LP
y15M/H+5k/mvu5x/doPDu+4uemojP2t0/vXo0/KgvX1w6QuDvNh0n211/PDbG/AEKThIzn82qPdf
8yKbf61gfTL1i8sf71wH33YEfVGBFMV7tRoUbXCvEYIZtLSPKIOOEIJYp9S+gwpKXGXbLv3tDadA
uyXy96USxwAvtIyc7Z+GMEAvQHFAe/oHnBz/2cy/sMWc2OpP0/zz91+qvrywpurcb28I3KP+9LH9
XLlSUCWDviHAvWGTEQVybX1/dwUHBuDT+P+kTI3tOBsU1AMxGzcll3FesaDyhR+4yu1afyK6TYin
R2Qjl+Rl4C3zeVbETZSRmOuEVpcOzUMgKil1LLIysErZaFn6oPPyOzTYTelcrBdCnPbKRYssWaJi
nVsidJsXSCet3DxD45VlUfT1suC8AxVgJUz3Gs7LZZW1k7VlbgkMb5eVmyqdjsnON3EadUm/yfqi
jiqZ9pvKx1Ge3UxjuqxABQpjVA5R45d3BfWDxE396VTf8E7Z3WQqsy5poVEaCz24ItGzyz8uff2e
Ve2gi5iwCHdzxEuzrDhGue4yXOpvrGwPyAFgFFEESiHhChRe8PzngLWzLJaCZ0tQEs8PYlLKsBrN
73E+56s5K1jg8FCGOZvzCG7uZ2kdqXIp9GDGm7jsuS4Qy8NpqM6lyW7EHM+rmeH6TOZoO9yOjJ00
XejPKQ4n4s2ruFTXaczNpuvEW5SmQ5ThleUOBxyLVD+t9a9XiIEpf7VCLKGtA15DCGSelytMyw6N
ad0sQVa2v8sCPRZS+UFhCdK4Yy5sP6B7nw6nAv5aB1Mrpp5EXluO4V/PBBq0r0yFcJgJ9Jigm4H2
3vPMO1qpHFEjgqmk9iSeChmWjVcEvi3ndV+IM6Lmaj1wlel+acpdP48sKBjPQ8OHeEsBkbna1LKa
z4jtfu+tZzbDSHI9jaULSRlrVCOkY0ed7m0jtFjcceJgIVPankAzOYgZKo6LlDzMIvW0sGUddQvs
zCGdSISGrI5iJgLC8yFAs5h3A2mbAJozV2kVgQbU6kQ0Z6yw8baZJi8aEb1JSH3v98UaWPSgXeJv
1aiuZR4XgUhlvqoLSjVzRVDF+Ylr6wXs3JWhOq9k6YIeJzxoBCah77dXfPHKgLBM6sofkAb52ulp
sfg4t2e9S72zNqRl/Rbgo+uE0XemmZsNqpMuzMnkadeZgCG5BLUsUt3HLQuzYeZRPdA0RDkptHOd
DHMkirAcjkemHvsWnBDxeM1jWoU98+GDA4Of2kzpkpljlRTZik2uDgcmrkzSXVHUGW36ZlnhceJh
uR78rbBi2ZCGnTdJTKO67cx66HsUFKXHdw0+KRKZB/3osLa0X+OmKE+tnLUgRbdLPeLrpler1HaX
tprf8i43a1IXKmjkBx/ZNLQzW9XDIMO0wC5iaHgYKlNHS+U9piQTAZ/Jznk4Dz1RnTg13DWYv48p
esC5rbR1SRm4uZVh3GYomK1/ZcZehoU/Z4EcbNj5NA9VHyda2TwL/BECb2nHjx5OkW4aN6+TbEKw
JQE3gbPHjluz8hA9kQIDQHXsB7JCSpvqWPZxpSX+kFDz0atoJLjFuvO9x8YkNCJ2u4h8WTV9fidn
Oa7yLh7DkedIL2VdRxPeNbJEumbNra3iPijaGelUJEpD6A+KtNpY0tS6TZs6atJGhkPPnMaGbYYm
/6MbiztXLbruunht22oMPZvf56pad4mc1p6cf2dzvXEemXdd3A5BrAQNsrhKNJljtMHmOGmMhkNj
qR7k+KDa2ax7myr9ZBK35GssiBdwArYktDmmS7poOkD8wzPzA7tAXJmo6CFtdcnqk9FMQ6KCFbeg
AICtGHiYHXmwqHFeJWa6SyR5T6YuX5mBrMFaqW7j4pZlI1gBFbeWVreV7826xP0qLuwc8BS/Hfli
NlUOL4UNoThNo6Qbh+DphgLDfG1RPGKZ7mQWjOAtZ7Okq3KmxbFFRZCmqj8p56skHafjRozvR86a
oOxKyEIENpG07oOsPH6yzOGsZBkoD122VpypfLptRBYhNlzmYvTXYl62BFq7gVeD+2W5OBvSBWk/
nu7FdJ3k4B409k9iCauWk+8H2NvIafaimtirunDpelDeBjFwF47j04Yt7TcSN9mnrxfpjYKCD61J
XwLx3SsqLyPuNJGpyeZFBozCzAaObmIuIXun8ykq+lUVj7mea37GVZvpyivfmgViRzPAHOtJy6E4
r7K50HRp32OVfcRL/I7qhg3vh5iti2q+IUVx4i/x9hupAljc4bwp2etDQBJAuNtXSc8zhS0nnKgs
U0E+2GjwZeRxcVw1/sYr0o95WxyP03vE6KXx1Tbr2Tpj8nqs2OVizIUR0QyBQttkOlWVSvUMgbHC
7Xvb86CqzAd/8SJ/jLczaSmEWr6CSHvdMPYN48uvyCAIWMB9gZPCK+S8A25hcqn6ydQyyDHcaFZ0
U3nVx2n0znOer1SMbvKYX3MrNknpb9Pm2mT1BXZF5LMPEFoAL+ptJz7elK4ZdJpbnc/yevEGp02T
7YSqLrIK3ezNkgr/eB/9gIiFVhTnRQ97zpPmROJ045Fla0R8Ddnnpm5lVEzu7SDYev/VM+wGV8kV
7+tGU1t+6KuobtqLJs4+dMS7GnCnIYyGkJADl5I+wMV8k/jFST7H11Oznn10rox9CwXvqqVqneP8
loILx/Sxb65Rl9xbCnRpZtNJlsidyMsTjhoNkWPV9eK6XOz7bgxxJTJgfABJKc8SJo5LVF5kqZK6
z+Ktp+LrAXnbnDeZntolSiChDQQSms+7TNO6WEtbfoOt0D0vOnAdSkHgYgL+gAi536LPyErT+MLF
wywDWgSq8q97exF32Yd5GU6dLC4Y5sc0nkjAjfnA+LJu5VvTlZnODT8b5votHIM6Xmy6s9lwipaa
ajf34ZCRy0FUb5Gyb/uFXGbUXozMhG2rTlzpzifwLyCMYk6CphW30qvewvYedTqtv+Fhr0QGWB6U
RRRO/4IQceBhjRXcIQzLM3gAN7EnNUQ0V5cn9VRe5N2whk0h+WYmXTTL7nTO6bo0JHRqguy/ndMx
FCgJ53xYqVlcV1UcSdgGRWKCos6vsoKf/fWE94rVIR6gNzIOnfu9Si8OJwxRn5cqVcE0nRW4vFss
usGVvW0b/6zv+yB22YcGaqB88nMNpG6jPNjiJL9NE3+dSb7KihrIBSzQG9dJc9IPfFO07KzEfOe3
J7mp35Ze+nHE5aVaXGRndV2VUaHUnafK24Ljy7bnxx1wOltKiIGnHjYyTCqyaOjgXXKSn3insCN+
R3N60xN2is18g+h4M1THqHSRR8XxAjEAtcWJaflZr+LIs7ULFE/sN8oavC/IDjYvg80LLVtKGab4
wFi4W/xcplYFgxTHfZxvTMYCilMgEekuUf5q9tSx7egG5+KYpsWFN3vbck52U+tt+8yLmDnnhn7D
p/Zn/A6nJRGDLr9EQkAdeTAtOhY2r+qcBKXPTUj9OtGt9POQTWAHmQ+n/jRus8LyFVumOMy9RCfK
LqvZQEWMXTuGJXUkytp2XlfMQMxjtdNJR2td1xUOGST1MM95ALG32ZJkOpMTXgIHHBwtiVnTgn7D
j56C+IGlQVngcLgB2BLUVwc1TVXkfO69hgRzC7XF0DZV1BWy0wikC+31pgBqj8zGm8kWdRLCuBl1
1k7pKg3ztq/OmnqSYZfV4FWyCIqhQoEby3s1SGA0stSjzW6nitSBKJZ10faBlOyEx3GUFy5fiYYD
PVXHcwmVnJXT5SzkbWVxNHJP90nf7CzZCJGK88VzkGqcCuKsd2HnNcHYEUginS018/rrv/bWJ2Lx
lVn2p6YhvKC9TvMyespmElh5Iwlo4zXbafGHELTqTTZ7pSbZsGMqjfrK2TXm7Ry2eZyuWtFA+aHy
wM+9SRck9UKctOddXAFZj93ptEC0hRKXBsuAp8BDptV+Nx3n2TQHCPBZFbZJoqysHqwvYt3EZRmZ
6T7lY76DHHgB+9tGf73Or6trCjI8V6AtwhbwIc2/XGdSLHM9xTUN1EDcpvd8Pc/HvCcllGLFR3+u
VYj64zyf7NlJHdjKfwch7PgbkwD56sCtKKxPgJhMhL+XM15OQpQjRjGaYRIGdKZpxCfU+X2YJeoj
1G4bnHKnc3lshgbqS3DuqYGa9/9hDpBI4BAPHJiHptFehniWLqU3oaxBCw1EzILBiHyVQeFekHHH
5tgL6pZrNmdj2En6gNvp2DV5/S0wvhJzAAyyPy4JJ7zgR76307M5eFBFKQf2CboK7IBwMwXV3PyB
m/haVOZ9LYYUqlooRHqsYs3iZJPg6hbnxe1fG+MV2g13AZ1DIDiU4X8VfiHDG29eBAmyhOlSdN1m
mRwki2SOw4V5D4xCEaR4WUBJJMYVaZZSuzEz604AdcLpcpp2ZiUsQqHfNTiY+zYNWg92UuuTY9kp
tU4s+pDMst4lUm4XjKZvUHC2j8UvPRjWwIEgwJMmGM5r7/PxM2MWqGNDw1IaGM9anVTp+6Gp3ypV
LIHn+1MoTSHCxQ3nEJgqKL7MedwLolXGUi3L2Gg0VNXJ4k3zqjHtxTBYSI9O6Mzvu2gB44dVMgaW
pW3kCggPUFEXeun9YhMbd15gnOkFD3OQLzYOqtQmYV96KIQnrqYIwfeMMRRrdT7eu8WOoHSYY5Dq
HouZMZ2RejuLTVEaFsV9tqwKaZxmXFmNSOF9a9s97e1DUwEvARERipb96Y6XplJsnGcnPQK73DU6
XvLmzLV6HOIhTGSCA+fqK9TOyTqvO21Mmp5nCw9sEpsNX/5Y0FLualWdZBV4TZl5rUYs5kE7+Eno
8mUJCiiATAPKjiNjcpa24cy87KozUps2LrcTLsO+MvGGxuJUdvW0cUsd664u7sHola5K1emcdPFq
ZO7SJRXaKHwCyTc/5yIBBZlN04ZYoK43ZLIXSI2FJiVID8LrPvYEg6rrxlBikNWEx0jUcRDtVN6+
b3tvCeuuuFyyLhi9CYp7CRjmVb6S1sCXmHYMPNbNOziM6QdiileDaUxQGl+elLJGgRHlWWEhr/e5
+R1OCjz2tio1BqE4IHX1rhWQpxoFyT+zoAr1eX0sFrobHdt6ucHhIGYSJRWMq17A1sqdzoaxPpta
FLZUvGMliBP9XoNgtM1XaQw6Du5AsKl7R077LLuWHYgZqDYf6QR6FXa/ewnKQ+tKszYDAv8sQIF3
i4ErTBMwArreYNR10gkbVb390CVNHomM5CGabZg35XLcl5e0Xt7mRoIygLxHrlPW4mhI4FrsPjCQ
H4Ai32SdkJp0IO4k7fiuxoXRbPKLALKJCqC7OOm0v2/SNP0GN9w/h3Ho2BiyhQQevT/U98Qdnzl2
6xULk2XLgtrVusqw0VVDkoAkoJ3WpB7XrJp11/UbRIfIgES4Js0mtWFK49OsV9mqWihwMKtAlpFG
BlU+YBAm+7O47bugTuIYGNkM0U6hVFdLs2pw7gVdnkJe4OLEH0SzbSzdSG8vNldqV5JGcznmq4Xy
ZTOx4ayWLI1yB6V5Ndo122ssfKhZ2Ew9iFqgpLQGgF1aIP1DGtASit00bpEGShAHU86vPB9IAybQ
DaHYrNq20rSZQFeN+9t0L/51U3uW952MoLWxACWq3gvn/d7l8fsK9M31WvkZiUDNVLqdp2DG8hY1
DtQHEbBsarbUtysuB675AL6X1LUfNc0EbRiVOF02Jl93BcJajT6KqhjC49A0f5QUg5JSA52NOWgq
UN91QcWaAgyh5tCadFyJei/5Oj9dF3hXl7HUeQtr++vshMkroR1anfCM1P7sOuhDBzQ85aRTJk5Q
QFQzr4slJ9oot/OMgq0/5BkQQkd1loFyHkKdb4BB0FFTkJCCuB3BF9r4GJflxyR5T6lntWX1XTID
oxdeMWmgXgmQJq1SanWd0KvE5UBSfTA7SD3aF3mjx4y40/59noNuRyt5XZTga4RnH5+wtDL9+NT/
GuB2IR7ltXVzwJxAK2M5uEgHtX+JQadN8/xUjdMDbcBWTwYjHPo4wmYf26F8Lzr/EhTBFAIqKLuu
g50zUVUEiIDbAe80SuwDRRrDhMpHlsO7cSPuWJcmK9z3Q9AgFxR87EEkg6iRquul9A10GLLbyomg
qdOTJz5hYG6hhG0cu738iHynUVxA3wGb8wJUlbVzrNejImm48LoI8dI9xDpP0P0ISXjHTHY6cfV+
YiOB1GgvFgsRVpYQtwQ0QnQDNU8voMe2X9fUuSpKaTaHT13FPvFNkFXa4/Y2G6Ea4spEnYFe4D5s
2iVJQzdd5dYtK5mA2CP6Ksgr6DEsPb2d2rQMFgytILtM0byX0IexDD1v2uUK/ECkyRVK0jxqyrEL
RFl9oyDEexJxkDnhYB6CB8KEj6GveKBPliWHhmY1YAgP0IuJ+6vB2CLKJI7mdIakle+eSr/EGyg0
aVyixWSyoMyTVAuesOOhT1stzZJ8I0jyrwVIOIwOD3QgOC6gKPSbX6b0fjH5GOcYBzkftiaZTDRI
YNFV1592fsO1YcuwFxONTsj7aQZsFGpOMmsu5piPGhXviAfa/CQ7qYtRggCMPGjP5lUg0HhdoHJn
AK1N6aM2yOkUPrVm4IjvnYebLPBKUP+KZspXTbJcZbQZIdKQKJ/b35sGguEiQG/3vGQNzbYsempu
OJKAZN6SHUjBd8A+G83a46Gxy9oT8D0oAQALlpyCjNhvOVmGdY9xraG5kOqClxcYYk+YTPhj67N5
NxdqO2CcRBOfty2xN6mfwPdDBRY1BcSouCXHqSmgh8P2u6zIXUCaLAnsaOU39sj+ec6v9gh00/cP
R/n7JwgPSskeyTjr5hIHPcR5qGy6Wz8GTuTmeeez9oIk5iLnK2STNnB+A70AyD1PDjS1ql2psd4+
0YSmlmvSKhmQeXqXdKbUCqjPvrk8Qd95xF0aQtKE7rxtof+UzqnOOd0KltS7Mgtqk4xbDhTgr2Mx
FEevuIAPT9pD8UiBa/NDndGH05FF1vsooHHZhtDUurTKj09AyRiv+sHMJxND13VhuHZxITckuR58
469gGxW7NMXvFPeE1dyW56PZa/ZUjSseD1XgGT+DzhLYquYkPYG98L7nS3Jsbf4H6OLopIlZva0p
2cx1425i1a1alZwzXlzGw+I2VcZAVWNWngq7As4nPvqEvBMiz97PeW1CEApT6BnOBtqPJd86L7nL
aEKDHNXQk4PjG5t4KtuVE3OuRwioZpjsSSea30fiy+3TiwecdvIT6NrlQqzwnlL0cBCAgTKlZwpU
wxvaM6g3u+249Wqv3OS19wCRya2YhLXGzZJA761+VAnuorRIy7uOca3OZ5ZclBitaLvtnamevbRe
889fFw9Dj4qnZy7vr0dwcWjlg1Ih5wq4hrmXkPC3kk4qdKRHerZ9HkEXNEF1BUWEqYNCiiWEAmo4
qwxdMyCKb0GOTPSEnAkS1JM1atVlmWV4i+ZkO6LWnCOc/dGVXhFNMYH2Xzy5oIyXIiQ+kOlZxtsY
tsK2dVtT0fGUjGMb9NC/jIDNQEPavIejA8NZ15vpCln7NvUx0HoidgknA/BltcARC9VoMeOzas7a
M9fEc5iaeNrkXgUN2L657ZfYRrXFadiWIP9JPsvzp5chH3QDdRKc41B+6BXJeJOr+R6oEzojdTfe
ODyvF0LLcCosBJ+M8FrD8Q4UlT0CSl9ZvjFdUQdSQVE65t1NzeFhuiCt+no31xTeYzUcIEmze6+q
aJA2Q/Jh4PWagjTzjlamX8/jaDagu/c3JK13mCtPN2kvrxLollhW2oeO4ftKuBXyi2RXzyS56gpn
oW1HbICgERsVYzf+njO6hl7Q29mJdCeKabjwcv8aqRJtUtxjkODAjfAg6LGaMnWMK7Vi/ZjtoPbM
dkksO7svQ7Pd05tfXr6819i8CJpxoeEU7wpXncMxf8j3CURTM3xIk/a6JvMV8VWuq6k67yk+nUAQ
0WWBQuPTiykfPqh2uIhtfdks3YaLMhobsj8Ec44XcbGP+W0tthLhSExJAL30ELH6Jovx6VhX73Ow
um7o8eQvV1Bwva/Uclxk5LQcqxPYBMe19why4wmcVbhOZLNeanszqqkEhfFxnrPztHJl0JQJCIZj
C9EhoQT2PbT0P708/Qq7sobiZ/9mhj4uDhcbLPgfeYX7PyQVJ6qHTrFJ4dSSG+W04Z0f+bjrdmTK
u10W5xYSutWk9bowjnty7nWSbdIkLXVfl+qiZAMcBcBgm/1vWWXHaKENqHhL/S5L/fk8X6oqFKwL
rMyKd5B71tBSTk+gLaDJRKMyH+qQdnnyBx/4rOF/eFHbKgHJf5ZulTY2CzrqoQ1P8IUPHCyUPc/g
yIYJ4x7vQyt0mojhRpcphBY4r9BBOVnfdRmZgpIKOKxRdcmJm6c2ssKFWe2jG6gv4CQC8d6SPmk7
PU/1Ji8hg+NiiaH2zae7ibnjpkunm/x3b1zUpRtgl9XuEnZ1diXxcNJj8o449mGG1hFS6GIZq9vU
tHdwCmD3ZCUESf6sZlcp98k5tq6PZjgLFZhBLCcVqFe9fvoxR+a+z1EGFSoM9KxHJ08/Pb3grHj+
K6lGrJ2oh+hpAM4BqV2znFbAns4WPwVeQbL82BVLFswTKo/nDNmdVdDPrnwrICQicelY4jb+PM0g
G3QldCXTMizKEYK6yG8qwfglPHS+Eaktbjqi/vAaTE66zl27wY0a5OHu/5J0Zs114lAQ/kWqYhOg
V7a7esme+IVKnJhFICEQEujXT3PnYapmMrHjC1rO6f765GtT27ly9foakCUuIV2Rs1X57KQrA+Ov
zzQh6/Pj3zw2oFjeSzYkzW3nvL0pAVsCQuqnduAXP+XrVXtzwSifcqPrpZzWBi6xikoZdvRWU+pg
yc0pauLOK10X/Fn9VJ7sTtfcWzvQLNP0LZDUvHg4C06BHkQRpUJV3AdNY9w/6vk8o1IMlzRJt/uA
yvgO1s6eFEyKrKOkz2KYnvG6o3Fsvb0kND57wbK9GNZuLzxoftXG60689Ybbgm6k8Lad587bYAcG
0d0L1qHgQqkyoRAo3YhOW6998CXxJ68YE/VZrsteRK7WX6zdHOghMd/XEE05a3Q6ZaZmNAvbBRYA
Ge0LCzf7MtqtqcIWXhTltSsIoyzbBzU8dxqjGiDKzeOtiUj1+LXGLOY00KjLaKvGp6Z249OiDZqk
Xl8IUfyLsPAntrS5DbpT3x2rC8EIKwUVuAm3HVelhApFfHQpzQh4a6fjc+z1poxI0GZ02/sSPW0K
YywFSqbnKaehDO7B0suSRX2YmTl89rsGyqCIKhGEp3TleAxoRBjGVuAEHFWmoR5dVofLRuy0yd08
wSNenYAPCfmo9SAxhg012YP7YES9bEQEGWChrWj8Nqvl4Cq7qF8morBjjnaMjeexITYP4LUUkj9D
j+3gfO9uRrPaNvkkcSjubB0uwE95YYHFgcMcolMy7YWut8yqtTspi+okWNHFummNK5es1wct50al
MlJDNjPDW0KaFLexKXVCK8Afz6NHf/jYUSBH0ammkCwdSCiwoQ89w/e6H5ASGjgeLbQEAWhh/+kN
jSp6L5qLbtyx49B/hI15QTEMGcJLrjQKvaKXHh4x2CNUIVOOCvn6IHIebQJMmPASaHCUgCkAH3Qi
i5LmrJvpG0AlkEMDeuHBoJOZ5FpaEnyk0dPGcAAeJfFA+g/lo6if6r7sWPTD+WGTMw+qAPO2H631
sIWPJjOuyQvkhiHjRxffjzAXoCu/hDP+Rc/vwn6V1r+4GQ99bkJZjCRFjTPXV2PR5KSnxIdh5cPG
xzqVDCsAMoSpY5qPC6TiTs5fCGjXkkfB14TV5w0Wklz/Au8QmbOJwznUXoIIlAEZ9fsaNyqXvpwK
saG/8SAxFF1qtjwiBoSVyHaVltThz7EtHIjZeChjdPLkGjT4Ilr+WDynjPcp/ZL0rVcCHfxudPLC
9tDcxNgXPR/Du5RzMXVArPxmQttRYz86XrRp+hS3E83ixdAiDl52jZa6D1eXB1Lmk1qXDIJhUMq+
qbDio8sUrneoKWt+MHZlIVp4AKFzr6tK4dceutceQ6zCp1kG8WYHAskD/UkWKSgVhz4gB5zbbV+m
iF2j2yRBgW9JM9cl3wfrkxPz4zudTXf2kt/jboYbPq6t97TS0fqn0fAR0XHwQzizqOFQ+cmefdN0
CqoJHUXjdgnBBs/RX9roUvcYz7Uq83dRJ3DQw9mZGvqqKzo16pLPc4Z2nFe6X0qAGSTjdFanevoh
WjtcCMMLXnn9Cc7uFXSiLYbdvcgdfaU6tkMw96dkHMLiQeKqSJvcoTwvdOtdaIs1iiEmIM1a/7w5
8zaFkGlB/5yiBDKcInWBxwI0OY6LJW6DwgfDBHSO39rZqSsbochMM76+jrckQyb6de7w2z25nv2D
0esnO5wmfKpYByVbkicb2R6kb9aGDTu5YW8rub6sdVhIYrosPpysOgT0KMTHvPIPHjUqm8fMS0cI
+9LHMon814hikQ+HgJ/MWzH1LClCq+5eQ22Ven3RbckXdIV1Jq1gOFfWwrlmPy0uZrmvWpgj4tvK
9uV5SewvZyEaNmAH0ca3596nTzrADzu5qEMxLf5M8BHOrcCn3shHEEzyzCUZi16RPZsovC4CCanw
BrytGTB566NKYgfmjHD4kqXr8N5GnSpQz1TeIvwsEXBhBZY/jIjvD4p2TKMeKtyyZiQBjBtG6/dm
j1jGTXQNjKovTomfu4B8MOlXNizrKRpQL6R7iKoNMtwpJXwojvOhgjf3/NDtcZiC7u7CMe+E94/8
lP6siyE02Aa2BVLpfbLMh897CPm+MJDuxsbPWgE0SNVejmB0nPeBgNUeh291YtNia9Y235XMcdKX
UwJ5f/Ww9XF6ftYo96pl2kK4y/hYjR/eHqS6jYY6o438hQ0AzUZArowTPDas8Tt0legytu/hkMQl
ZJktQ60XVY21DCVSxzMZ4GUz/HhxrIZ8EtubfxB9y4qt2notnDHb5Fu/NkU0jBTb1y8AW31bNzgl
s/e5IexP2I+uohacag3tNxvHLl+Og3VoaJG0FMdsj//nrVD6bPul8bc/K2TEo/uyxXSIjXYHEtcy
7JjGGysUx2/ryt/QwC9Zi/Wd03Us3xF1mFAloyQbB/6/gp6yJ1JPaxEyKChrmNMFHpzvZwT+3G0W
oCqivepS/122K4hiHMlatVHWTgDqVkhQY4PT1e7SZs3Y5CH1+C2dy3gecbZ/gNwNVM2yKMI5NcqU
F/vIisEc1MJmM5nGt3ZMPjeJy63aMta1QzF37EnU4MSWPtvFmKcO9XxbWe2dAQnehbanLVR/A9Hh
VBy9i3vhHSpKOfFsIdtBqg4OMMTwJOImycBlIGNwgP12Q6liFBrGmdToWEESuL99pJO89bC8mn0x
RbBub0wG3Ul2wC1ai/Wyy6qluA47gYczDf13N6bzLTnuZ8zvg/2WtJ9GT+hMsO1v3GDVduD9CsJR
0WKVpsTL13QOSoRB9hOrxdVu0XCLo6FIa/xAW9S973R/FQwOK98EquyUtqVkfnDaB5xOUHva74M3
95Uc4KazyTP5TPHWuzEug1H78Ph5CaGxvnoj3unar6UnfVZYLV5AwBbgwu1F1KxaVg89zxRn+9iK
W5ioylF4XFGy3BYZQAkfWwfKAkS4OwVsWstZs6WA2bHnk+1piTERIZwebCQTwOAd5HL3RQvkYsSF
PvjhUMV2BGoY4T6Gf9sBRWhYOYc/rCIUR370QnFN3bWJt5wTXu6W1FVaRz8IyN/ywOx7q+Iy7CC5
6uYrF3CY51mdo6XHZhRwJOO1/zB6/m264Vc6EVnGaVNnaBpc1hMN3QWdp2whdTLSBFkQTjyPYgN1
FBWDce3xDq/OW9Lcj+SnMTicthHvSm2foHm32RaCjREcLTR69so0v6Ypomfv2GfjyOt84UaUzMoE
WwB1A4rOy44++IBpejnXRVC3/8JZLdVCIDBBaLj00w9Da3rb/Pp95ope6gAuQU2icrPAgrp2iy4i
NUGWtJYWvGv3irVVspqCqoHd+1bXpbKX0PB3KJn7695ekwb4+M7wkX3LLwGbr4CMIbEp6LK820lG
9FUvwRfZ445N18lVktrPVI1fucXJNaHIKbYwuLkWprjfJHuujfwCaqJkXYrClQvcftFvtUjwh4fQ
XEshM+sgnY7BCJ5+0KX2UUTBIsata2HqGrpfVe8mMDyTKxIfomTgUAMcUL21Xoc11BebgynrtzDu
m1NN2HdwlVDPo+kTTWDZ40IF24PyLULBIrY1a2md3m3VzaH/ZVSfQuXDPIFAVSZE/qvrml7gAH8k
KfaztRC8h0L4Yw/WNb0sLHmXg7flqFUzG4ozLmQ4bDUiFqgW/qBpcKU39WhIYDyUPPBMxWUUVCuF
pjP15CIGpZ9qOEyl7JD4UfHGnn2vZFSIUxLs3RmkA5SRAEdZjTxYJgB0nbghE7QqHt96PXxmQzTd
lvSbir2vbrH1bfR2VF0Jn04PuXzYgu9SHV/Rqy9o+v4aCRNzrsBLzJeNRDtKXJxlAPxEua84x/BV
tBRhi0uZu6cIBn1W70DO+rRrUdGvP2snTYapOhR9AS5zKGcl89egqvtT0OFwIDuKUgHU0BGXDYez
s6bfjc/WywjqLNvNLstdTHOBmBTOn1Tl69qjOIcAPPo4JrgnXx839ZqOb+oogyKOW3RPUZb1HhxK
MBdb0546b/wdoPktNB5blkItQtHr/NynqzwFtv8Z+X18m6zen0EHQm/yTyTmZ0e1Lecl/arxT0uG
1w3CYNHWwee9V1G1rmc4F+htfjnt7oEHi2EUw906Cz1R93l3GJW2Dnd88DnIHn5/Iv/Co8dmn0eI
2CVusc2skKwvlPrj/1sYll4LeTz4/PBeWhnCSDE6W4GLFbzGhcsBUMgalEKkURj7oclGrxny2TYX
YJNjuYdLtSVIMbXhMOZz2LzFBlfdpA93twnP67ycbFdPhUPg7QR1oMvlhuOss+RnqBJ9VbVEMyr4
UKH1e53AcBRCTZ/iQWS9zXuMsbqmQ5zvi0OB1kayUjUsF4jWUJ/Dpjx83JP/S+PqbkCZ192EbslS
sCfohaRGOUCD9gOup/819cnXoYXZ6qtkLkZ6W31kLSiyJ1Xcg4diTXCR8JPaeEA/FrS/HDI7ORzN
sdBO/OuBuWXQHvJZ1JlZv24NxM9+F0Oh14kXdEG3HC7pNZ3plG3yXz+m700UyTMqWJUPqzk9ThO7
jLw4GfSfZRtxiDhANoRLcn9Dv8ux5ULXjfkDL0DPjrcMzgA4dQyRAScNa6Kcpvp3qDswggZlj+vP
CwTpUIL7WKKQZwPxdCaRFYSwIF8fVZOckJM8DOUIJENRo/3dKN5PbOCi+juKssP0Xdsj6cdU5cXI
ooCZ97LIBaeFOkBKiO2B14St2yVdtU8wZKClhsmENXd0kMFu1BUd1r8xgnVAtmTMeo3i0YP+k7k0
+Vr39ddW8g+/Hd/WDTRngKrkoRiEbZNp52usYHg2irHr1vg/GtP6ldkSe0Mq7Rx6S3jmAwtuwRph
y89R2Vq+ZXg+3i06HN0l3Oey3/ruhs275D60hELryLt7iUI3tYNFnDri3+OHBFObk1QDvYxu8gse
kiirh39Ts09PMUsm4EMRGkGvXgvE+/Y7IT1H6YyVyyYVPsUcf14XgWT6GU5Td+/VcpAVIDypwWHl
N72AEA8ByjQAHpvW/U27w5tbJnPhK/R5DC3IdY/KyfQJwSFGT/AipotSEb0iFIRlP+ICqSeoattw
Y9t0HQ4nJN2aLzDg7ZnKDhcY9NowWX5ZgRBKnzZNEfNIlIj8eXk8Aw/za4SbRDQ/s71bnl3Qw7rv
El1S89vfJ3fhoFlwHKRnqxH9ITTYSwgTaFrFLHFGMuhSAzwfTrAYHv5zMI3fifaaSpP7uJHk2ito
hbvlp0WAqdwWxFjhcsX1RC+oZeBYeN51WZp7e+qn1Z125YCoRTNAkGZpzmI8JJf2Cl39MxHmyne7
4URu6XWJlpvo3Cfb1H95DJIxMT6kr4CGlZuj7rlZv7GjNk+PoNEGnKIaV4vV2M/szGSau26Yb5s0
y0XM852pST8NvieqvtMRUOuQFRuDmICZHt6ZePO/KQjIXe+vUkp9dzSYq40pyMy872Eep/9Acb0u
PqqQGbcAehIOmeneJvXwLNMZgZy4udTaYA32Li1i+WPrI3HfAKmxbsfbGl9MT8FruTTOXKP7MvHj
P612pEpGXUW1PEP/gRGCTewziBSrB0BuQ7/PcKLHG5RLCpUp01v4+4F7DA3AD5IiMTLs2NYA1840
UDpTRzPfQfJJ702TksxI3IIPsS6mT+lgIaNt+5N1h4PfQJJpp0Bk8BiAQMUvYnNfYRUV1oNAxfBQ
cyilkBrT6RPwgq3okZrMjBdc235rS6fwTVQYvgJX7y97hAAKNq44hfIa1KiRnTf8Hg/nnkyiyzCQ
QOUijIeyDl//X0rLhjTWsg8lyGHA6lPYA5daULrFw+sa0hOEYl3OqfecjOuEbwexlPsaVR9kSX8O
Du2ri/KawixuawRL0/hov4YG+a2ori/NjNuS+O50ZI8yj0zqHLb9r8RudUZoje6MgaVIEuwJS0nV
al5uoQsvHdIRe1zLvIeGWwjdXy2HFACQu4onZ87TwpoMuEICmj5v4IaiBZ5KPx7FOWa7OxOOdQgJ
guceId3JtQd7BRS/MsH+Yza/vcl4xbRDb3CexRMMlreN0D5PjlO5RpYPlMiaLan9MnTT/UHhtSjB
c7rprI7RZiYdamvOv44WDRnfYx8KrvfZR8WJiabDDyQW3xEcoOBF8fCTCN6bjsfcjqDqCbCLYUP/
bga55qvAKWU6R8su+Edb4q59D2g0CQ0r4Xj96NkGZd+9m1SYQieQBXdhAbYqeYPPpXNi2T3C11cz
MAvQWkOxOAIxijUfY5K8iN2+RRvnhfDWjy7AJyMJq8Klrs+1XS6SwzD/n3aR44cv+CtUPQUI5x8n
WIT7qsHK9agGrW8j1IAdO9NofOIQ4e7NWGqNl7KFUE5t0sN9mnFn9XDTm3EtwY/C6wl5c1LL8Dtq
7E0ektdS83/aS27M7L9D1Mi4/tmrYfaAP291usXlJrzpWdHmZiVnedhbKKBxjAiyP+01Krv+lyfI
uVHbuT2wFx6iF40E6L1asiAXqVc95HV40m99irkG6UwSlMje63r8tB5k2pAB3x063NU0us0e0sW1
o99Sb/wFLiLNdoJLuAkBjbnRh+4yyE+LQuhYQRFrkQ8xiBgiyGvL/4HPIHzVSbCiStvwgyy4rYed
vqS1zqZwLhSU5DJiNcI3GjyEwwKYMBO52MiCMiq5J+HYvgzMP08BREjaGb+EH9rVRexa9FJa7qeX
Noxgbdj0L6D/by5ChbuJ4etsE1U+Prjv6RBcFaxiujkUKW3wJNzuZ8rj2HT7gE+7Hm7wRbFgz+YY
3c0WN2izUXI+vmJZgGjBiIGWhgpPU8UrE754qWqrbcWeR2b/CyGoLUXfMdCRiO50Pmtg1nYfsFa/
B4H5m4ZoPlPEfEr4Jg6FdsU3BGd91n7uPazfGICpPQgvf7MCdQHMrqPWQQnPphhaUdR8HCEFa+zH
IW41HEXOgj4448db3vWvPqz/wMr8WgfYBI/N5YfhZ49Edb7D1S1j/xwukIuCVOCOSiUEK/mmiXx7
7MqHD0H99Z3O42d/wmehO/80bZ4uNu5IpqNwKcJhFXe24PkkICjusxqxLddAZ3Hk+JOU/TNqkybr
wn+OQASYZx3ADzVF2uCCnh7uQwt4js43WHQe4B1UosSD7+i6+YSy9g7oJOtIU7UOGvTj91gKxTrY
RL6tXSWaxAAbwnUzu6Otz/wERtqGZzrAdCi7ff2JmPcOKtf8bhkGdATpcE2MnE/+sngwhUCFLOgV
TDMg4YVfCRV9T0FDZC3Dqnm0FgsmDuQyNsV22AFBZ9IMZTGCxSCxKxA5h6dtvu1dxHJJ2ZzHvQ0L
t+o/D69ILptBjFn8i4f6bbEgmPcNF0Aj9QVpNpkNgxJZ3G5/+90/6nu8OhJAv41xAe/qMGSED35i
8p8x3ePpwYpJGqYZOmBQ3WC1YeDwGUF3yAdr0t1G02PlmyaPaipRXv1CJn0/+cmLGVIfH338ZA37
DvDFlg36Uty1rMuGbrk1W4yLw4eANc6gMZnGLIzJb96sANo3x24B6uMBwUWtz2wEY2xGQ5pyRHCP
K1mJ+b3n01hE8yfwHQHu2O5X0vnop/r0LejkVu0CrUA4XhR6U+xyWB9yqKf/zwSqGyiF6/dZ462x
EQNE1JKART0GdkjtXWWzu2fVe+XMphnDUzpdemP0GX1Nckun+mNYvCTb4yFCdmH3yxbR8ThOkAav
AXojDr30K8n8Ntoutsm8I4lm683P5kV+VQeLbKhQGXVJ1TtVglH5NIf4+DDA72IAbPm4+imJzuo9
GHuQZrwFlQK0M2jqG2Z8lumYwDfY/i1m8AHj1j90VyelXFJZhmT2r4GPUtgh8p8Y8y2EKXmvPZr3
CdfXNdVfa7QLVWTlXhC6AqLiYE61bb40qVT3tp2+JPWbxnSN+5j8msU8wVV5jdEyX/22KWZiu5Nv
cQ8Yxm8aUsGSrriJav8UbjpXixsuk2ZZiAjjE8o2DiJYAH0QARuBmoW/IGW98bX7YMHMM+hoPgAa
OIu4tf/MR5Ps2eafXfomk2264315ARwJiS5BeT9XitxUso71/xNvJsQDgqmF3pbEGsiSrrPZb6Ki
GdI9B9iEWSst1F1Jf0qBOuCxvwaywVc7BKchGaHbAAnSbfzX9ApUCsAB4EFhPuKsRYs3jtlEVlfS
TxsA2p5Uow/An1iI4M1wJAz+J4zFypMSc4PS0+xtr2CY/HKuaZJDioJKboL33sQI/9e03HjPrhR6
HApkN8vPEorhfRjAGaIZhpLubwWYYe/aeNs3RkQV9GtbQnN3t0B8X7o2vjYdoWUUYllaKAZP4wLH
L6nNfew6UnJJCZz8Q0v3gYJM8Tn11+WMQ/QWWYA4/fTJZ7u6mhFIFYC9e4O7v9wSk8CK7lFQHeEY
U38ObIrpIEe+YJ017O44vmM+Cy++odFewAG8ALfC1YN09whfYUUPy7acMcS0uau/hnMD7RVt+wLv
VYf4lihQA/Sg+i/RluBcJWjW0+iybH4uE4RsEc45+d6vuU/sJTVfMPJmPz1up5H+QTm////m4rR2
ZwaPiFi1Xz2Bc4+yiVfBgBouhMRCejPeeBqVAWI8ZwxeyheDoEDSuSey7PXZjf3Fj1Ewys4DspCM
RxMWzLfB3388xJgYb6hDaPhhAAi7I8Fs1Q8bwiiK4+1XvKDdTWKs/5kvsFBqSAMbMr/FkoY8lyNM
3WhBMCTZXhOkmXSLxGqIcRjX2XUMJjaOV2tiqF8M6AuSFFOK2U+4yIAy6fjnoy2hEnGTERdM4zCU
YHK9V+AgO9Ugzi+ewSGBK3T/UMCkc7pbfAvESrIlwOgDMv5O6FrC2UXHcgyH6jAcatjR29XpWnFU
DfgfzYiJUmuMLiJwKinj5DcmG5geosUDGCCEXgPQNqhzcYPj2HLiVUDzuw6JvHXa/uBNBKBlT6OC
xsuncQXYhN/Ye0eHDR9cAtFJ4ylAvQaxHD8JtFpYj5ibwc/hriFYhRbJD2ngI/fqfzFLBV6Lg5Nj
C/A6vQIUeJEAF8+0H4MT1ey7xwdAtUdIspYcXraxOW73+XrYZWvX+fdEUPQoDmbwoG1aIh0PtDhB
o7+pGCVh5VNcuUSjS0sNBHT/4Dn2eUVROv20Y/Ls82W8pG8IrAtYff5+2fiWZpDpLyTQ/hlU9F48
0gLRMc9qnKfPw9LT7FGWg89054m1lwRe1xmDw7Dm8G44P68Kjr1t1heGsWGVwXyxwsMVmIcT6mHe
n7ul9U/TEvyO4/1deOLCCUz9Vm6/XSuxuRL8NtLI3HrxbxH0H0hhtBW44uxxsK8J+w2jfC+hXmPf
DvVP46F2245Xi54BE7GO4x+Rq6+DCXK1dxo2LE7Zh4PJtx9zt0VQxIAyO40hYAz5rfVQCYbOs7no
t7M5AucOc2ac814g2d07hy8fcRfnzfo7cnZ5qvX6fZLbClrFXLxNwpvwSId2HOhbghk/oIF4HqQQ
CDBGCJOBfIU/KhLiwgb/pW7aHQ4+OnSPHzDGFNrS+t+CBqwmmruyg3uBvKM5Yr0xPDdIBchHwbTW
63LnlBUgiJCVcijspwBqxlF+QavOOtdu50f7a1b2Zd/tjpZmwmCcVd13CyKhxgyCfrCHTnp2zYxR
ZGiJICjs+K/hWx+Sj3rCYACGqUEnOW9vQ+ped8L/PQD7AGacRja84h3/3WjcAwO6bGQKNObWkPDS
Io9WG0i0wdohs8kV2tpjw8qQYjYZfJ0sZQWwNHpfDBIlzBew43uUT8GGyIU4uqhu/rNM01Y1nv48
HvGigAfqnaf9uw6XHwrXCb7RzV/pk+NLgllM0Y9lRXamPTrZYMN93DlADu2SIuqd7meRrm/M9O5p
8dbKdX1Gmv1sdFR0RgMaSFHHPoywAbVl7lw4Ic/TlrBLZJZus6gQ7kFUGH+Dwpn3Ci389KeLg/d5
isACoKGqbRMXj9Te7OHKScBlEAvWoUuRJZCduc+yvjtAqeh24GusSMDmtg7ghj6hkyWnCIUgftgJ
HTuUei5QC6tlJmUsI9BOpTzMPAjP+1mRkGUKhte/1aQtNH79ivYXMwowzgoEnp2hcEU4Tms45MmE
65VDT0m3zAywQbe5fvYg+2WxQH2cxg3Px/nF95IAs11QEfMk+KISulcLwM1MzQg9TIEqGQiL01r4
sRJ37JhyGUMNToQh0Jbo7hYwKJP791p3TwkmgN05RkgsAADwt+hZBCoALdKddVCI/dfHhD923GvK
NtdNSVLWOsW1wvEpQ1pfI+GjDQya64NlmmOtss4bwqyeAAeNFDRnj0B+0QX8D7ohkFYIisapuh5z
rYIB3UpX02LHVJenbrIl2dtPfSK8k5AKJOOBNXljdzWaJKfGAqh24V55DEUWBfege2jgD+nbY1t7
Exjq84jESZb86R23peRyhlLefwq2mpw32KfRHF+kwq8arGmQC4DRzQ8c7O1zRNIWN9uXYcKtEroN
IeRwKI1Cvhka1hMd2LOB7tOuXpC3DYpmRfVnpgH1BhwtCe27b9oh4dySraSQZE9YGLCMUCuqZEKh
B2NFa4/epQ2+dVxHEJP7J3T6H1O0+k8JcmrKJ30pYK9HcxvnLQCfCn9z44ygALpVOGbnnSzXgQDD
OlSJFKmyDGzyVSXPk8Kh2VDxh3NeDnz2ct63eRv+VtKYDL6Wq3qCOsO0XhE38LmjYCicAnhcY6yM
CUG1B8MfqTG8KYLko1MAgKOe/ixUfCHJV9pypK+C1J0B9DcZEshgLQ5KhWCqA+BGyFbGXUKV/iQI
SZSzMJW/APZYMYzNWyIMrcMxLUZAP/gLaC6Odi4jYKpAT0cu60D6PdeiesgzCEDDX+vukrDmGrFx
QspZdCXffj5IJqw1TIqk4xWPs/u/GK6PFZHiSl0klFfVgYY1KCbDNe5yYJV+FbSwxHiw+lAVMLyu
m8VQkf1i1WCeRr9+XcQKLSDhaLoWON18um46+ovqjiKJhA7vmBuCmSIvsWOgQxjmg9lwf5lEfI7r
Q9TRWKOP0GOT0q8HUTgy3AsQC3UBAiPrZAe6dnkTCKxN7NA5G2Pybj7qhgBWIp4MZB9SYgqygFUA
BL2TDCm0wU4FZxap+EMS3XiK9POOXmED2jwDH34MYWRrjDW7yhm1vcJQGEDO8XavDbghtHo8x8Xl
Q5/E+/Im9c1ZD3H8QVZ9oig0KnAfyeZ+IhSCdRbQAnhMmmE/4Kt7gLin1boTrcHHtAuERqj+4cXf
AqTZbY05cSMEdkSVy0f3HXvjZxu1p7ZZk/8YO4/tSI5sy/7KW5x7tWvx1mMNQktEBBCQE18J5VqY
u7n8+t4eVd1NJrkqm4MkwQQygRBm9557zr7zIW6HdclkYj4RQjZdnxc7vMpToIvBvs7URaDkr7uG
sigPmM4CZMP5Xm1HO9pOtELiVWKXR8QEDU3bm73f7cxCpZ2Jsec1OidwmS8MPYx2FhnkFRqJFjYl
vkqd2t1l6B/39VE35UvvJRyUbfMV+tlKahzvjqdchWLSO+XpHU5VOvgJdAkq4TiE7rM7WejyoucK
JdGfk+yZYTyWM10msxDbPSXwJIkO8s4PpDqX5e7mZVP5ETHGWcZCFCQLq9BvZmnWT+YlfGKKq60Z
15mLkjiLFinwuXBV26JbKRZPqRIZ6sweHY0pMuZWs69wOxrSW6KuDhMLshPjSzlFznLpGrNIGoTp
aspnjPnBwoixHEW6/AKR/RYkLjm1BuW5LJ14kdfikRpiCoejSeC4ZFxgIq24E2yPDulH1A5yUYyh
vZFiaWDHXMRhR2/c6nt/I6AT7WKHyfMYDWCp9BcL6P/a9NqPNCq6Q0smkSPBdI1qLwkwSyu212UC
g9MtOYaqSHfnna5/1czlVp2F1Snu/IPMw3OChZbcT3yEF/jlC21cNrg4Z1rj90uUuGqZ9XiIRZnx
jggHlGm1zJZEtHi9ijaexSHZfj+GpgDj7DEV0SbSnR++1dULpw7o5aQTzLFyPyspPn7JxLWl7wSe
kNzXlXcdctWf5UlwDRMEOa/GIehPI6YJtRfHwQLOiH1QkAYp23Y6YssoVCLhBDJzSi00wtsbfErT
Ryb2N1qm6RiIhFiEDXNjRw6AHetHy2TwW/t6vJK5v7m9mvsiP8mGUl6vMBTaSUa0mylPm07vrOmW
H7jub62hz/3M/+dKn/wpErXFURDK7TE51YL4lZ+3p5LM2UqtzGyWpMKcC0o3GgWxHbXiGHfWEdcm
YnyBS0nE7bvSBnKpEJDKTQqfyg4ZcaLlh9NLga0REtOl+EL6s5kYYWoNEsRrSHpzGF7T1YKjIrTb
QxRyScKo2hXQMSbWL95gSgaT8KxdcyIo+bDojBMlFXaKJA1XBg4ifLExuiu2P/mZjPUlpqje3Op8
13OaeeLMMl1b33iHaRw/uqB2sP8z5Aj4iYR0JPEKHnanmxzETQ2qbaDHyHoHdUiC3LQzsUxL9xRN
fsmEToqCmlN1EsVMO9plLe16EAc/hl5bUisrnCrGk2cAJVXlLstrc450/ehJSv+qpI+8F5i8sK16
BJPUgv5jULfqVjMRwLK0kEujwhWR5f6Oi27Z6m265sR/DmK1xszDhCr2XW/eSGpikxOjoGDH+WMu
6sIgMjtlsqXC/3dsZDD1h5SUEkE2Pntt8FFZ+TkJ7cfMo2yQ06ObuZJhMwMhE0zhlowoQ7P0YiUj
llnaQUMHtNiW9oXU1Bl7Hy4QgXIwcYKI0z0pnqixVcaIkT1vVUehbbiNE7wJ3YpDt5mVtf+jkA7G
Ggw7S3Ogeizcbt4VDP+HfhnHdN+RyXtNCfrJC/XZ1chHQ0wtlo+kBDuwAnOskvQLmbEpO+QnGzHR
nVoCJ+e6HnSuH9Q9zpbMWWVGZs+KhDhTBvoC4Qi3RqM2z0qV35mhIKKeytfMoa5ouZPpPI+aLy43
bl/c+tcgwD7Zjjnzt3a4ypeCuBMqnVHgou4YQUypXWsyyaNG8cIw8XmanrE1lP1g4iULY6Xm3dBd
nBwvplswAsO5YjDDqAQDDe487K1PdiEfZINmgdeJpxB7UTSNohK9QBaYmM92Ow77PlAPsc6krfBa
SGPZawwDcFOqBleZ/Axy977ykbwCkIKwzxitBEMLfFKVK8MIHruyAo+Ma2tnNVa+0BO8ipWtHwJM
HP9qNipFb7elmZvIfPCwNK3ZGbKI5hbfySTa97a1Iubfw9kqsJ+rJv2zXuMn1THORw0lRohWa3BD
e4MEcREUd+RjvisHeXYq2exedAgu2kMVZE8mzm6ciOrzUHjqMgzs821QYJqLwQp5Ww9Wv6lq+QgL
+t/ckMIImNu62bJpeWGOTAjweDPSDVKLscXAbDJY+S59eGcE4bIe1bVUDWMrqnat1JzPDooTxROO
F1Bfc50CclN3BclNxDuVSBzHqD+zJ1JEAEFrTqh4i3/3OyxqXA8q3mWHVIuqTp2c5b/GdXLsUZp3
dSweiwGmYGx/ljajHkyg4To32nM8WbxSX1IxuQ2iNWPktVXD9Uxx6ZHVdWeq0T2YrdyB5Hi4TdFD
hwfUrtRP/LYBHTBvhWrQ70QhwlktOQBFZG0SK3+7BWm0tiDREH7D9YNknpFajbMAvFEmFrVQZpkv
6KYyeMDY63DSMOHGk2swyssiikDCMhjG3fYDCjmnmI+8S9vEhJgRVpe4C/rdGXOY74iSNYsQN28z
ry6BQ0Ie/qFzBsbAsrv2fnhPqb0zhfo85tFr7V6kwztNlvEhrc3ojJhg7huDFgo1KFx6QRgtsAGb
2ziKr6lr8Fg3iO5kJi+235kXd/qlTNwL55dPgZdRlN/irjd9q5syrxETr9TDxhMjdNL7G1c1LP2F
pS1Ep++1iNloo5crx6nzHSCpD8dy0fn9nIyCoXibNktWYLK9Q5GRHhbTL5VDZjXLzAdrCPjIaIOF
m/XxCmjfwfeQlf1sjOkkMt7FQZLvIOwy5IQq/RqLRhB0aMguVf6yKY12V0+/+HYdgPmImJNl7u4W
RAySqp6Q0fas4ZCinKJXcpXR2pgaRpZAJt6mqacMQxIvWjWo1lFDZdDU1rue1dA4fY0aPoiefa9+
aZQq2tofxtnW0/zUcZ8yAHXOFl6tIxX/MWqmKSbQ719E67W/YdCZquawjgvt2mIp8U/gAI1GKiSu
DQ3QF5R9TbvAH+gACc+ZzU6abxnL8hBWpbaWIkekEh9tEDbboGyJACNcnE0M4tbQaJsY7iysBNxt
rVlUm1Ix7VUADBjLKEjHtOZVZ1fRom0TUtchOXIMUACDOWq9ioKdWPYcyRlbfwbGGrfuRDPkGgfL
ydPUuqvUxPjWkkpgJ0Azz22xH9Pq0tj1HS4EaJomYzCN04BlC98MCRC/WnIIfHGZUePLRJxv3Bq9
V5cweq29Vn/f3k06RxGwGonWl2+FqhE618HYQCWqpiUDtd9Ar9SZfd9UqFuE5sapd2LbnGd9RaXD
p3FxJqs6pH8puMDGzBaXAuOBS1Lyzm2zx7yzlm4ZjOtDl2vezs+LU+xgNemmuoSZorEUCl1mLwkz
N2NyCGuER38jx6Zb3ZgStxxKma97OnXMotbcSL1wPVS5s7LCufYZ0SFv82KkAdH2ua8vq5GZpBND
ahhQuWaqytTMVbCbGklIrWvN4gYzgcwIVOZ06IrJKNMTcJlbzOuW13qzntheHZfRrqSkQ3ddoCQ6
c6VWeUA4VlcVIaLBrqwT8brEhQ1dFF/lqL3RQ+9/xYD4C+DCxJSnQ8a0DX64G03uD0CmjlABZY1n
zpsydjatEmQrhX42iauZTmq0L912FytBtFCF3yztPrfQ+tFwwjxdk5Q3dp7io9baHsEm52SQKOEZ
a/xNohnM1nHV4WGx9tj5FiOOQ0YhOoZeSjYiUuOGsf4x083oOEi3XhJP0vCiMI1rXqDLmQtUXzKh
VfULmqvxVwSRqemqDiPPddjS+jMyjYik0ysKqMChxy2utpgCVOH2c+mgx6IlfAnyQ0STeNuh7SHp
lsNBjyIyEI7J5Nyz9iBm56mkMymjNDzdalSDqKTrNPW+GJOX2Budf82Gb2MvpW1+tE2V3JXqJufA
mE2cna5x3qTVveIdZY4cJvkC69LtaEjxkgtT7X/BXvobMqCpA91yVBVAsKE6P6GXXDMwBCZrZ94j
9E5kDBi9d6EiH4axueLdYXzpkSc3zJ3qb4rY+Az9iY7kbFsPWVIdz66HdzHXsWobwTth5Hdd87uZ
ZM6Kb+K7aLkig6J8+c8vUfuvKGu+bU9XVUoVB4/QT4RJmSWWMwQuoxATagqm+JTyr7zHNHkfR+ji
Bv07lzW4VvZZ2DKdm0F8Qrt8tXF/1SJ/8ILoYAJeIe7xnKstvtehe0bgXoIvYlJdrQ0ITTSFISO5
E2y3VUlKN11mbr2tawoWV/1hqPNwrL1ZGhYPuheALTXyOysNd2EUXflvFkIUK0zzu4KneVYXYq1S
XwuPm1AR5NurgfPaFkz3S5VZcNn24zHrwRDG7hU+19XzDexmnTIpwUeixM80e24yPkWae/WS4KVh
Ym00SNNerDFTxvPKmDroOR8cO29Z6FK+/+dHHdfFX08GeKYGu79V9hf9BdIMUSHOwxLqWKQR5VKV
7JB10KZL6xIp0XuplS8SC+xeVvoanMdL4fdPiqE8DxzFoWZceJ6eI6c+ATOiWsv8tcCxRHMTbx2l
fDB66zX1AWEWNEdxqTFHwdcj40eMkyeRZ1ufbRVeUF3IEAHy4slPh3zp+8WdrzUnEtzA+IcT6JfJ
0I6vBWNzCgKjLh+kDV3HqY2j8yOJ/Ee2Zb6Gprcrw3RHdvnTnPJPVnF2ECFCLfsgejFL7T6ZlZ1q
Mcyw152GgaOn/CDre1cZNPKcA93O0Mq1ZjWTSYdPFGp7qpPsW+zjAFEhN17jLn+wDfOOWNa6yay1
G9NChbiYRftgUKokNbd2mp31YQKJCyZVE1BrGN61hlvOssPv2DYuBTb6Pms5iL230CRv12TBzLPa
ZVXKLXaB6liEdH6dZ7HYwjoIJx/vVJXYpujuclO+xQNBUHdojmEF0ybFDxvwLpXk8Zp4L99tXmGW
nT2AkXipyuJQSayguj4DDnCwWxIw9jHydWOL26ctLnYe7BmLfhJlfaOf5nuIv3TRXcFnEg9zdP2Q
t/aDpqHLkXBf6Xbt3iEuSxf5TCjLJjUvyI0valA+FKF1dXv8ql2YLesw/Z4Y8GZSnvDpfedR9q53
3tZPM+LnDkwbVc6RNCKuGmfmWq83Q30OkM9LzrfEfZjG76TZPulUMIiREuKnrJzwXS3NO+T68151
tEsQxe9jHX5WvXdNEMIxKKhOcSaIxjGrX5RY2bRVwXi6vhdJ9D6h3rQo3DMyfnIqaz1JHXafLZNc
2cVaS1Cu38VR+NWDmWjJ5KYKT2juXHmJ6LO0PBrtt1X3Fo0RjILWTc/IqmuZhTvN1y5FCvkm0zcF
RefEYJ/2HtBIShndx62zhSNOWGZ4ssyla7XHKoh++Jp5Ggx969SADHkUtTw9Dyr47sK+Q7+bmH3z
QK0e8tzalKG1yRhOh4q1icb00DfKTpHmpmnIDSE1zXK9eFAy7zr9G1jVCnrKoWAEUIXuvEWaqdN3
3fWvaZIfNIHNvjXESw/8GJ0fK0lwlQrTWIeQ38hTWKruVrKRZuabNLWZUzznuJBWCMLFsnddhzgZ
4QyuSZ+VTa2+CFQsY42ECtMGtHk+BuuVaWeb0XSGjQZKaoVoa88bhaO7VcK3SrT3UQ8Xb8QGhN4C
JlAwgtEbBtZ+dW/U4xPV6ket3EuGDvO4T1dtGt1LgdzBRM+cqfAkCmnfhTYAUgObWm369yGU/wZN
NCCGFoIkSXq0tqQrn9CxH8LaUKiD3XMXuvWCAP/TWAfKvh+uiSgeXHfiNI5qOzPL9qzjbyXx9cPL
ILKHNtx6dpb0nfXShgoxKvskIp09Pc0kwK2FAZdhiMdzmKVX2/ggoP8C/f7FYeWN74wrx+/OwITv
+nTYY7e5Q3reg5CZZNjvAE+hNyg/Cpw9Pr3+TG2RXsuRIIj5rQTjB+XmVc95IfHJdHGvbhCfjR78
hFlTaeZpvT+Igf+yjeoaS8reNkl2bp4cXSPaQZ44q2j1THzvSPG0if/hAWexYMTo4chPKYAlJMFn
jOZqB9S5ttY+DVIBCdR9iBbqUeh2C8gBISyz+D3qtHedkSMrE4pGPUIoXKa6eHA1APSk0dLVmIe7
wQ6XooXI3ITNBR7KRhoRJgSexMZytkWv701Wdk27JIbBvHMG5q0TtR60LM+jicu1WgsEQMbbjFU9
bnae6c+wW4ox+kyiijx792C85p14gPG+MktzJ+OKd1T4nsj0IDED1Gn9KSzrMMQ1OMT+2sry26hr
yG2NfsIH81mSWooEdUYzt0pePm2PD4KKn9R1jMitS3vrTjwxhWDM5LsUAbFq19/HGoMiaZTktGxv
Z07G1ymvopbhZ92iUPkrZkHE9FuGsCbsASN/SgVPSZk4T27I5p8QI/WER2SDQ5qxESvPDtD1L7dD
U2jwPphwdIo8yiF+93RMpkkerOt23Cd2o85zoe4Nd03dt23t9NC29h1Wd0Ry3q9aF26M2Lq3pbJE
8H6DIHlnWLMy5bIaacbtnFEYux4K946o0AEcz8jGqPq+HjBv9I5poAfYryGQp9on3crUjakTnNjM
7QEmVe+Bbg0Yf4sH0gPPrWO/+rU6YEGtGVUN29ZsCESqxPCDwjhISiXXSDfc3nN3AN8JCuazD9JN
BZPIN7RVFbBuRPPI7XWRQxyFRnBgLGykB6ViC0RWo9aJ6N31iRaI7lcV8t90BtQ8mCtZ4+fYfyHH
110VVOno0It1wJSnm2C6MVRBCdPNp4UPkZW8D7p7rYW7mq6wJAQzXbI3REn/DYPBCLUNdGqyip08
vuMvo0y/sCJkMsDdIcYzt5lS1g2+N/sXtELtb0s2dAd0ZEezqN0o6f7QzGlx6FqaTcmWVCu/orks
kh1+VsZ9OMbITrXH6baYioBMkrbQmESYvjavKu3Spc1Ry/KHtjQ3LGtbqb9oNP8GamnqOphrcj5T
MX/7/T98b8JxRAO4BjCNwu6rqaQBDT/OCtbxNYp/NZV7hmOrCtd9khvHvHff8HqBoC0fVVV+ePpB
RPIx7C6IWpUazKOihfOcKTMsp0s3V+Z5H201Qzw4KqO0bGIpaHV8j7y01Ezex4nKFExh0ZAsmoth
9zscwKeVF9mfWTm85PIQcDXmVbdDbn4Owg3yFZd1vLNjEiTsT5t3TVRv2b14xGJ61CnwDabkyGzv
7HV6txVGej7zqCwsZ64Qj1bXP/sB9Ra75sJ+x/v1GRj3sTPEuwg7tCmuqvxXHPzb8/tnoqmpG3DI
6O1YJc5egD8//5WOW5dcgzv3/PolB0k0i4X6NMblg2JkRwSaBffuQ69bWwa/d2VpXxO6O0sc4zE+
GoW1afyCk4aBAGSqN5X9IbWbn+VsVIxXPQs/vZLeK1A1LhJ5mLaT2J5+0SRqt2tmC6EEGyGtXyy5
0Cba6c8/FDv7HNU2WMfEGsg//1Ch7QcQP6U7z2IO1IAXcRF4W8UP37i6tpm0MGDIYyUMqgDs8wO+
fuLiQ2n+8huZNLufvxOLdTUcd9CNVPcnTc/1rYo1gr4zd5Vp8FWJ8FRnyvxGNQg9/IITFpTJU0bq
SYnx65JNTA0gqY4N7MwdgaADYoTuwDGPDLXVa/Ulq2J8fSKINk+EROtj8t10frR3BrmHX+EelJCA
PPcfbCFbWU7Xj+bq0QaBWsx0s0FiImJtmQqp3yLEwTARV5KJuNhV+Ham87qfNpZROcwtE59JFLYa
2XTzJFML3hQAgoh5VjWldvVM59RiiB7F3qae9ryRsUb0UMcdnRkmhUlpH+ERm+hBK49NNERKHgnb
RciBxZnrpWcGqBSr3oIZO/r4XWMRKrPRguo2ZY9b8EBQXQw2jU5A5nbQAdMYm9uktkiaai77e7tt
D2X2lQxhtjYk/QAG8V2uEXHBhT8DHefSmzWI6jwK5NpsXPboEQEiVDwIEvf5ahBbS70mVmocmtI5
3exjuvpN+cv4PADVAy+gC1XgBsFRfbmZg5lCnZjefOdGf5YaeerC+FAf5LTWD00vXHMrzHQrqE/M
sBcuIRNmrHR4pjOlY8ZurYO4mdWCNSiu40fLos/QB32DWlOLAel4TNJb/ii2Ngp2R2zrnIlMEWKB
I9KE06bIf7WUQ/3LtkuaDof9SshbGMV5G/75TVMmeql5deoQMiTUgbowqwLVXqTbTMF0OpZ4zUIX
fkyASuGE6L+NlgDUtaAYQdcZpySyV7FQCqxrMeMbhCHs4QPvvXQlquSps4J4Y9r2m6OG4CgnTflm
CFbap8bv7k3k2tuk6maksVtemEoSc2GifGjozLd4iiw+BrpbAlvMlqp8cou2pOBCcrfKBHcbany4
qnQPrFxz163zwC54bNhRwmS9JKxAMhLPfbfUak3fBEBMUpMh1I3M7I0MzIf7QtfwoTpvAxjTac0m
w14TeCqQOn9hqmslZETW92gqBqlEJD8UmEV6x5TZoSwhETpwkvZjxGSrhYEa5SVdadvlCwqQEdeW
D+pKTpTiiTvK6Et3iIaQRSVqUOkvt7RaChAFMEC3uYFTCJdjK/FqwCEooIxcr11Sv3kT72Eo9Dd7
Etmn0EFgw/Wqml+8KG4H5c/HF0WNbrFXbFJ1JhjwH25gpbd9rTbYWcmKzpfKyc7I1MirYmVnCEu2
FZ2aPuL9ohxDs7qwgG1bjSZlq7nioIFMZMzNwX2oVG8X1HhZ83ldRat0ZBOWIS+ZV19UFjel7Hlj
C8uiI9qnFh4Su3MITefQRMGujorHiO48DRQyhS60EPeQ9uS+kmpt3egxdHjS2WeOsi2hmKaNsXIt
ex/VFhmX/t6aDPd6caE+M8VCsrRVDOJVGd0HTmyEfX2uOuE2qjejxJCTuscUT689OX2baVpVT1yZ
LSvNFq7arJWK9WlufyeR4zgr2bMQrnXPWMkam7kon51O3RAqBAmAoSHIzrwGotl/1tj+7hkxVMs0
DYdtLS7Wkz8/IwlpHyWc5lWViJf4H9+TacWZz2M6g9bSDG9mFpDjTTIaTJoUBq/UDUr4qMKKmzHU
ZF6LmRe/y9K3km8Zw2mOLVqjyXyU9e5ZcCma7kNuM6+VuXcno2bhjuWWlk4W7pYOYuUH2sWxOIp6
e0006smljPKv0dPohluMFLBJ0Gfciylt2E+sQm2wJxPU8sNj7jWnvI42+IMWtuZdIzN4L8d8NlWR
PSLGGPo/OgQ5fBAb7OHoaua68M1NFJiXaWvfYFnbqduZOp1pW6CSs0PN8K4ei2c0ksEDdljFWrU9
mQL2LZ3qlrDB2GI/M5PmaDblQ+SsRVic/vOTQur0r9e8wS2P6dF2DRaq/HR2MjA2yiAnjMowWbuy
zUQDgI+POaeGhmVYEgqbqU4wkF2GKqdaoKJSFbhkyYuvduW467NXjOwst9XGH13YXGWE17EJFRCK
KtbFgCN24bjRvQVd6V+bQ8WIYc6TISFSrWNPANwgn05kslNQzKbYkjpDe2Urmc2eG/Z5YrcwEkCc
IKmJviXfNy6JjFmeANFh5jQ9Ckm0J4/HMWOw+CtlW0I2uTS1NtSXXVDOrLS7ZDH2flGzISxM4YRp
9VscqOdUgHwSEwIPpRBUZV8/hF+eou4TK+7nEB8bIG7ud5fYMbyh+iBUBtCQEjhBnR+Qw+NF0xOk
HoEd91lafRSTY9CtDuyJOrOFZaDBpPeIwJouWV2enkoW/s1sYVDP4KKEScGLNhCxs9Qqk3qlU6qF
2casQrSabEpS2tsaw9sKmORzYKbtThjjTB/CYl13jf0IwADajMWBJQwmZ2pqCjZysuK3TgdYMNK8
5lH4ZMdSXRGMoZyl9+6qxtplUiGCXLYb8Lkc9qCYQQjhkQhlt/eGQcdhB7Akkd7CUsCQxRKTYmlz
8SEwmwN3QDQNeRuuDCExS6aqjsDcVMas9FmQPqWWcyzfBH6duRpPmVkfkUXtdhAEMK4QWYixE0NQ
+yZFCoq9fLwFS6LhYzBxaNstsQ2reQgyEskyVa7IANCgevU0dB50sJ75Mv5Xpj9wevpJvoDzR8CV
BTGDwYlwM7pZU6gwMICQan12dWN/MQTlvadE34SN2nlrR94BQKo5s7T2eUwvYdWly1s8+oYt8Tpe
9xpLlkWHP0TEb3onQTVNrhXD4PdyXlY8yIiiCNq3UHad+UyLqf8Wvljoul0s2SZRQG4bEcUKPEaW
yVTWrvs15N9zlom5DVBQCvEw1BQfo8bDd1u6IZw2WfohY7EU2EaWD4e4ax8MQYtbsmZxUU5DoUDg
WuFS1VJKmCCp1wFDO7AB1LcEzVxY6pifattHgYRaoE1n6KgT9SKSD1r3oyjQ2wj6QzkrSsLOyluu
6sQc3apaMBddN81grMP42Za8a5Tae2bObTT6k28TxBIh9Xjm+V++bm8CBzccEcGcNoqwQAs/tCwq
RhBgSn1of5pHshRvJrpGvPeNeltNubJb9zBwK6nTPsQqAL/kPhjoQtyhzK8VSz12JdzcKkrXvgiP
pb8qllqpmf/aXxEGbbnBhUsAZMp7SV5+dQYoRM9PPYxO2Ee7mgAH4AteZwo4zjm7Kt/It167rsYP
F7NARA7zaUnePHgNYBORoGLvkU84PM3zTWUnz4PX3sOLZjEpw2H1GajfQgY4xxDt4dRU+3CaFIkJ
eygSKkjLrZN51MQLuKQHFr1cTLtE+eQVDAyD9ZCquW7D0sRN6Sxuq+wbfBuLIuu2noPVQ3e2/oiW
rkOWYKfesMLc/mG69nscK183P06T9lvNUj/DFi6GZa7rKf5ZTPuTROS+jHrTsJIA0/xtqsq6WmD3
ab9pRsjiXTnDLySIVIXHaoLnxCMrVyKSEIvAMd/S6nbPVI867LUFCGP+yJh1ii6VEiXaNwwWDhcj
vHj9xESYgu63ZcVRxl8nwSqt3C796Eq8GXnhsrOHSISuUL/mKmYxkCzAMMNnPYyNxW3epDVky60w
rrZ6/0Ebgj+wqp9uVL+2YzKWpVgS0ERDTHULm7CbwTU1F6oOU02pTxBU+k1gHm9X4f/66P87+CrO
/6oN63/+Dx9/FOVQRUEof/rwn88Ry0e/PqMf/zN92f/9tH/++UO+6t9/6uKH/PGnD5a5jORwab6q
4f6rblJ5+/v4+6fP/P/9zf/6uv0p16H8+v23H59ZlC8ifC3Rh/zt37+1/fz9N8bvJuiuP9z309/x
70+4+5HxteA4kq+q+fzbL/v6Ucvff9PUf1CueNR6VI2MPSelqvuafsf5B02Vyj8shnZsA1DNb/+V
F5UMf//N1v6hqZgK1EnJpGawURbrgsDQ779Z3j+wG0yKnMY+HQe+62//5yH401Pw/56S/8qb7FxE
uax//03/S2dn8yIzcRTptqe69s9D/LI32cQhJBtJejKJo8XbO+i+sqJmhRnLv2o6I1Gts6I6ZlF1
rLLsLXO0Z97CpyTRF17UnvRRe9ad4EeoWWSsyT4l9eMfHtN/f9N//CY1fsCfiyjH0JEhYQ2hR6h/
+TZVCK6eQYExN0cPx4xTgqsBqMs82VqIjLCB3dQ7U2bcRWU1oKHyS8EGYATVZOu0uCxnLT7DVYmF
hhwAmjNKXLZIgvSspuKbeDFZiR4XbpEG485Um2HXRuUptZ1uneo+2RCbk0WFNeBCkAylBo6CBRdP
rQpX2yvtAksecVxyNlGE0sFsIHvqI8tfeqWprm4f5p2EaGx6LAW0hi+ACc+gwKuzUcdMprPXtKaU
YEcqTWQ5lh8W1BG/fKeKfy4cE2ZltnMIl/ijICjsn/xsWCWVXKsGxNOhX5GjO9pqd+yahKUiLAd0
5dnvmkfZiYtCFkE3SeGCEG0ogywIPCEuhaZfqSY7tEWg7aoh2ysuwGEYm8G0Wg4y38GNzbMLRRRI
QHBuCHynSH5pleyQfQnmZB42Htf9hNS8NVFOhUnzZL/0WcNOgbSARWDdD35xmH4G4dLjqdpjqAs2
xtmzLCn2rKnZYc/26Z+wW/rlRubKB+frmXjBZfqEtpMwKCJe27Dh3okkK0CLCoLTCYFf3yZvIdYY
ALSebXYkkFvKYlnWa2BQh2bgRWvxcJr6npjFQo/z7RjXFzZD39eBdgdB84IF6eQ25TFkescP5Srh
WZfQ9Roexog+3ipZ75qgUgZn8w52UzxzsmLPJO+c2W+B7mwmjE6vVBch/VMwZNcm4WHJi4I5g73I
2UOHV+v2NXZh3EMReE4z7yWttUffg0TmGcuARwOL1G4Myo0SNoscoKboWdch4KQ3jHbAQ7Oj3la3
Umv7fda3eBEVwnW51senFmItlGbFWHWOP+4S8Y5W6L4Aj9BF4Zz0Wn8qO4Mds6kf4cFpaigMLF19
iy0GJWqeZQfOJwwIg3KPbPg8+OmDT4fCJXCtQIT4rPjwlPTZV/z9ODrkiAdzphgkLwszPYUFJWza
HdNGmXetScns7CsiQ1bp7Z1YHoVS7fQhfsaEcq+E8tiyASUE7AAYcw0n62gkyhmIauAHV16nS1c5
FxnxBrtZjiWwC5qzdZt3y6EMiJxtB6UF38F2GAPXn2vta69+zUr/HoZrnvXbCJJ0JvVNlkzvBDak
klB1mMdPn1KOfAlhbdXilmZdH96+u2bTlf7GIp5Xta91368sCJSjqWy82rtHjN85WvVaj+xeKcPH
2Mlc9tDwoHDgWKa+lWb2nPKAsWHmOacLU3LeSLyWHdOdD6YPqQQ/DdOlynT2De61mWmL+zq5hgGp
pKhfjclHmtW7lm03hQYotdTXnZ4+x3bKDhF5ZKywGycSV3xwOmdv2OHWC5vj9GmmkgBvjw+JSmyz
2gFB+6GTXJz+JBfXoOoGq4zseRAt46z9qqmkx4pQod4sW0IMhtTWQ5yc3Lg/dvb/pu48liNXkiz6
ReiBCohtaq0oiqwNrCQ0ENDi6+cAfNNdXTXWz2Y5G1gyS5BEAgEP93vP1b9gznwmpgo1/LZGuU3r
jbkGoK2+5RfXwUwr5lKjzTGyW2bgd4zT6JLm/g8lqxhaEQzkgarqD2TT7KdfKzedB39144F97lTn
4fr+fTodIQUmgYSO2W/ihBacaRyJJHkpPP0LbsyHcI7sx9iid5uuRAXaN7QIgVg/6zqyv6A9wcDe
kCPKLzjxDJwjA6kHaa9Xpu47xvJfJDHLVptt2PR+72FDTSeNDp9lhE8wtI5hmV5ry3seuaxVthWe
7m/mj1lvz7T5vndw3zLfZdTg7/VkF6veCoU7RJeFuGm63GHkPsrY2E7nnw3+NnX9exPvRNtv6FOu
p0vNMdF+uoi1+VrwyeqiOlDwbplAHWWphphj4yfwz6gcEXxTlSGp9X6WZfQ5/SlagN+icR+d6j2G
okbGVJ/jtj0ravK9yL+PSfaJyC2wNIVyp0dzG+yKlFQ+7arSGrQJ9s8xful1aATyvRbeLStZKFOp
PHSsj5TiB4vOdhzmu9oFHt+1zK89B+6VeNhfq/KFDT72KFl8jxv/znL3KTRg5gz9w++Ce9KEd0er
3sPsm1f5d425Hze/+whL9zGpgtyI0885xpVBNrCXHwJ0ZSZ3vW3J7644YHv5DKvkPQZNC0vs7A3A
71zlBmP2ueA+1dnGeKOG0Gsfc/VncJ1E6MLiybfTzZX6wT4F5QqGM7z71Ze+sZZy9H7qsX9PPe85
8uszBEGmv+6xqutNmgMnT654TQ+em16rnju/Ce7TOgIT/lo49dmKGiZTPLeuel4dApaTTv4IEF02
eXDXM3+fsISgr/pUU+2f+tSetCnRkeLOv6ie4l+KlmGECqQWzgczB7uRZKLAlRvRPWQ4pwktoUsc
ygHpZzHgMTbVT64TScTFxpZxzQSIBv6F5T595CGXdqzJ5w6T9UotkwC3KVlBBvROkKfaatChajra
voyqbLoyi50E5rLp6iY7jw4XhbTjfi99MazqtLaJ04UOCB4hN2N0Xx6Dd2wPeHcR2Zhc03QbLmVI
JyoyuyMG4qORONnBLVqYLTUPvBw3bUmI8VYfAx6jfvWcD657g2PlPvHQRGVTmJ+EjieqGUkCiDWX
y6KgJzRNUIGz5K8sL7ixvPicugVatpH7AxkPxtuSE+3vhhpUWxJhbYtcYKpqSTiA6oSvap7GF8N3
oougd7wybO8M8VssGFS5d7igLhDJJiQVLazW5Ic5d9RwHhAIFQVFIUhiO2SmqVCx8RxA9G9t9SJJ
N1Ex3mSXpQdVz9geFgobq1Hz0c/IlZ6n0XfoP8S5CWKOGl0pVvCUn/Ihi6+mPRWJitp+15RukwDC
TmJbJTqvta62jtMDhmZIEQBTmVgzsTJRAW5Hp9Ce+xSVl23Lo8JQ5ppXUb00ygGCRnRFb6R8TiI4
9FFJ9290nLc9ySVomCWh3SPurjYaSIqVo4M1xysZbZXKm5s6wXZsY+eYW7VDOlq8aFQ6NJmqnXMF
/p1UvpDvl1+G1gY7aH4l8sbFC5SR/BaYEc1eP7uaZpNvMGIwLDcacanH4GKMNqunjnrOFwUmFUD4
Xlwv+yza40r01k7tBUul9Bs81n5+ULhilp3rVjwUeEhAl7sNffvV01F6pwMKBBLCYf0VcA6iNP5S
A7nbkqbknyuT+CANePXCt/XgiD/pNsaNe9WmQ5hF7lX1+55bJXZX8x8wVMBlxrxymWj92TbbTwI6
KIOWtxbIq2/ntEJCW1kpQH1I/DX649jK4Ti/gvincGWRMJ35KOWN6cmj1n15G/W2ZYiqc80qzblN
y3WSK9FFs66+FkQbZyQUqimj77Ie3zH1v9XgMRc2bCVlUWX+I7VQYE1hok0S11Cien+reKx4htN8
U6VXXppOw0pfMLVLc5PZXkv3Qw8QJ1SuT983LsdlU1TfUA8VC1frFHC+dntqLSJYurKkKcSVu7GS
2j3NhyS3P7uUCAiqifXtCum90Ht1ISGw7SBFjt64AcZm9tSPXAAg3NibePSrMNrAoi2a1tjbAYu1
FvFEGKeDINpj1Rotfk7LPw9xaN/JS+7gk5vxXlXceln2WQrRIkBpjq/9qOpyPM6v4hR7GkZErpE4
Y/uXepf5kNX9X688m3kDztyTpR5HkGYPo+uKm07wLszcdC0ToTCdYTfUGHV0LBKd61atb2R1JvAL
wnrXIct5+Kb8jC9I3Yc80lelkQCPsmAy+g5aVQfRbR2S4COUzAYg3io3jcDwczGhRBXISm2tfk36
SIVyEvGYiKJdHzqEG3jRq5Yn3acUibAVmvbzYKr1mtu/h7FmdQvdGMk5tgi1Hgh2CYpdVRGHJujk
WgAqmnrDQOE59vJV5NR3ry62SoZxadcGyVNrRGe/82+aW98h/Lx42J9NNdambrx2MpL4Ve2cU+16
Rz9O2juzm+Y+1LW/wmSuriuja7aR8kkt3XczxNQg2ru7B0RAYmn85Kn2qiSBD0SSnz3IpyjZovS2
OKYSM4ppXvBHf6ZW+l4P4VnpiJOT0DPxNfekRqtNsID8MkINDLt9rDHYr6DCb/yJ15ZafX3S4dcd
+rZf14SCPdmkqQSjtfdC/VnqpnqPCiTTuGo+p5nxhu3iGjPTSZaYywDtGmF7b9xi2wXVW9uX5zZ/
jI55zNn8L3S/g7pjPMNeXImm3Fh+9rUJsd6H9hr42UqzqwudRUwb2dpqttSIR6NsyYqp9nhKjkNq
L7Imgahj/ijqJN55cRVxPSB/tWSNAWdqlSb5WVKLrgxKuRXo42iRtrh4EVF04IO5RWRZ1q9xR7nb
6kmxSuJuI6w2PxWVBfrTQQQa1TsxB0FOJifV/+K0rJUEOaefB637Wvm6joJYuRqtV/xQonTrdJ6z
Qca3sbh4FkYFISaSSOSs+pyh6unS7LMonUVJwy2jWRdqdOaG+FOUv5pRfmrK7rnEvLPoSJ5qFCSO
IVzapF7FNkq8YjQ+GWhqoqy5WB2sKzM8dIhBgAOj/fdFdI35VmEjtyRRnsOaZBxt2HmJ/ckbAAqn
ZXJNcKmiiF1KB2hYCxRTH2nSV1yOoEKOtvOk4BbXp8a9bpKmi7p7NVQ5AJ/onqsFdv4XKJlHRCZP
hU4fMKpkRDhNrGEYo3Hs6NG5Bmp0sTH0eUMFmEBJki2SQ4UJ4tEnn1UPS3GYM+Yac7hoUgmPvh43
t1FC2q2G9OIn2b608DKlytYR6BkYsHgyvRltcouHaEN+9LIEJ7hSkuotx7afR96lSI21x2kLwmCr
ae9JU4sHZLD4WYdQMfVf6oOm6PGznSCqCF1QU2TSYn2UKDnLxDo0oUGU3Dgl76EboYGEcZr4jk2O
IXaJTgvXX/gcZcK9Jip3gIWsVTGGm9+gvyzki5V1PDF1PCzN6GZ8Z8i5EG7KKUU1OFYKg9+WvJSg
dvyHGuYBA2UjWDuhg5hyMNpLWI3eXa/xiLYeKYH+9OX8nudGuyzHfNC1uoLWG3tZFZDS6XSXHKgP
iXJMAz2ldE8k2rAZ0oCBj6ba4g6ROdeHZyPCqm/YSzGjoZrhhHTudtoISwHeszB2qTPcXLu7IRXd
Qd3bZIb+rg05Mn5r207CaLJNknVodMZamJn16HM3uzfGz6R7ackT+8Jl0KyiUAbnuMzFOUfZS6BX
HXzDq+/3JnyrQNMXM2W97YgEU2xzWM1f1nZSnD/+4J+vqnjklBilsW6NgbgQI8ZJAMbI2St2xRJo
1xfMMDx2snpVJrB2PF0Ql5uE5zrsU0TUKRdKHDobXNRoOyy6464AEIdrfoTyziGbDDBKTsUg6Hzx
hi6JDxn74mjWmvlQtdrZJrnbLS0p4gU/Q7utJjhb7JA6oafE3WMJLA7zoVNSEAs0Xzdemjln5IUE
NfB7cz5g+nlFWCxs1W4Pvjf8dagg7O7SLt22XiUWTVzl0HHiogGZbyjMaiYTw8TYmw8dLmTs4AZ2
2cQeGXB/vJ7fRqfywzRVA10tYpVu8l2qIcrD2hdXk43USin7cFOVmbFv1ZbipPB3o1a0Z1CHE8oN
/DZbpTVUaH3rBFb6qlVUvnWmVnsiWNJXF1sMmRkk0jaVEq4HsrN5WBTVzaOyWEUCPIxqaNUNRV/u
S3/Hpmg/SIVoYLCELXqLRVloyjLXpmxcycYx9mF91rhWd+QLnITlH2H3L3t9FOzvkm5tJuPDIyBy
OXdUM8pdzP4M0HJZpk+Z3w/42su1gEQd6WCYvHQlXOwsVr5DI3+EpsRwrl8FQbZLWaaUfjvCyvED
ADhWScMi3nukOrS5ukGouKwJjnIhHEaQvKB/HIbmp05fQGHOW4vw4Kn8k8GlGyZoDXZrjOZEQltr
2Yu1xXdimrksJkyVPxyY8u9E0a47L9016rFwUJ7Uw94YxoMMOxiFUK9CQWEr1rUeGLvCUt66Ef2K
MHkYem2+BfU8LPoInZySiM+G379AYOMSKAgEDejTLXX602BBqQT5IPLiAiFPY9tgcQWBsLCWTg07
PVewqaPVtotrl49o/Em5XVnD14p7p0eAuVc1Jb+XkQZRoiNihyzQtVYYeNR6cBAANYqznXJ9kLLb
nom3eB9k+s1PwM6x2bLWGrTRN3U36Hn/NlaiOSYhCVbzl0i2tKXqAgbtkOOYk3Kl77p0Lywd1g6Q
LUNHNdmp5OToHSaUpM8Ohf2dpTE+dlGt0ydh7NjqJq6PtlgJnzQdFY9cHiG5trsC2U6uQZPsZLUo
R998dkyUBs4aHKRBapLBQDJsaOYE+S1qnywFbB09y4zUL9OLuPB0dlJ/M2X4YxRimxo3l6VqpuNO
45d/l8+AB+ul4SKjzVufgrOBplCfK8cHGOvtVK/fmOUE7m3OU4Psb773H6rU6XtbaHdcBhwaw6B/
/97oRhonTkLoSUl+rbrkYXsHVzDum/obqeiPPSqlUY0/Ea/13kvxBeLuoeklk6n/+m089OukRf9D
sY7+3tBUgtpdy+F+/+0c2FnlD3ZJ2OXUvzLtjD4MjTh+5cQ+6nX23Ry8ZZRkRKKSduZQecBrrUuP
SbF15N/ep25rmPabCH4gDp6F7sjvSVAdJPMJuhmULN0ZVuta6+3Nf/7R7T8mROiexDQRY9xmGeK3
M0jcojv4naRQDr2f8BsJPJDvU9vTIrMkrK0PAfr/92Hmt7zJMMg+fvhhnv06lUS3+cv5/GOQeclL
/8cff/9jgmlo/0Bfb1jcFBqXxwwf+Jhgmv+waRCjoHIZIzCunG6ZvyaYNhPM6S4CKjrp9FUXdfP/
TDDtf7g2oCrbtJHuG47u/F8mmBp//d911AA3+UZcs/b0k9ju7598Yxj0HiWbSrf9bAEbMFb6ll3M
wpBVey1xu917mq3X0aePH0PotW1s6fgBq1OAO22Povmq8kx9sQaLHWtRNEettfSPL8ekr9Y4ttOD
JJnwTrsL1c7QA9Yzxc0ozP7mWkBt9NGHhmh5CKItZzPm+ZseV+ZhBGU8U2ADjTgmE6L3zanQ4HVZ
0TDX4F/TxSOrLWWUaCBDbicSDFgQ/m4Ihjyu1QjkMNrzMC2fLRIiFwMq713dmsQapGmQrFWNqRaQ
CryEOXlKVLyb0FSDJxVEm+4iLWsKI3gKnXRYijj2VhqCDVrQY/qtVJqt18rmU2J8kWOZnp1Si045
3UwUAV/DqalEh6BZ644FKlJP8wte9kdfsjYvUvPEraY+malCVNm4kd7ooyDhoDT+4SN1AW1IZjUv
neusGZeOqMaynO6JmQPedgdSagX5CX0KQb2X7yZpP0XtZJfSD/y1H8gdrSiILdPnYNq9vcf5hcrQ
7a8lMM2LCx7kCPDwZzaCF9DsHOrD9DlHjb402hJxjyxxuxYZiSkhquWWhmmm5eM2aR46l+ZulNEU
06WMqzpy05VOdswNxbu6IbpPPzW9re8bH81iThzf38E8/rAgkCzC9apalmYayKpntfUvyll1BGSJ
5VMwvs7EmaY+3Nc6qI5RauVMldxDgAUU9S4N/fmDJsmKYlQfqW5Dp1iZsQkvbzqMVaAftRhBEAiM
gcj48rUpbXbpaRidTCszX3qSzeofPZ22bkFMFG0pnflghDH17DkeaQ3BFIw2gugiU4NE3rZPeigy
MRY0DWEARmB8LeBqmFqeWnJJaSuVdy0Y3VuldwV52Pg2tRIe2fxlntT93g8qtq3EqiC9gVI8jl3q
LUIftPh8gdBWIFYRmte7nY7KSSZFvmtcBxCJV7JBo5e1iunHoUGhAQ7Mj4RmF8FuY+Mr1aa7NNTR
mkvgU7RKJ1sUG8T5sweoqO/oOZRAp/KAWGviaDY2PxHIrGDV1KZ6qqaDMhb+SgJe3faacYnj3n/t
S8ijcSxt8jLL4DW3NJoUBELWFU1uOweG5DgHdJwnTRl9bUG6mYl4uXJX/mAtFTcCe8BPRXPV2LmB
H+OLda8oxmBBwgm4VfOHKGvsz1rJHJEB2bJIowf3G2k/kr62R4RsU+buzghT+lA9+Yqm+vTLev6/
iCh0/XfwgdBYxhnwWqqlu4zZpifoL5cdwqFMsfNMWZHW/G1eFi2nRk01BtnGl6rYdRpMTWtoIjBK
8VWfTvYwaeYwTmBWzWuayvNiBm3J2fFdTvV0Pue3GDCZlHxEropMNV5G95o5mvo8r6Ps2epsQXBM
BpHy3qLvedQOANTcHnQoJ4YFwTe0y7tB/bOmfUu2OBs5w20KRFIpwNeJ/WdWEnJiXmM7DE26XE5w
ykudhivbM7iqFnIEhVONMHE5OAXirgDY/aCMj8pzGTIM7r2tdOMlSUvhUJVwb9lSt/jQC+pK1zde
6jgIz1lyHqBlLoFHkiHle9rDG61LJIyFHzikCivd09hL4Jjzj54LhN6Mvta4DkemNdNC1leFhKTw
048C93XsJyjs/PErNAqXPtSOw8DE4aAowUYC7UOJmt4qiwAk2wUNwtPp9a/VE4zTrsxb7yinAyN1
e1MJYNKm1NU1FKerBnLp7jfZTU9j41OZyIvNQmlO5FV/P99CQ5K0RyMasT+H/YP2z86ug+A8H4q0
233cmtP/Nf8XSqgghrRIKo3htLVUbpSIuIWYFVyU1sDxFvW9tlXNUW59kg/OajY0i9rSnuPYTtaO
U46wEBRi9ZDrwDtWF8oQ2ytIizyOp4WcCQi6CC091PHIQ08k2Ntz1z8WekdhjZd1pXl6cFWGFnFI
+Fr0pXhi/THod9J0XgTDiBUtc9WTN4zqKXHEirtTx03PapY0sQ4NCp5rXRb52TIZSeP47irsM124
8mniBbFnfQf69FXtgI7XbfMWoFBYCHXQb7CPLLDZHp1Jmt/QdIX/DJ+iQ8mijC2Lr1PAiNWrqx2e
oMGPzNFEtsg7EzD3TFey8JokbvEq8AghsPbPWQkUMVS6+8d91CFlDKOuPPkdPC4yLmzww6W3tMLO
ZnRrjIePtX6+iHx20VtyJKgp1KL7jhra2QwKcpbSbmkW+lG8HQfy0nkkhsCg2DhZPD/R+XRQrYpy
o2djh0c3y1AqTfDvKXeOon/AwInU1rCTbT2ILFiRoPKplXaBhJQ7wBi01waX9EUXtfEi+IrZJF6A
forayjTEUXY3aszXOaimox39csj/ZiNk/l7Gs0jZjoESzXRBrf3hOTT1Bm0SO4eVlWr1CnQ4ONBB
Bc8+XUAKrq2PL+eTilsBQESMsbJB7993NgKl4ovn2Owp5/d6zg76B2zhJzLtw1OVpsOhATklXSnh
X/lNAXCEPKZRScgRmb60xi6CxVMoK9/6WmT0oKYEvja315NGn9DD8ZjGpXEdiuAg+7J+QGx8aRGd
nwzboGVfoZ/Wy4ScOm9wQR/aqU7QItCu0AmYRtklyJGRCI7/vLhTdP9eBFNqC5t13bApt82ZevPL
4k63B5aS29p0qUgNNKZ4E8x7KvNXKOSBhSnTLzeN01EHWEJ/t7IYxkNceRcLeS29MGxyCC6465uE
O9aIVkXpcGF5KCwWXcWoW+lrsW9lsVLbMCsXtEV/QKDiiR0pmfrEljrmKjS1J5/x3FYOPApHNb+q
eu7eUhMhnpXpdPL6ldIBSihK+3NP+btH2iWvQ0DifKZVFeke2LHqvqmu4MrEwTek+PjkNT84qsro
3eYPfvrKrBhN6+O+D9r4JhRZHS1pQb9wDRoGHDRpf4+yduIgm+CstUF9n+8tI+hu1BvOmWhBa9tM
NU3PGrmaf/35jMyHwGmvaUgt6jTEuETEAHxurLdMtPIIcJ2x6HSGtemg5JZPw9454sZ9Kyj775ZM
ym2eJmLn+lX9NMaf4xwebuWpj/mQirFfehFUlzYveMTwHFAbeHjsYO8OUtJj7zQ8iYeqmBDuDsGS
ST4hrM2vjZT43nAbLPIc4LxJGu+BfGlKCpE/uU4inwyTCEPQ0cShTe9pVRIeWPQhgU1/2vh4f8Bp
REslj16zpigvZF241kElL3hBlga7FETLSAU15d33y2mJY9ejxnW9Kgz+8UoLtGbTpJIq0SmBopfF
dV4ArVEeuLgu86amRWh4NXL3QgOpfaapsIrdrNoD8iJvbyzQek110UdZgb5mvBZ2GoKUFeGN0WW2
c8f82kly7Zt2vJfT5UBOaHvNXLe/ERfereUAodWxQfUEgRHcyFv/6xCzEyrgN5zEANVZRHGPFSmt
7gUmSsapPCKmqoZZd7MSwsl387KCOelLqShnYkxcesX4XuwamI3q6C+MzfSND/uTos9ojkpPlCx6
PH9T5Ty4Fe113n9h3kA5ig9mjVjEOloTo6z956v5PeCrJBSG2qePP6yMQ1+a2QqxHfZVvauuQ1Q3
e2VghhaOtKwT8a0rguxZ9crkkLfRt4TIrt1Id7RIuWulBbNACRgVhP41gL2P8LuK2gOK0nQzVrhm
BJLRDTUq6GmtaTeMIfKV30Edk16co02zgqfB+CQn2lPxmo+tfZ4/OjJIn0DJ2sx6eVpCBk5MbaF5
4rsta3tP9+xrlwX9mdWMdnybNodUUOl/1O5uEnyREppVpMfZrcmYHdlq96MZMWkAd9s1YZM9V4m6
dgJp3MOE1l4TDm+2V7Sb1LFHEkHa9kLrvAO8PRxcqzMPliV4a3ofkYXYMJAFPGR1AuJeRsnVQ1IQ
lX5DvpLubR9zjxTYDyhI0mcG58NeLQlmzJUu23/UVQBGBkqPqrwPbeNvWi3t1wmhKM/STQiNp4Zs
6tIlesqv7oHuNlDj2nvruZSndku0J1b7TRSr0SHWGDyqhlI95leZE+gHHQPbsioCCsvawvGkOtGA
K2RUYFoxv0VJRweUFZGw8jJN/BfHV+4y/2ZMeznfbf466FIfDw0RC+O0t59/VrZzmj500xpQ3r2g
CEEPVZvYiq+9KVPiVWNiaWS5C9KOSj1CY85+GMBen9cpUW1NfVRFfmcz5YFQwkqmQdNdAhv37qWb
KfdathVbwVUZqvrJC7sROWFRbHylZewdk6IzAERj1Sz1U6xY+2i01ZOvQBIKLTPaoYh+KFNFhqYk
WMROVTAFT8dD52Kumn40D6AyMPMyuP7rEAh2QZYiy838Xhtr2yDNT0ZvVDsLiQWxH8bwlvhWuuCj
iK6lVlhPutXvyWqQl8FizN1YTX/O3jtDHeFNhvFhQMtyAFJJOmAMQFU4X6PwnbqbrOpibF4/Xllk
kg1x+mwC5AdrH9U4k+tqz9AIdci08ZwPjT1uJSQoPamy/bxvtQygqR8Vs0wQrM07S0GuD9smw7oJ
wVky8uCJnKlyS1xBsMzaTO7r0SGMzeVTQUse32zMWUhDUvNi5snBHEN/g/ZTxy6uKeymadqrlrzj
RjIfGpfXoKFp05k0kuvD4GIkYE0iJ5hf5YNHmtO88+i6jqe2rWSXNGQLyvpEZjv+0soWwyUnOgdO
p7m08zZ+yhm3bWxBPKcZksK18Cp42Q5lyQLOMxSRwbVfCjQ/p4bSkfA8q11XjXQ3eVnKfVmRMh2E
ogOaDwl9vvpTIDm13ZnxWVV841BnEEjJ9733Bv+d4wNMDaOyBe3fPRfUfFc9Y1PycR7dRiHpMxi0
bSZbc01+u3aTiDW2bkeGyqDKu2+O5UkU4myjEybWx7vPh5RrdvCr9sRM1ruj+2acYvjtpnQhSUZd
9/hoOIkGO8KgR/ZZnx7UHRJPUoX7Bld3f7ULswmWbk2FkWrahaSqr2bRdWJhqZM+XQxJsIoTC2Hx
3E0osXCsCEVpvU1q4lmup/Gh5jtyk0joOfJjM+MLYqb9LSupcxRjrb/IpvgZfKEoV3bmkAcaRjrN
4+GLHC+U2lMXm/kBB1i+FGrLEuMXh9DBrULpnp/zAWkQmqYSpEHQIplxSypYLzpq8OWwDAyLtvuq
jHAH5oOtGs/Iks29DHCgoVPLLyBu+YRN8kia+HPohv47MVk2j8WULQPdgl3kxtndCMs3BT7fw0oD
65iO+DrzLlRX/7lE1f7gRQpNs4Sh0qTHWKPNRphf+w9KQBBD1hIZl1blcEibvn5g1873AUP7ppE/
CjNL2a7LdJdi6loERTvSZU3LY6Wp8d6x2/Ko+hSXjgQrB5RjGYgKeTwTT+cyToejqoX2x0szHdX1
R8UiIvHaB6G3BavQr4tpBxVk/U6X+bua+t0Fkmtx8zzGunmhD59T/T4O40C2ipbvCiSMDNcNc2uk
UoKj0pWtISo6ZtOmz2oKmBQjTGYXAeEiY968mXsUuRcb+9HGQFBY+bccpNseo4V27eNs63pIt+Yd
oqdIckD6zNyLaMIgYo2OsbaRKFo41mEwwCF2IaISSyCVauL+3nVHBxXVMaqTx/xsqPQxvZBrdiAQ
ibko1+8l6uj5zpdBC+5s445g2VwGti8fl8YQnCFxKLDEyDif17WQEZ6Jne/40duq/Ja5pVfId8NB
n0BidyQAjcy37nyAqFmtPTUiGDzWN10CezZCbbHro7peJER+oCaUbJQGfnuGyHRXmiB8QmCXTWcX
a91WdLq2S8kogZ0toDonbo4Rt7iW0u3f2mzdh658x3aCvgShOPPjl5JFSKmOXmWj4p26ApWM878Z
/4nffdqCAYYLTUgVmm0BBp1GdL/soGCeIFioRExzJTz0CqK9tQ2u7RDaq7kXS6pEdmQj8HVUnf44
TCNKUQVvWWy6sPfslR0V1/mMzofO6JYmdoyTgwRm6/SNho6jC67zIcDbzQ6S/iQNf/QeY5Ee2fem
R5w/Vr6YX+aeHm+HqXRoUEjCvDQwB3s6kPeBnse8GZVB564C22sOiIV9GCAmWLAmy5dNiQWlU9F2
0Gwn6tw+N3rangK94PEymheXnB1q94GRYuiUf4NmMv+Yx2BPMyw6LzD5HFv93VJWQ5kXqp/j9a0n
hwY9tYKR35nMsuQcVs2PRPPp7E1vzX8o3NKg7Q5Y7l/thflV5RbUD2D//K6mB5vh2ywrjLdN4F1A
ileP+SBSdgJqSBgkhJ2DlaXK2ShDY1uRbik1kZ8VIQnO8hL2Uhk6SZG57Jk6ReydhqV4qDUFyAhx
SUWVVGvDtPaUcirZhKQTWAwH7jEhN9gTWJuyhnlBZ9ftoyMmY6WNivY3FyFu+d/38TixNMvW0IXj
xhPObwwH4tj4xnWABjittta0iAuN7qBQc5ykedmfFRMnhwkACNss7W+zvReZ03FXk9OGqUddihr/
R1t59T2PU6T/9tvYCEqgxgRKbRISRXExcFVc5q1Qy3Jwk2F20S2CXeARMHngqr9w+/0oCqKG0LFQ
FjTtX7OI+RNQBz9ZmQWx6PSwqbt1E5RDPDBsK8UDcaq2+mhmkQuiQ72mbaZ7Iyut5m2bwXVWulmk
W4j++G9QUpa23HE/1yuvl9/qyjIPHy1Ti9a4WdRU0EZAanuMwsRI0h0TrHKv1S1b1YiEiWnbdc3w
5NzNO7fqx5rfpV3+JiUQe2AtxsqsFDrNAAswwvkGF6Vv/SQ7M/2mshkA/bSyS6w7YW68yEhL0Owb
yCQT0oDI7KzuMci1XUZuRpX61qmHoqRiMjopMjtHZRQ+2VlPHleEqnPSYVNBraEWkMD4z+Z4hpPS
BvKyQoKFpkY5jlOnWGZps0xNZ/OvLXbrEjhCq0KcU7P1iXjvBnqUoE8Vbha/Qp5Pql9w9l2VkVaq
wfggxyG3KFJy2pEbTavE2k7ryZUVhkTnDu4ud9rs0MM5WhYj7j011fXbfDB8sUgdx7n8661Aj0CP
t0a8q+vA+PhrmIXajUna8DJiKwaTqv3Bwt+fncLUNkGf9aDQ2vECXhr1RhBASYR/1tTZsSRI4FmI
sdopiBv4L8jzJWOIaKSB2OsmafamvZ47MoEYxn2gkUVTMwN9rsFw3smsmyY3c59AZ878V/XETnnK
xPYvXUFSaT1ty4AWtQCnYEZjDip3BBRgRqvGyUum4qYrYyDuEZ++ogFWUmJ/Y0V4nh2jo+OF5W1Z
djEN7NC+9TKxdoWaRTtk7AWZOuEPO+37szrQPhp7b61ltQEQnv5z2EbtprJTyuze/pn5wrngseYi
mCp0L7eqHXrSU5hY4XE0P8O8zW7gq9LbUA9fHG9wAEYFzXbu7s8HYyjjHTPImya6Oyalft/U4OYV
mv7bLExo96T4DBFPVvmW28n/qkT9y38Tdl67cStZF34iAiyGInnbOSrLsn1DODLnzKf/P1afmTmW
f9jAoKGWfUYWm6zatfda3+KMEX2lUl4xFZ8+uc4A6FmjCiC1l4gxfpr6uerF0Pll5yLY3+rioc+1
I/0J9EyddVdGZXY3J9K681PUhlo/VJ8kmg2UWhUQQlgFJ8cIrPtChpzuXqtWNlfZ6zF8J2POzyYl
ESTk8aNjdD9s/mu8poSxdCPkTo0sexZcIO5Jl0+ki1engBDIS+P5wRGACaWJ1LD8GOnr8hv1vkO8
rhd80ZHvf61jTFBhOZy4sl8BqcpdGQzJRfPIte0BLu4z1G0POrb8HW4P+JqDwIM2xtcsM2eiqoHe
89AulNCC/nWLnPykLAlm5iINiAcm6LndNsTEcXR1GP6dWtIRemKO3mhWwlVJMmuFXupllMjFNqMd
7iYQ3VuhU73iJodpTuzbyq97ws08uowHMZRbJ3eYajRtqW8w1yOmWqKOkR35a4ssFfbfxa1Q2l8j
Hhgmjoi2MYFu47HIkAi7w8Wc/V1e5sOH2EOdrc9P0CkqJFn/OcSor5we8JBlxSfGzB8FmoQtnA2X
oBqUnFk9Pfd5J4Ey1M2B4X/+l/39JqW5ufsXWzwBFOiCbBO/OJoPaRi/CaXasChGOic4CtVg0Ak+
92pYQWN8gVVVu8osexCrg3BWcezpZ70fLpUdBIgjA2KIB607dTKP7tEIw+RCHh5CjvYDmR5MVy/f
xhGVxjCP3WnWut24NJzUixoMasKu93gl8BZ4DGUw3n5rSY+UpSvf4iHCiTDEe9qU87bX0/aJS2s+
3rajQNOiN3uezZ30EMYuKaKfOIRkuh98Mmfywm+tbSoC7lPU5qrI1/t23yMAvCRV8irTxmdawxF8
nCr/zFZHpnmVHk2iCZEBn80hYbuR8anrc/ssF4kJknvMyjA9NOyvMHZ0CDJdMgMoBk9/p15mkzP4
gE50bdBeodU+x+Z+xPox5x3DTf2Lum+bsA+uqRO8ap1/T+gZ0QBDF74kMfJNbf58+yxmJDyvAZjp
gk01bbV1SAH1A7Lbq0hj/c4tHRYHHVuENrf9qzQtaBaJD2xlaIdk7Y0TH0PXfrttmEx+6vUoRvsZ
y9R86UeTtgLq8tHFh+FWnrcTfitg4UN9szKhb2xuXCYDzJLG+IWYs+HOHqzvpj1ph7mujB3Yn3g3
6lBcumbUvhajREYJFt0meWhDO+cLqQfAoZJ5vpekNSDgkeLQCdkTnFHAttOygRmKj5GrcF6HwZT/
DEtFakzPNCKvMcHKMRYZcdTglmHe6bDrDmJB80MIZEZyrwau03J6YwnZVq4gzM0w8oM6rdeGjsZ2
xOlPgPq9sNpiaxGqu2eI8wBnComx3fjbchim063xUnmNjyh3FhcOL9+NGA5Oiql0G3CDrYqsne/4
R35MK8SP0h7Ss/oBftTnB0zFxUqOY3IuU6Q3lU5YYdmML6kVXFpZhl+SxEI24Tbm2Y3iD1UWmHep
6b2pq6ve8SF8LBm7n73ZmHErzcmxYwWFNNOAvIszuslxBC/E8pYmWPTZKZhahK72AWCrv5uMMdxV
dqd9QItEdEVQfWhwcm1LZ0mn59RINklAvdjpF9XqiHK+zWzY3XPe9slfsd0NdaX+ieXjY+NiJ0o4
yTS20V5ENzRX6yGr6T0Xsy12nhoKM+75fpubd938Kc/6/quzSGmj6GvjUu20VkVjSMbjkj1Lm6Ws
5XQZHdN8KASRuxwqg41661qE+fVTlO/rKDsxCJHfkzF8cwQ9PtMp5XbC9LUe1czYJT8OQWNBvq5r
4h0hDeVWpiVyzXkEAF9ZnYsmqM5a95+v1PecGGhPLzpGHmZG+x8FdLg1pN+QFya6p9uf2LmTHVRF
kM0h9nPVNEJxjrYjAd29KoyNIEcp8pzr/45iDTLwf1bOONJIhCdMbalFjdp/bCOxr30E4hqpmbaq
ffG/JpfMCZOL+qquaKtpiY63TDfsrdHNzd50gvLN5/qS6GkyN+J1nau914HOfbsQrW0/oXTmTMvG
v0LdvgZvxbHS/IyN2z93YX0y7dLxz1NHMvC8PMNJhLmAvrFOMotuvKIJ8TYko+l719DaB6NLmclz
0losbYZ18LPxVtFYZUUktu3m38B9Hu2sz7aqGaXkXRSX+f62+c5TyKJJcNh56MgFMrTxWmUdUGjD
OnmAKO+cZCJ6OpnWWZXMa2QE+tGYcrT0Sp5kT9yQVYSYro0C1DnLWm8O7WdVW0uXhPfAsgOigmnk
F8P4UZWSf25pWe8Vw8s2aDGuZqmwaWtZaBz/3TJIxqkjRJokidSXhb7qverRDswBlrhnviVedwRT
KrZjhXtCDXOiiU8HvPoZ9HhzsQAwBW9Db/MAzP5Hx46rHQVGe1zeuQKsKxAmRAx6yukENxS1XYqF
xmVdKOquQMvVcSgsu9KnfuiyE/h80Mz++Bx2ZBfMU/pkhmzImtV91Hq3PaEgt2gNSf8SeEFNz6h4
/PP1+L2FgnfBgWbDCJ8aD/3nr9cDvUJj5FUAc73BT6V3RNOo/TkoF+ZdBFxRhPoWlqR2snA67gji
7bf0jdhNxnDYCafCvb1A3FAYpQBmLHajDF6R+gP1PVEGHX5C+u+VRtqi2hjdkoNNldfnzPyZsBiv
3CZMrqEdTpt4jMSG5l+/DQRktHo5KfutzVFOiXIGSHrkbhKT3HtevKsL2P+3hzhb0NqDSeM7azhG
RFqQb2kO2/hfsUXUAlz9VICNXgZdVVkQFbkc6f58OdXt82udJYVBtaUj1qLOen97pamdQFVzB57Z
ZdBeuyERDwlXtus8jzaF/IqEzj4TdCeObYeMqh4ks9+CsQBdSYyQdPXhRQ4IA6OI8fT0wy4R0TmR
i4qSZCpJT3XrESINdSFwFyiGfB6W/MxUxu2LHAZAK2TN81sDRu3PToQDdpmXizSwOEaR6gvjy6ev
5HC+qCpfR30S2acSIhaYnBEGgz5bKLPG0rjPpoyAvni4pAZomz9fKGEvD9q7K0XhBBfIFpbNjbd0
Vf7Vu5O2KKSGQ2qZVaDEijV+bNZ9CaAIYHKQ1r16weRl35ue8VEM9B0i/RPwYii0InEk+v7o2SXC
+Tg3yyPrZu1j7OH6IbVqbeZh/il2rQl7xwJllM62aMruMRTtMy3C6GtCYsWqSy0Y8kh6Y1wlO/Cu
qHfyNn/KsU7j7ST5cNFS1sh6QFgUj3SbyrVvOs2jkXou4iTPItpiFtcqFuGdoc2Pg4TamcFJwDXJ
DmYlIyOvSX8qshBcZ16f4GZMD5ZRgjPNGJWqF4xk1kkLjc++XU3HrClHsD94FnNUMFj2irUSA3mz
KVbjBHy21rxvg14PpD7U5QORLBW82O+3FToakcKYffdUc7gp0EXvAs7Yp4IirIqbeI31dnRxqTW4
OzYYkefmDoEqWa1L50OVDkGiL43Nat1OeX2c2oibYBniD7TwSMBAuvvfPl6ScaHVqaxwWofMkaC4
3u7NCNp52yblxtNlt4tdJwEmAjfU55DgA8AlA9fIzlLPk7NLaPzWc+yMA77N8E3pjuuUjGV1CYOW
YMBWkxcRAYrW5xBruQbZrs0gvVe9nhxkLYEswDI+5GZubMikmKD6acS3GLi7h479HqgMGlCPfRuo
GCgJbdiHkUl2/H+brTC010kpjDt+V3uddsa8UxNkPSO0AHc0a026qtGOnTwauoAWWrHLB9qh7DUf
QwQHbo2g0eX/kE4RG7F6W1l/M3soTdD7p8a2vUWO7Fk8O++E8xN8CiLxmJk5eoeS0Onai3TyTyNy
/p3SF6c1y14fZiSVLCPq0Cn19WimUK9LdznglVJemmmgKbaIemeH2lsEnXaX1yaKSceM792EDMBC
tHvLLosH1tJyDVKYARP5zIdxmZcC/gzpQWHD6zDGAlY4mgtcvKYWbXtYlwRVvHpJLa9qpt/UnPQR
+oA9HO1+pRoPZluNB83fwlcEnbpo3XqtGDaaa0zbwLGaB68kiGSZxg2OPFeEIOJrN2qkAdkHP0pg
O3nQHiF5vSKxBvSsCSDRo+a+idPC13w1YpdWUzWdC0ylgH318lOlwX5scfKup35+aA3T/9uSpr93
BNm0zz0H1gciOAx075e0Fk9YysaGzA/PwrlYtPVqapRMeXjVG5DRqHWBXKPXJTrZhIhJ75bgZ9pr
GBQXjV4AQ2tP/pJ/kT61fCgbrMl1hJ4owQd/kR0y0XAO9nVux9QcECOcjvNCZBHSluln5XfQPEgO
zG/lik8k2iR0QKFk++imo7ACMcKcyC1m92zoc4nupXlL3OKEIPqimsvp1D5XgX/HAdEEjAm9Mqw6
60FV8d3gdZcl39GxwYsu20oDrQC7AqoMa2kZm5NM90Ey1tgBFgEuzRKEUOz8NJsgoyZMuv0QzIfh
VPOx5LeGXky7vMGkoOY1unPhG/F9KdyUtbR6dKTdPKmXemRclvpvlTQTQMIccMGeQLloLm6Gi6Ij
K/2VnWE4N46BWyLAEDobdAkdDJSrSR+1i9Y6Gg+L7m2wI5nEpvlGue9k9aT5HGA6rOsvESrKlYGe
8otMk2Omt6cxaQ+6M1svEZGT9Jbj8WngIAzLgq9y1/iLI8oFVfjrrgggUBrS9JBao/rW35WnDutG
nWn0iW/H+SYieVl5DEiQKicr/hCBAToiz4m3YQTHrHU16lOPRqzlhsN+NGtxk3jPmV7wr2Qqqr4n
E/oC6tqD/SX+h9kDLa4C6naJ0r6sq+RM3J/31dChy7H49DtOBNoGQVJ3yLQYocQAfExL/GWCKzbU
NiwDbdbcyxHkApKDC6d9tpJuOg9u8u8XbSa+re1K56hR/x3Rjk1i04cf0SBxw9x6epH1TWbZj3rZ
bdvlZUmlpneZ3E9M3fVFRxovoXqqAnSNGaRT0g3PWERWQd2e+fVBHdP8h5VF2E8UaYurxH90JuSK
jHhbPtOmuyLXPqv+ENrTkjsmEweoA8cWkRwqF7N+aOYJ67kgSNWaqTxJG8UJOrePmBjdfduCMv1z
EfS7vB9+BHccfivC96AHv/u0vUD6c2sBsnCnelql0SohXI+Mzdx6Bm1Rn7sULs9t3Cw67x7p/89M
881LXNv9S+7RRffLsF9VyP5W6GLu8pnGld5Dblg1BlyyVgdN5NZy60S4aMzySyZC7SMsgqswNNo+
3O6vk+1Z26IzPv/ld1t2ol92KhN3pIsVQCxnSUNZwP5V3zmIVsKkcuyboWJwZht/EF3BCdcMdiUU
ZD/m6AlvkfXTtiAvIi8L43JvNyVqzNgcLraL3pDKlVYUMA2TjlZjHmSVDPexdMZTK+evU+rqF2oF
fEFIiFaUb/lfFnX3vbgZAazHM8lUxbORN7vLefJfv4ZlUJILIqF2BkSefePphb9m5SGauJonBsgE
PpBDTNJyltJdz2xym1ZN1YfAx6S580ScntT8jVM/sfa0g148E/xelZRPQBC9l9h3PspS96/qz/Jw
uvMJEkh1cfSiuf3ccBoFFltk59HpiChsjWStFHidA54Anf+2mGsK56WvPoyMVP0eEC+A0OY+1ppm
7TdgS27qhKKy5DND5Ys79eEpAaF+vLVEyFcJ75KpZOlrOm2vBGuTbrRYxeNHN9e78+3Bu3UlrL5H
vz8zYbSWQCgy4ayjJ0AG26V9hgTUH/M4HvaDr6PXkqcBxJsYLI9squISLGMVO7oz/YeWeOuDUehn
RF06rA8SorGH2UsjnnnXa/asBDd4LvqHyUbKGtO0UDoCQKD5vrTI4E704Oefb1rnvaCArcQB4Epg
BqYb13q//Cb2WLbFoAG3UJYCJ030ezqEpOiMFFhND1fpfy8+cFCj8L+UYvAvdm85L4JWM6xoI94Q
1Oh8tJAqrURnxnsnb5XD/RUfcn/SNZQRg4UaWH08fUzLVDO8/FC6+cRU14U14RA5Kctpuhu4pqep
rjmChN41mcV4mF3tTj0nar+vBHHkwKWORmhV7ro0RmfjZzzeQZQ4R6N016GWHCzG+/d90g9I25t5
P+Qpg1uDJBBCIdBpR51xqonsW97EneutKbetDZOJa5Am3kXJxgYSOVdM5eUGXl98aTPncmvSFy65
ALouarZz45sxjUSw0F+EDuJbWJEaSGF//pzE//NYUmqxR7J6Oq7LmfvXx9I1+5Ypiyx3t5syxgew
C/VvZqkvScv4e0QnH70UMJ5yTQXEbe4cQRGC/Auk6FS61tGsHRDwJrHNgHeMrVqd3AojZzJXdNEi
Si9llKpctB63n1NpA94vp3O5bWtyGTQfzReCAzUwV2aTiel0oeekK3jlnd4Y07VstYM/YwTpspUe
cS9VY1TtlK/tf6cu9VXpN4fGcYjewe+zSWeOTvSyR7Znl4KxTNMB4E1IrN3yeOtuUd/lxhd38gls
HsoRkUnTvyTdHCBkprHY18BvslQYm5u1gCPatZgjCxxRxDHo6TZ9CDS2mNx1ugdGtsVqsmk/eRk0
eh629ml0+Cz1dMF9jUuhoeZyKJyKgyrajQrMd5BcqW/HazfXB1XFFQybH27yYnvmqKbUmSHHJyta
ODTNyDBRd/dwlpmccxCkehsA48kC5ZJqXKuLEdnZVSAGzerOefQ17njq/rdKZHspEv/K+cu3YqYM
oHutAn2WPzTafswnDsnDwDJSNuLHrbwguY7G9NUdMu4R6LL/tFHrmNCRWwO1JZNJaaTrZfQ+af7t
16P3RP51k/xMp7rCK/uTbg7uk8nQDyiIgivTc3NtE2b7CeZTQ6U7g6Dw42kd5OatCtO00tjOwiYe
K5gAs3vcWBt1U6kXpTdQ9dnglGAgZpfetYOfgFjwYA9mb9fCgLpoTX1XYAVQMxBi9opVNXj0rmHv
EO5KWuqijS5Fqq8Z0Lm76FgdkJdyDWYb6TOK4C8TnBbi9EaCDGOIEIFSr1dw6KoR7fnSB0PkCsUv
pQHiZYW2hVeQrgP6v9spSvYBTuULfRxjL+amAxy7+fPzrAqdfxcLjmMIuMM4002b6f97loKb1djW
MDFs+9IEW1XBcs6qMXzurVfsvM5Gq3Lg9TTWcN125euQFuEaHanzlus5eFVaJGUlzvHy0sUthCaG
sMasAYGPzVeTmnMdZzdPVYyE6kwJi9DOkaBFgsuIXP6suyDmVn1I8xa5prnvlt40eG5W0dqJ/tko
u8AgUmARfWslRiYyNeicjLpIOY2DPyvTyTiomqoZJfGO9N7Lkqyfxp3k3RTNqJNiv9oVre6fmT7z
oKk/8TMmKYFHXWFF84e2R0zrEl/hHerZRCCiNT+yBcunLHPqK7NoESSnjmQW1n398ychVAfh/Udh
mjyA9MZdC6bGryurGQ1uocMA2SaDa6w8EBt3fm+HwDB5cczgPs+lcVTfD804uoMdjk45wK+A7DVB
y5AWx2kWydm0/eSgPOmoeH6GtMAOQTAOm1DPKzLEWTHqiWQqRybs7nmaBKx4gb6dEvHoj1W2ktnk
flanx8b6fJuNYH1AIJ8JXGMF0w9aX/ZOz4affatnZ5eVHCIl/XIvSTd6gnU87Gv3gxGumzEv3zoB
PZxMDCJcEu2s2n4znhjXnpw7Gdrbhr71JtFMIibmSdvfDKdsy6vC/djXXYCv2Cc4Fp7TyaJMCvv0
4LVdLw65lETbu0S1fO/tYbp4eOLNLu3v1D5ya2hl7ad8Lj1IbsvZv7TlD/WH5QDoTElQ1EsMz++o
TuhdNiWX3tabrSfbpfmVoCRcDPJ5kiHC1EaEwvA7wAmE25s5VGYSNhYBvBMxhOvcEnLnN6S/NBxv
oCEsDTBnoLvAMcbbitZvToGw5nXYZBXWAYNdBYYqVS5CkDljFNOUEhpSwrEj42h8bfqJsBbgj+HU
BqsKBRj58HCfRDHsmoaYUNWtEbFf726rruf2B68U8T6sJv857xE4N9247+shfXAl/itWnfJTyup0
UepLzQsSZtoT09xlBqoFmvh4Ky+a2WBwOU4jeexBdT85znCKiRHBs4q9zxgRkyifUzM5T0iGUsjm
o/Uow0SszKjRvqXFCIovhSK6mB/DStjnMIFuytzn+80/pWN6+ou9z1De7F8eJFe6lsOCZuhg1H5L
TyeqwseIDp089PuNGslnJklUfjGHxzw0PyJwB9+XzvjeU6SxWhSv81L7xy5H7MVO2C7wnrKPmXdE
47U3edAYKMgvxk8/I5WP6cPPuRDXmkCJzzO36Arq6NkuvPiIm9cmrQmtftg7FrNIAJBxZi5Y1wGU
0vJWayrUvnKAS73oo6w2GE63e5XBzniY1KixLGzu+9r2aKNnMVb7NN0oy0THVnW8WVea0AXyRL28
K7rOWGUNCj+f3LsncH2gwUWun4XpWGeTDJK2asNzr8SxbiLxmpmbEC08I5lj10TNw8Kudlq938uG
yVq5+EmsYfgqgHg+6F7NgG7GHbhMcHSySw7S1l/knPUv9HfiNZmxJsMW2b1UHWrAWIfOFxYRHh6g
6xJHG32Mbq+ABFqPozepKFvV09Yn2Pb+V3rouX0zxWmJZJVZGhJogIKTtYwKyhpnfFZa8K1GXGrG
PLkPDo9dmVkFZTsrNR2E8Kq+wpNa7trQmdiIUH3dHoy2QzSytDTqFNI31nDUmCO9FUckzxjfYmIi
rZ8ewy9U1zoa2aortjNbHZW8hgC0Nh6QBWxjA6BJ6OXy6kdfSC4rX3KO+J0zDtxNoGDSfvrsl8Bs
p5w0AHUE7QPOUV1deDy+s81lHPBsLqVkVDL2v332sqdbEg2pu+tHz1ndKk0PSfjt327LuLx0fvcg
NI4mYGYw5cT5A3bBSxzB1u3ykjh1VXs0ieke8Adw6ZqQsqM1Lx25wrseXOYNNCuG2NpAc4FuqC8k
qbRgt1cufQiMjPL8Nj8OsxzQC7bWCqlA/D1m8eRUuU27foXpy4fJP+Hp6p2AzNp+ck63ojYdUXHT
moh/ACj9apRlvpLXIPMwc2RBaVyUsH5k5O27mbgof7ohLEJ+KkJx1Fv63/0xHSJwd/4+CrqrakKx
pWvXrmac1NhnJWVMo8m6lGVyjdse6cXiebej+mi3+t6aQp7a2Owf0Lq0+7jvijNL6T8vtNcIil2i
Apn+IZ3gLm5gZeJQrJrYosPTkDmxGPMbM3zUccoQCBodM2zmZzsctE0lx6fbsmeNxv0M3/+ULE3e
LCysy59rgt+MyvB5hLtwmjhsSYfo019LAsFpr/BFzGHJHpyjckPeZFfjbBGtXtZie7NIxpO9iS2y
vW7L2qRdPDGh04CIdTa0UDtTY+lLCqf6TlPMOpjVo049+KxbYbBBYbLrLI9Lgv5dEWeA//J3xqmI
WV2wvobtNAHNX4o1l3gHIkXGQzO6A/LAYUjuihJGH9rRcq93hH54VlitBka1b0Nt1pdQ2t1V9a3H
sF4J4tAwB1rdV2IT8DLjtxnNmTogr4a/WeTft3UZBpj0+BaXAq1l8f4K2obIEwSY83quO31DN8A5
qRf7v1+ptxaaLjLEi8zf+aNF4KA/LMak8QEJNDGhCM13cGjAkejpy22iUrjeam4kjpxYS7lQUXmc
KYkbUQ5npd5QL/V8JYINCqpqt4Z+rj/1WQpSkobX9vbNwjDLQ1+BUIHcTAoz+zBL/joafcddNcJ6
zYNTtoiZFl1JmIJhmSvnzfTT7G9ngd+u1VL/m8y2yNAxqfbfddwcr61stil3vdgWGXefPPE9r8NU
W1d976wrnUBndM0NXCOkCGNGHNgYaYdbrcCxfOP3UfBgyvGHGrb2hl2eLBdYJecAeml+95yJPL+Q
2lfct8N09HAWrHvdsvdBqVnPWdLeDzRej+Ei3Td6MnBvp96OtnPdlcHltkaVk34j1KjTqtHCaB8m
R/DpxZ/UfAKUUXERlvXWYxtfm6iAOJKP3NfLCwF27n7Kx+/wmkhDNdqz6KoWIX/exoT9DhapNvl8
l87jfBeZ5l4ZzuaoeqpdcpBvB0WmlB0pmjz0doCNRHZwdP7y5L+3NpBFq9MRszluSCB77+/b2K3G
TroQsW6Wc9jY6/9NtNRX6iWf+Cux1k0rox0uyvOgCnz1YvqNtXL8pt5OtLMvg0wKQko4tg1ucJ1H
BA/E6Xn7Fp23Gu1RHJv/8KjMuX1S5/JqKDYZ9+XVE4j8yEbhFG4Gq9yL/EPIOU8ptJNeJh9QKiKv
KAf7LNzkUdBq+cQGTF5D6rGlzMTSFvRUHjtptHAUMEku7yYpsr+FSL4XGnHphFiYUYbLkdZ7fxsH
vTkvwzlrPcdGsQnhoB5Gie9MBhnxRMAB+oKAozaq9pKeCFiv//RtPaIp/NZrH5XykH1F/5rgdjlp
i1pSr+CwCr9orn5mWHdJk90BIDpFaWxe5AQq3Ow9eUfuT7Ts7q7XXvAxcaIZ/fkvw4vflEP8gvT1
SRmXRAo6rG6/7gpJpdnYQYB34mdmrrgc6JDpkK+nHwMnLO/Rc+W7JjfL+8Eu0fXE9esQE9VhkE4X
Ylf0QFQl6BtHryROaOkF5YatY3in0RQF/WlYrAKlXY+bhATtnQfdZrvw6Q460JSPkaMfkKnPxKbQ
xmlSG9KTE1kYmnmBZtwu5B4MPyYSwQzOsqq45jFNWemtZ6SfyMt8LHuseLcWzm39ICaKaaVk7BkQ
arlBoLLN0+FZJCF/TcfvqQq5vzxl70EgHs4h4egsWhx8dNSXv15JtxekKueVXA9D+w2Tpf9sgco4
+mSQAb6ttOegNdvnzEHKp8t6DYIYjn4E7Z8JonmC7+juLRc1al00zaNTi5rDD8D80XCOdZFlT3UR
iZ20C7mxo9ml6Knqg7/gmywcBjfnYJrqtDyBR5TCbt5EI/eqzHerMDt44BzWyTjiCNdyQLglWYAF
FmVShK35hKZVHhei0nJQAfnE9GbJ1OAJhytmqw6dxwQwi32EjK35PUF/+PDnC/h+1LRcP47jOk5V
3aDmf7djGBWlRSYduZ6FmW2I1WQalsP6qbLJXmfetz//tN/gherHMeDnLExRZJjvJHPgZoycHAZn
fcPsdGnxLcJ0gF/esne+ac33w3SfT5p8If7rEZtGsPHjOt3DKNN2zIsqnyqxiTCF9lTTSZH9cD08
+Urp5jTuyzw00+2dEXRH24UEMoXkks+Lox+AVrNNK3K0//xbOUvH/N/HVQ+KKv+j6SOgieL/+vUm
nJkmzk1m+usMMORJeR40Cg7GibgfoD/oGyA0oDpzcAYuMYoMyx6I6wbqRjG1oYHuL4aafs9RhAbH
8rYQ1XDIUskgQxTevSbHaT9bUNfUWwyN7aoqCZ3aMjAAEj/h6dCWeny0jJ9RVzVnLUWB5DANXVcD
wiFUHiCzlxOWMZeAE00cMTe1b7FXBjgyWc71SHJDWMlXG8kb7fLBeQw1xCJWEDKf+6+cIAm+3LZx
j5LGLlLULS1jGrUMDVX0JhjOHcAJiVlP9L2CCmnFtzAhdKm2tWqnYEo34Yabg/4VCcqoZqERdcsL
zoTqrN6qr6bmL3c8OXq/f1yCS6wjODEIFny/ZiAt8vSki30qtGk4z4NVg5twkD9ACs/i8kOvwQJp
LfPkoCuH5bIQsuJBd9acvos75VKkgiRxoyKAAyDAYy05xmxi7+oo5aIdfTaV+90FQHXhPLaSHclc
wAYPN8gWJ/S9z5T5oj7NPLVGYh9CUi/zvjmMAHbQdEZ6t5oEc+1ZojQkolcjjteeOAtB+1EvAxhL
XCQkX7aMUtU8y0Tfts5SZOupOb/I0cnuzaXobIbxJXISMKBmjXNNH4Z9ZSbjSp3P1YxBh/62Raeb
7RhKxtw55GfQc9IvCSvQ3jMj/xRZxErNAw+glvQvUBAL7tUgOQytw2GYjMT1TUyaD8TSJss/c2zR
EnU9ya/R8pa4WvufCrCW7fd84edB7ueeXI706fI2EeY9YAd5DFPZvLKLb5TmqRFBy8EQMbSSuOHy
28hc14yV3bvTiUSZBzew9KNqOqsbtTeJzVX9CeF02O0AqQCEEHg/RYr9urev4Zx/UFbEzi/MnZpE
3M6g+C/gjQMq8HwL02VDxb8Xfvg1ctK3bp7ak5rExubbXxaR32p3CxAYQm/WYIe9zHs3lguKxvX6
2R34/LDiQ/La983cvwq6eU82eQFwqMgeMlQydtw8xvU8HHsHWzlmHHrS2QvqPf9RI6HXmcV60AQI
2FZ4V7+2Nr1I2lNWt+1JfaVerNonMaKLs7WbN4IYxDm7qpdSev98FUnKL1hQ4iWI93EaHuPUKS92
W1jHoIervhqz6kFkXXeUTmgd2FyxDnqRSyacq68bSrsb3LLVw6vWZgGQyjrZtQaN/cAKP9iLgEmp
mDRyfhAyBT1eDooV7pp85MzUAO1zZn8vvOhLUnKS3bt1Xe1v5UY/wuQf5zne2kE0rnmA9Z1u0yBK
m9jbQvXW1p3bIB53J+2+6KZHnHDeKfKTv5G0fzMxe5z12NhQgtO1kfTjfl3+u8waIYBZlE2xaXE4
IhttCn/qJMvvyhLId5TEwblgoVjXc+KvvNzv781xQs45JRpswbqFRTVOHzFQZVvNK9yDemtwlgwp
H7d2O/hn0zGuoRXt1Gqt4Cf0wBiN/adkD4qweJnjFCi7mV7mnBhuCG3EXCTTzqirlvhBCaFTNmAo
Ap07CSv0X4487vKL/rIPLswLRydH0XMNw7Te3cJJLq3WEiUpUMoph+adBbXSkosfxv2NRVVZqHVC
m9Bym3/Ag9VM1K7BsG3nND9l9J4jiYMhmfeIJT3r1tC3LWc4FLWAPOmmOJf9IF5HlYufbja7q02b
aTUD/gnRb36g20sCc2IF5JHyVWwgLSWHLtmpmZiV29uReIB5iPyHwXXgc5W6tzdgsbVpGe3tHghO
nwrvAHGLiWfnkz9AZn0wwXlJWkO/l9ljT/381ITdwadbcTdk2IQ1A6yV/4TArAShHhKp4nGbjuQ6
hCh028HLXqYS1HreAj1eanO6GuSXyJ5m1MK7pKK5zCnYObeokHN29cX3ta85nmAM6YhFlYpYG7Lu
PAQZrBmEvUmcM2pdACg1lib4uRKSurZxhP85qgL3jvGI+5f2wm+oA8+mvkEzYOicaTHrv/t8w9af
kH1HNDyLOF8j6wNINEvEO+oE42mNvcf1+I1wj249zRasdHcBDxhpvs/7cBsTDb7pU1ecULd3J4RX
NZHqHb2zVyq1Ci+MB+klHbTXEW3TOUlc5xMfy6aIjQgEV0fmxmwRrFZMn52wJ/IN68+xQQ2Donlp
hZcC3WYinWNCi3lbTGO3UYWhAV5mbdCmo8fMBIXAne/j/xF2XtttY9u2/SK0hhxemXOQKMnWC5ok
28h5ISx8/e2A6xzXqbpt7xeYBClapEBgzTnH6MMwMcL1qBIrchIjpMC6VKYYee5SEOr/pYnl/lMc
wyfnIrkgSMHWYD7+09tgl5knQs7pS1cV0XOZ+fVSb8L8SltXOcaO9ol/SdmADSA1p3U3yliMRzOS
0W7onG+1IUpamKTAIkzjOmYM+q4i6uLiIKwGDNbcSKFfcCWUx3k0bgUCB7B7tSs3u5aVAZ0vJdW0
8ENIH0iodmJQsnOiJx0z/QhGZ5XcQtkL1kMW7lKaXX3hK++FEX6ZdRDsGNDiGnMnT7iT/gro2B9S
B6i0oUWXZOj1h5761VJxsbOKorwTiPdMF7ldc/kM96Nl92fyl/Z50ZkffZ+/M6gSVycrkU9nWc8X
J7L5ZsDhPXZlQRIE3zx6i7mxmGYGx0L1PiVVLOzYRFmzpCOKmOixSzkUIb54bul449aUv+QllR0o
h8q/SbMjVbTzuhWdbXJnqeeNrHr+z1ds618dHksDLEz9hCcKvekUdf13fZvReA443oLPTR+dxW+C
pDTTaBX35hpVgrrS7cp8k6MgYIBUqnUVNt3RUoT1nBQSGK8W3XojtJ75ohMsQUWAO5gEkzglWqOe
zIphh7dNGBK302RlBGj53XXlcJ0fbIJDS4jRa2yOZO+GI+0cBX1DEhq4WJSkoKZYpqH6Lc1+zp3M
VkARLJpWXWtEti08z57keBEkh7yFTGuGcuvGSnnsC6NdxA4YLtMbnG9Wph1ZyPJUw7miQo5YpFwK
g74cDD/jPe+qLc6J9mfhjI9yxLL/nz/lf3XQJ0eQZds00HSusJSO//dTViSlvIEK5a8+GthdUj5a
6ID+2HB1+7BEjnp22kQoV6GKIxPA8NUtoHwfxqiODiGKgUWaKsMVmxkGOs0y1obGDLofPfoUDZ82
7EdakpbJfENk6UUhjwUTB3JEfzgndoy0ls7yOTS8/STCQQluqy9eDb8spsPPQq3gKu8qYC5hzcOU
Gl8dLk0Xv5AX9NjhZw4lj5O/pJ82jiujsTycawE65CDUTlbw1kAruLVuHP8Xi5o+NZL+7xUZvzqN
cxVUKooEe1p0/k2CqdL8lkqLfjmpKCBmh3bd1Dl6cvrhhefCgu8DZyMHR+6jJoFHkNUcymqrbS3J
sCmzkR1rHbDsIW94i8ZxSCSlgFRZe2RJdm8baGsdCxpv+mizwtD/m17tX9Uavz5RB0xk8RzSNfjH
t8zLYsycEWzyWWtjOX2PHEwtLl3pRARv5/6r6Mmv8xkgXUd16NeVSuMlGBp5qjPV4doQYdwULmHq
ql7tXKVCBN5U2lnziMtwjd1/Pl71f63j+X1dB9g9XDQsZf/8fesYytY4oBkiy1U/RQI9C6vwftCV
y3xn6DP7WksBXy6nfSEquVYbQp5p4HIB8gpc8pmxLTw/4dwZ+od546pGeggxss+lkhVl+No7aa+V
KLc3qYxiUE2+9l/6Gvq/rlq8FY8RPItMtNbmP796nm+UDvCYZpkmxt1hNbSoprGy0ekfVhJc3YiA
NL/D2Fz6JaWb2r8EGqO4OIizLzqnwLKyzxGsxqpt0bjEiaftY0GPddbuKLYGs9f/b8LwqX/6r/4x
0zYbTZSlU9//2x+nZ9LuCfil8zbX7h0qY4DJAZdHv19oDQFVuj5Gb6Ed7zIyK7hkhMjnpuK+S72X
2Fi6FlfpLKmQyLgR7s0qiBZhT5ze3LKPvXRY/rblUgV/19xgN3cGMuF9llYe302TWqcZm/IxtMw2
/SJJ9sTT/VQHX+wSTLSbvi2+chrDVwLfvowCCxzRAhybYXy36u4yRmr46WRmiN4uOYCNeDgMbFaa
GUTPYtWgiN/QlCDCtyCPfAj18g3tfYA7hrGvVU9BB6B8uIwrWbjMmoDkbSs9Nnbm3cyKnhLuR1Rx
3Qcxr9YLtN3+1jnqo3XIPO6K8qU0K30Rh7k4pL6DmMkpF32UWb+zRSyXGSUL2nwNieZl9r2AcEqW
bg1SH6DKDLqDWmle6XXApWfkYhdJeeKi7z6ZafCWyKx8Bpd3Cwiz3GRRgadlotQWPe5F2qvLlMJ0
zZonf2SWphyrkkWRD+V22RY+wZfT8k8xMWd4DgeV7dfNRqtC95DrOiIYgoUWUtJcXbX0zdQByoSZ
CdDpIrWeB0cJsUQAXc4nnlDAB3dz60BblyRhbkkkSpkBOPqq9QLrgcvJWkSRV7z7tvs86nbzyyiu
AH40WTufGu+MzFYI74zMqh12lobGLnWsNxNRpO7eGJmjfU3z2+yPzk2MpQggIH3oyF+LMixhMYA7
3lUJ7sxYaOtKyQzCVBz1OqAww7UeLioHfl8ZZcPJGpm5D+ZXNXLgL0ITzOJEpKLJ2p0Kuu67UbRw
EBq89IwI7NK5aNj1MTSqzUGb+ivzXT7kYzrFGc4JMPOuXvgrRyjRwXOq6jmPmgfUt/HdwUe8Kpsc
GH/jVMtYc+TCHKS2o1XGeWBSuNYx2X9h6v70piH1PJeeN9TZH/Bgj71OO2sOSEhSvkCFA+Em15Kz
EwnetTOJgAsSwue/vl2a9J8YN+G3QmHzZ5Mo4YMRdrPyXZjGv92IsPDdk6eipfpN7a59wNizgCCP
Xdo7Zi/JYmtshtiwYHNEOGviL+MnR3rHOOnLt0gh1wskjnsNR/OqhNAm4omh6xK6Lv2u9zdBE1m/
l29KaSyj3DGupIKRzjFN3ixRd1vTLMlDBfbwidqadfhssIn1+nVEA36f1byeO9Ad9XP/lKRjtOQ7
BLq7sK9zNsOQGTdP+EcU6QgzKi98DhUcqEZb6DhpomefDuSbNvSgNG0kZCZLfFutg+vsq8W4wNXW
KeROq2IF+2hYEcNpZTczb+IdFwUsrD0MxUY2yZXRNpze0XxWwCa92lV7nRNxyJtEYCxHA/mIGG4Y
7e2L5dDVE2MFJjMOuoVPOv1rppagQZPqe1y14aqolAZQFZjhED3fX6kWaSKJpITEeYoJF5wdc0xL
fihJbDz7ANzQYIQ4++V+dK32yzKUH9Q7zjcSGIIlLRLlCCYpo1MaK9t0wNZHrFHylJRVcJSeeMwl
8h8hRMo0BSB4C02ya5lTfofrXy9+txzoVyOBoAk6d1bFSDLHfCtB3mQ51BRdVMuNo3NYZF08+Bsr
qTBBBX130QsrXKCoWStMRN9rI9bW9HwGEKYVSmXRK68+D/aN4x3y0cOKqFUaahhDPVV+9fwbxRLT
8yJTPTnKiWUsyb9eRp0tkGQRESrc7HsRJ+2hahNj0RuifUFY8GXU5EynkR/8heoA3g6O+ExvrD9J
t2WdHgaIZpEjBWWzyYO8fygmxyQRGwrR0Wq/Musk+AFcoNqJzB3x5qdwzqduQhsH2rIxLcDbYxNu
5vEWh0C7TlR4TPOQMOGrY/ZauTbq7L03FX+pIhY6059tr4OgOVM62cEZG+ehltGvQbpANoe2XM8M
1tyO+01Hw2aJYdR4Q3ORL6bu/slnQZYwHUf+EG9EoLxov/EZWDi/OpgJR0ISObmWFilWg+5iSQsu
MU3endITg4DzqV5HNUk1bmz8NJMEHgnhpMegUCHBTSx1xmTBbqYRMO0suXQrL7ZL0q1Ds+ScGml8
UAgy0Q0rvmeYKUrk/cffbD1MwF8oaSFuTq/T8yc6QpHBYeAJIu+DMVp5vru3G93+4Q7d2xDrfHNY
nI+oMO8R5gUqOsZ3LWOzg5L2wSHos7ffXASQwchraEDOwt0UqSusWt0MUMcl2ddIP1/1Pfx0pves
TT5nQylOGXCjvBnx8I6uuNS699TRvZv/+4iWrlLpCDHnZhpsxct88kkMGUA5MZfzKaYPtV85YlUs
Rch2GBHwZ0dMrS2Bub36ams+Yu+XpYywWScahBKhuBYMyQi0lOGJxmlBawxQzHRqzWnR+Oa172Fh
ky+yqTDJhq6RLNPikdvksbtusMzG8qQW+rDph+iLaQljOX28aBDPdj5gCgdT3V7TCWSOa2dtIsle
le4kyq6ZnjDnoFENW6z51U6RxqNSf+/TapF4sYmeUsXN4ApJD2f8Oar8xqMJ88aiSyNUHQVqAnS2
QZapElmTJiHRUAPBqh4twUZztLXMplVoTzUnDfBxOvoa+qMaHZVKC1cDQKpV0BUEF+H4jKwzdOdt
2fYx7Q3GamETgsnrg2BbaXYPPLE4xlgHSGTtEfMoe992lobpv45d1S8gS3sL5UedIA9k0BFuhqhb
QOH4SLPimvfZT6WF7FJ/BHZwyyOU/+2w80gmUErzCuOsUqoPG3CnWvY/SydnvZzcNCc4es4WB+u+
JcvN8/tja4cP05XWuh/F55jQ5spGFlq6SB9ZPi79XEuxlpbdIq/gZGoZKg8wB5zfDqnHI9WTDRfI
s7eg109KQBHq46NSrXBgbEPsNFkwxeBwOegvg0bGjVMTS1Gn5mKwf/gM75ckecMAmljm7jjR74oU
P0QD5SKVG+lQVOVAYMzGOtDNClbOwFDdNQ0aUSaggSxXn8NsmbVmsNZBBG1hh/0YGn0P9BHX5Wh1
T2k63jWK+dIOT0zivit5BZc82MZ2QkcPv1HIQTMmYuTs295C8tuUQX0duuI6gE4nTmDvdR650iVl
YFGBN2xPUSIfhkj2gaod7MT5Lo0KCQTv3/cZv8qpdGThRivJ+2nadFtMNIR6y7UpNkj2qnNeSqTv
pkrWbJgoqMabBEwnn5g/6vCflnWIWq6qzF3X528Db1Mq3slRqx8jUQoeZt8FBDCVcX74WmlFtTHN
ZDfCh1oasgmQkzr8WYgxUNO2XwqnJExD3m1Xf4sNcaniwH1YYfZRI+hfSQGIy6MdskBljteEPHWo
UL/zKPVdI4q9WuSrfvKn29jVa2MMGNFSS7hMBcoU+0RmJqfyZpjls+MDR2+5nIyh9zCLrl7safRJ
0DqXGF3UORNUnkaa1mB78NGDudwK3QxRJpSTsUD7cIkQE2ZfrULdbxd0NIIlYGFOt733q2ttsOIt
R1+v3btc/0FO3VvaEuf5pOMmxijLMrokToGRIM4EhNuAaRVsD3Cdmim7pTz3XaYvOiaTwAbJGtHV
ksTMqC53TSBOoaLIbaGo793s8vMQKIDs4mwGcbK8MMXkq1S+EoN4Jwf4S9csfdlpTbmI5TFRiBXh
pIBiJiyGRcWaZWi7l7IJ0qWl259xrBLloB5RcFbAVY0DKJk+A1Q4Mo+PWz7QrMwAa5ZXx2z5+0uE
dbhIb8BmnwJP/072WbIYY+vsa4HPoUDwYIOv1W8vTQqwHy93tFETZ5nbTCJ6fzj6jg7GxBvUjRdG
cq31I0Pdrn8hpUkFIxL9jEIFkbW90Ep/j+FjL5jgg0FKBI6O8tWOJZB7i8STILERCmiYk+H9lPLU
D2q4qK1Kp5UQn0J0O9OxUDPac8JLJtc5xv+yhsqnV8mnU8VvXZltNJesHA3oxDot4luSynDX2uWD
6GkA78Ozxttdy3biekUKqQEETimqwRsOCW+0lF1dxb+s0PsGfg81JP1sjAErD/PmKjWBWNmQUws8
xQDZfgm8bMsAbhw+kMrbesS/8++4TcYinCTXj5GAkNSKtiqS5eUYAiuFmnTKrLSCfLapmPqsUlYs
rCLwu/jZuB91sfRBPsHGKg5uoYHmMXw08q43bIL0WWVmHep1eBA8V7VSyQndcTEyyVOHoo3OJTQa
Q1YXy3LXpdGB+TcQpVRh+VKMxbrI8h4jGvgqz/rSzYQM4IigQExjykH7qmrAlsJy4r2vWc6ypYxf
GD54LrOi3WTU1kNRPZbjFFC7wk9XuXJQbfL3MEPBgwEeUPh9xgEcGefRiN5sieWXFWi+6+yo3baV
NqwQqYaH+pFY6QOOeP5iK/IRh5xZAKwTOM2CyBBWt+XCv7e05KvxenlOZf/Ts/mSCkJDlpHGEztm
UyatUw6V3F73lr2S2IYOwNSRjItuXNJ4bcHQwHuhVFnGMTQIN6RYcGxsI3zqxcLVI6y2WoTNNfe5
5hjVUvfIemYkgYOON5MxIliBh0Am7uEYhdG7VmLA32b1C7FhRpZGirKuRbvDn2oafziLwu/Mg+Sv
slDjYocA1QHtry09uBBT1Y7MTBVYv7oUHVZbQu32zR2GG/DBAACJXlS3GFTSIzC0laclzS6z4ST7
gMjcJinPSJhJCFA/Q5VObFoUS1pFvywr+Bo9ZSnN9tFX6slSMkLmBiq58EWmDiPw4Slr9Afde05+
ZriFQgguT8+e4Iak6LZxLPamsac6k8u4T/UPHUm2q8fKS29zEoY9fdBdPz80Ovkbts1kZcyt90iK
bB3SpN/oSXBvBjN4w9tPL4RJkGej6LeL6j3jl9n4lvHJhHhd8+tj2DHLRYYMyNYl7bTwxOzrMxRE
myXDc+sjWO3KoVzlsuMLN3yjbCxOVR7yyWORx+x2YVXhrGRGWgiatEVmkmKOlaElir6kEs4J787d
p67r4kOtmTEtkXBA0KzHF33aJGBoV6PKt4Kzo3f2Sjc8dFWI14h7I13Hjmz4fRvGzk7lsA0ovwFb
shqxc03f+X0HbpvP1HM4AVHvrLHH5HslitIjmWUyA9HqOs05922i7jjVk82lrjDhEl1Wap9d5Far
1km3Wk8CnGiRfbah/S6s9FN4/dFTS9yIobNBV6dXxdcYJwFEvj5ZmN6UXKVMSDyMZ0NC0HfQ7/os
j1bAmXaml5OyYlELaZkVbZBCN+c6bB7WRHAGGBFt81zRN8Z0dxzLNQlOy9AvrRdKP+1sipC6zIjt
l1bI6ly7eE3mR2uroR8Q4E+2bd16SchSpdozjEPg2gPIsdr6sHX/EPhd9aqgV97ht4i2AVmc3+pa
WdIdtj5oBnNag15+8kY1vA+sexb19EBuBb/yNJNPZgKIKjLzZD3vH9sb/cABwgFAGBs9Gn3Z4adL
qMWx9xVBj8w2l1aKkDNFq3s0iEzlguh7wyq2C3dlIioe0Cy9wFttbnbVvILb7N5EVOb7xMPJF45l
92a6NREQXF32xfRo1lTPda84N3xI5qNpUAdOu0ciXk66wzVr/iECWVoEHqztJSYNUn768N6NWX2J
VWUFlyO8A3gL7/P+Mf5Q9JEW6P/uga54dUWbnIhyT+gMuBqngTIj0wkdxCI0gvE+b2yR/sILM8C/
b/7apevV1RnD8fT7CdP+CMGsO6bO5c8uBclmJIqjAmWIVXD7naQcY0l8bLHTx1TsbdWp+fUlqZrk
E1Ddawhc1fxTtzEXQ8ONzp3r5lcZT4R5Tl6fuROcUjNrX1UBvDrthAnRxR9fNeZo8xOUoU2WIivX
upEo56xSVWQDTNG6Tm1uYaeMS0UPnPfCs7aEJLZbWWQqVQAU+LYfrfMIf+kN0QCA6uwNWgHGyMZk
2OGl6pvTDO2WJo8Hf1UdoNFqjIstn3yAUZQbqhhB/YiqwsozF3J9Ih5eYxu3QE23ra/2Z45wEk4N
eQw9T33nbGjQ76vtA3Mz7aF7yE2m/XpBh2GMh/SY91r28IRy5aUbinTGx5nfZMuhjMbvY1w/miKI
aEJ7m5hBWbCIRsmXPEg+AtmZC7N0BZP2IlkLvQbu6vYdiXwdXkZW+f2EPDIU+jYx50jaGJk4g/JR
NopDrJprpcEmbuMe9xaWNPiQ9T6h4Xoy85LjOhurH01sL0bdUH7pwrlUqi5PQkXA6vd0WkTq1/Ru
4PulmvCerdpuV1qFtbU0TW3reCRIRrVCW1JtS9Tebr/vC8s5peEwbArNje6WMuiL1q716xB67SUw
2mqBJiX/Rky8uy46aW0LURbfWq16tvTmvW7bXem02mNUNWWRVjI5mM30mYqchMLayTbzo1Hmbkys
C7Qn8O2GXteu3C70nrnED8uA4cqrpWLeGkmN2jVy9JY+pJWt3dI1b6tyIxnSv1HdVY74rJvKmU6h
xjFiLXnDjYqZcHoAnizRwpr1Qr1mrfJgvOkombad1rkvXVLfeFz7TJS+WyhVVN9rmtQHGjrDOq8t
8Z5riAWnZ9AMc5YJ6pBzr9gmoUPjuEle/UBkdynthkwdLFQmjS5o7ZR+ZLIkehDcCwTYNwUF+zkb
AbM0mnJrEuEziCxezcE2rmIj46wOqSnjcjea9UPvM09eWitINyVAbExerrLNLE5VgIdOoGkVlgqu
xjvhrq+GRHr1U96lwghsmyfjt/mBHM6TlAaBhITDnpRpYwpLOc4bwUHXLHLXndaWWbdSpAh3yOdf
+ol0lTv5XxtlYl7hLPWwGmhJcjAwl89PmYlYf54372tFdiTeI3utUXOT7DQS7+F/NGAnUOdiRNal
Sbc7QhSXF8yGPLXaw5DTfwgjf+pytfp0x+KH4lr1RRKsskp8uarNUmElQZuDo7Y79VsKPmjD0+2o
sDuuY9PNMk4DpvWBJMIyB3M77zQMg74yctMudhAv9aoNH7QEFTrfrFEInELz3aqAwIct0qrCqW5O
2lc3V0zUJ73+VU27Rs/C21kmxpN09fA4P2N+LvkByRbwRbiERauU60L4LIqq8NLFwl1wIOmrApfj
ptVM/VByRb0MRZOvSq0O39Ft73QWKz+Nwn6ja9q/0lZh9oEe5JSqkEzNTkfGRPDcN8Ubr/NTAUhe
8jIV38aW49yOrPqMstZZGcZANWnRLcxAnnzLeemEC9LXQL4pxivPe6LeIBJRkHfdDHHwKAOmZPNT
SHw6pU5kvBFe7a6ZCzLUzjr1Ksu6WU4vhFbaf8UQclQbx3zpkJDtE0jWGxE7+Ud5ci1DfKRWGG18
clb2TU83twvzM5FQ4mPIc2NpjC7xygpsLKtRERCT48DYhE+FEEO5dEwxrBPIbGvZFHzA06alEZwg
g72CYjGeosoZdsGHr0YdCcAcNHmjFA9608VDGKSkedbzfGdo4KKQIvvullq1l2jGIXXFEeChAjXI
fHPeoGKIjlAeFtZgM5sJtPQ8b4Tr/3Vrvot7YmvmXnJISxuBFD4ArmsGc4wY0cWiN/PuhSLCWxZB
hU4pT/IlgUYGawwFFjdL6O98bYpFIF3jqky1DnDSO1OFYUHbjjRamicHVSsoYXuR3pxqTaHKF0Qw
TkUOmTb7oGm027zpY9+iwB1ilNWJTlBIGoWnvKJv1hG4YVrex5hZ6mHeMDml4zNtDGsAGDPvFI47
bCwRPP95ynxrft78E9BF/ufJ8/1/PDzfnTctfcR1qROV1lVjcaN8rs6BiDZF4xc3vx9ijzoWYk4V
QBjMpp3zI5WHuE+z2tN8b94//zw8Bbmw9SjENsjLxQSd3uyWplUa1S/zrj8/kMYgcCtBNs28TzGG
56xE2cRVkA9crW9jQeM5C421SnDDHnINGOige8kimv/d0P1oE6f6ZrYmoqBy0xme91IKojxKVj64
x+UlqFRjBW9ckgFs/Ki7BtyhKzFGJxMn3qrQWpqf/VinnNl9/Zgmqf889I2xKfop73ry3KRmxyW9
gWdIKeOJqH6uKr16pvpoaZcNjDymu9HoP3ngUDZlPYFr/Lx7thFEhT5DUPhb2ioxYUfUrXIiQvhH
H+hH3S/iL48h6CK3cKkTFVrsGui8oBCjeodjJn4qR0LReurnF7hP3yPMDc5Q+99M0jq2wvfbbVSM
2fchyoGzJOmHwF68Js0jQOapUrdlevjiF/1FZSr94ehgAsiQoNgj2uem5GPFrzl+4BnTnpNGfxK1
ZL0qSNgWybsWV/Z75GsFyZTQ08sC84Yile5hDWG2UQ2EHXOg2lhZ/qEGZzSxetRVnXLx7FQYKWo6
/sANXx7ne4lKJq5F292enBbzLvTQ46YpqmvV0TGgW1bce2nndxJQtY3b18YynBBMuZft1Yg2dGQA
oBVFOA0Dp5v02eD9mhXIJc/90co8+Gqd8lvNjPuRUjPtpOY4W0hB6Qvcopf5Ce4UlxD1RfEs+Z7s
4UAFW1kq2qubeedh0IOvuLabBW0j9x7opKV0tcw3QViw/jHoIE3/iZ1UHN7Wxm1oF9SpZd9ko8Ov
NJA/KL1f3GHOp8smjZMXpwI3DVvgOG9C3YDdINLv+TAQqDZMxUxNjw+WS6qAlkeQt3aqCQemE/jQ
RPKF61ry7KUN8GNMilouiXLUH/gp++n7mfP1l+3eCKfTfsJlqRkq5UWGPUdDHEQ/WtR2Uh8RSLpI
C0JN32Zll730BfQojxZZQoAa/SjqRsP7In2Oy1QDIbMx7SNMGp8lQwbpexTfQzscOU2G6ibyjOZ7
oimHEaPIQ7hlei7skWN32k9F+uyhRgDyUl6zPPhrMyCBXESp9DZgFoiHFEoLgV/I67xBzYtTHHj+
mmvsvkGM/hSDYnmqilvDOgAOafreVZZ37x2DqLTM+ZXowrvPGwbk/QY3eLz6s4/ExwM80weOUiZA
hc2Y3x7avU/MO8mwFHg6SgUnyZ2Nx6Rf0QeydYTHEVUqDxoT21o1SZgwzGpJVSp3Vt1+qxs1vIQp
YbdwoVkHGFly7gRVfxd+ccloaKfK5jLf0qZbUQ8IxXIHbRUMylPgiOHiiXi4+IwsLvPdqGtr2hXF
Wwoqb4FHrb9azASuTUZStU3myUp2Xcrfg7vzvqFWfmmejZ+TlpaV4yOZYZbO0FhnFKWHxqr8e2bU
9p7JqrnkMCSKSnHbc0F4KUyq2pvwp+U+GMkVlgBQgKxwzVecPj6pbcsMi2wHWtUh2V8ldaqixwYr
vTG+l3lhrXpTfHlJkF1qOfxM4zh6oTlGDZQLtKxj9akRvLQEFFfWrXYpfeuZlbbLqxejT6/fMjET
BQRMh4Q0raBH5EvVN81VOrSYY1JlB8c0P7dl//dNXY3vHYD5StNwyClm5ZCP4OqLRgaYfFLDQlE9
35Sj755IJy5blQcIQHomX8k68ssfm0zhr9VZw5Oa9KTyqe4vtMd5Bgod12vb1eM2D82CNh6xwoIG
n6gKhkI0gUhzZaMYJTlDLQsFk2H7an5g3icoRPmUp4fnJ4pAhSQx3/eNFD83rYc7IpxhVwa5ftaJ
7mQOaQwc94N+nvfZQOz+ujXt69PGWzSZaaxBDJmcX6adf55TUMuptaYe/rzA71eZnkYQxnDQMoYx
f350fnTeJJKEeq+DavyPn/3zAgxu+4U/RC1ZOvxW/7/n6b23rH2QC79/anqaChMBcbxARJkX8vd7
QZPVLwBpD0uraryN2VTmWSAL3bK6uVqB0h8yxiVjdlF64+j4iK0CSt+dZvj2Oh/ansg3U+xrnWY+
YywEgaOdHIagIcOvKQAgg4oexylioOBc4ysO7NakfqWocsKC/uYIF7qs7hgVP1tPeevMCClDnAKX
HsrY39Rt110cwkVN7N+H0dd8DQgEFkPdyqItXwZJEW3Jdeb/7OBcXlXi5O7zxoTcJKq2OtmVxXAn
XEk96J4YwOWnUPdea1dtnzxH9GfDE8Dp+i9riN8VMEQ7TOvaLamJkzQBp2mZYR+d1uy3AwZFgEgn
znXRt7Yt3YOemfHKlUm1Nr0xmlxdKzLdkFIM1qFpinrN2c5YanqTXickfl2CpipE5/D/dfe6rqol
SRI6q/DWvmR5+/AJpm9bzXxNx46/Uy20Nyd+ick3Q0yJOAnTVGkk457CHo+IJFxRo0VqqnIlxqDY
oN5aOgPyKUzczcLBpa+bxHNliOEzQ3ZPmMpJYE3pkyS6qzwcXCHbtDWblVeVAVLJwjygq7GplXm0
rAsgtFX+LZru1QnxKKkXrOfH2shFnge1hz7CUKRwTcafumFA75vv6vM24cx7mDd/uw+pk5P99EiH
LfTw567txA4J0NMjvjlkK4OQhWWHSeGJDJvwqTR5Q0XU3EhcCJ/SMR1OlLe/H5ufhW91dMkq99G7
/d4Evt6u/DYErPu/++ZbWLT6U173f9vvtYDDnHmj+ILxrV4zgvifV4qGIGNlZsGw0JkU+mVQ3YMO
5UnU5xqZTGpxzN8MsqnW85HXVVV073sSNLLhikbJ/wibt9EwO9YhtM9Hw7FW1sBwm+ycYk0PhBEm
tG1MsOVTRFd0L4f4p+EQcEAA8t0n9uIeDwHEFjvd+CyyFkEj5Z3RnqRv2YZbUILJIuvltnHLHK4z
30lI2WSeGJ17y2TknsuSZMC2zo5VkV9HwGInJ6oBWsQDUloDT51TFCJdzTtVqf71sJ3G2HqVMLQw
tfhwh/mRP5v5ZeziLSZ94aGi5Cejihw8rnhbqbfR1i3D8TuCA+pRh16GDdK8DkIXnQf745ihr+LD
nDbMCAUi5OBTjGB+DLSXjFjALWQXrmFYGYSeJougYvqr97JbqGUK7KtjMOHl1XhwGPIti/bW6rm+
lhqd7CLQ5NtAMw4LVm8whMol0I4tYWrOq+4gZpZYA0nG5Vmw+e0tFAJYZNPdCG4f3t+uP/JX/NQS
vdl4vtK8KgPNRwFESeTDufkcDHX4BlwmOFo9CO3M0exvwjaAaaA9OcEfNl8mcAlkPbGjY1JuEed6
O9/7f2yd15KjwLZtv4gIvHmVkIRsSeW7X4iuNrjEJZ6vvwNq39gnTpwXuqSqLiNEsnKtOcdMx02J
6DtmluU2wVA6KEyyfgFZYUctWo0BxHLI62gHbik6h1L5z1PuoBFwVVw8K6/UzTBD+K3n4aVF9XHs
wKAh/fK8gtm/kWKwYG+NQIOv+e9B1JncZQuksLJq7eSEKlEI3npUIfCxvi9PrxvO9WBplJhZiBXa
MyIJW20gUzvr9I9IhzOWJBgSTD2VH0y41qeJb6VmIEcrWcJjElux98RsoKdaHiLRzJ7WBBmLaSlj
iOb+v54vchOm4v/88gzFCe1SeSpSMZ/R5c7n9SNvilt2QAKt05SfQ5JOvp8fUmM8g7+tEuWLdiQW
ZSP6S7TvF+x41DZ59m73BFjElWvs0jQNuXGkge526Ucjhs+0gVjqVnN7ZR1sCfrkhV8/Uu1ypK88
0lJYgU9jiyMvihjMGcqp1RNIQx1xcoCJ8KcOLPwm9RE9PsBTdeIyiY08novLGN0yZy6NVXHWchVL
3/rhnNo34OU5y0UwUXrQ2iyBB+Myx8XBSt5X/Vm1WcRY6o+NsvANbVs86XLgImK3Q3L9rzDRup3w
mtdxwMCH5YLpPm3xU27newo67ZjE0Xjp1Wq8rB+th3F5+P1cOZCeHRLlA5uDplDZpt6Fvf1/DoZo
vYuAosgoVezrvr6IHGbJ4kOxQwcHZw0vDc38sazHf+nyaH2+yIkE0HB4hSm31olwstwzrqoze7uu
w3Ba1mUYUPmSTpgzGVAzOZyIEANZPW4MvZjvRdX9W9l+o8mLbMjZI8V+eq2n3D3DHvlBKWhqhsFe
/xemmOyYWvrnkIziYlktNEd94u3k9cccdX2tKupRiuSQlUiOaaGfSs12T5UZfpD2As/ENbRd0rjM
nge7xGPTMYD3Wsiz+FM0pOybJf25MBlWSlmg80ig4CqEdh1j50+qRS+xVMdjrtDpS/UpcPRNmSaN
n8ZasrU6/Wvo05chdYlSSPA/N8rRaOChmZV64X0RyFK/5S73tvwGQWmR9PBW7FWJJIeI7P1sY+PR
CEedjfmp1pQlWme8KXkKBS709O1k6xqSva+SOhAP3aMtRH8GO12msKEHXLoko8e+nlEgFO5xymTj
j+XrUJH1NdsNpm4r+pvJsj2mKZk2VtM1mzaCXQqPbtMRO7FJ3eKXJ2t/QoU/cT2lkZNv4th+VaPR
2XXRcOhAa/hCJxc2H7xjPHDXVgj/3EYUxFNG73lgiOKO7ruwymar5vkdlDw5WUljb40kTfyG6gj6
KvmkJNJc5hR8neem3BJD70xECi0+DYISPYqnuiQr3UuKa5Ma1kYv38lLHfY6xNW8oPma5knh2xWk
yaxi9C6BkCd2tCX877lEp+xz4G+0jNM49ricp8jegS2w3ovszVWXHjgq7itIue4xRh1x2eYuM8ip
cDH3g7/4dJu2+KiYOlKp5RmjfR4CLnpu0cZf4z+4zPUj2iSyNM0jxoaXEVM59LxdUnvdR9pgv2Hs
uc1zRJG5o47Mi9Wr5RXRscIqbJBFbs80DMZCp1SWURtEsWNv0obSFep3lzJM9+YGIJrq6gwWULgK
WjNTQQqW5+CQzDsY3bAEtmIwiSYrkLpiC3oWSXdRU7r/vcz9tmZb7yrDo2ubNyMq622djaSKZMwC
mHihZWUUcQajtp1IRs2TRpzq2PzjRFmHBxAIC4gFhT1de4ACqGfdX1rgxxHQdDSq16IM/6kMaTYl
4/9Da4+7RqOrQx7HlgjvbJcQ1YKcL9O2iKXxPCN8J7Spxhkw0LMYUH1XJTJ81Zxe29GQZ9pXGxOr
j00xi4m/KvwUtD5F8PAuY08BppAGoFSUW2rQebM2S6Jg7eCxanCAdS435ERpUKH2Soq8OHpI11P2
BvJBgpe4I3VGjzu0ZRzmus0OWUP5zO+ReC/l5Nnbqu4nv0/YDzkumrC0CfRolk+TTW4ICcUjY4aj
1nvwM8z4hTYZs19zX8ZIYQA1nCeFKSTpNGKTmu3PjvrOGNObPdvWWfFYqRDtXYrCAjI9oEupUASG
FiR4hdZZ2CihTyH4yvb3FloTVLyh6y6dWk+nMPG2TVmwA4fldcG6QgRO6h2BQv0alQU5MS4JWYgc
04SdPlHRpHOHXbEXqtMfLFP7KhiuXL2BP2gmMXWfwch4pbJNVGRc3r5h0LOJ60Y5w2u4zSzGTwlj
wFBsvI5uaquI8iFSWTwxBdxioN0VDCKeRIk3R5OzcoVQuSmq1qOF0lm+21LhyVafiY9PfzEubK9W
PTZ7U1moGvH01tp0dYw8nf3xxeBtsQg2p0uSl/NlTGMAqP99vH7Uz5niZ7Rdvz8xKOiXWyOticFq
NV8mKhnWc3PUjOTQSDnD48B93TbaRkN4ewtZKi4ugbU2ra6T0tlYpDzzoNHCOeaIBdDdbvIxg0Sp
MA7VI+11QqdcdW6yYY2HYGLSfIChlwvnGGYq43nu9buJm9FG82qsUQxWiWbal4m3DGhsxEoYFxpn
7/aDdzKB26+OgkK6v+sG76CduPEmrDIQYvHoiypUWAPCECP7hAhjWPpjWc3USkKSDclBlUVagHaX
8u7pwvDDBaKhgLMmeVzcS0ROyCma5jZr85NMpLWJAOoRQqmYF90lHU6JaPPK+NgkrIGq7SU/WN4P
xiyx8Whc6kb92atcH8ypEKZ3TMrQcR/MuA2APlZX0eO0JfUSoxayrCbnSq5rSKqho8mnMG2uE18V
ZIu2IxcJ0GF4KBXr/kwfHGl6Q4wU3iytER5LZMTiizJSmAS5A/eCdWd9NmgH0dZ0JWgwZD4dE4Tv
Xs049/1O1uwRarWtLxamgouuhr8xTaGTMCL2arH5GltiPDBKQgHK3ZS5ns1iwhqSId9WqINmREBt
flJG7YaJXz/06NFzpfitYaPew3YDtByhA6VPjtAXDh8m1VPp/awYNe7pUPCSCR2dLdulU6dUf8Iw
d9iTeC3TLc+7zVbxt9OG60Rj/0G3HhEn4qZNR0Sjn4ej+Nm21rNbT2lgdS6nxpDGM4ua3BahJoKY
NJWHwb4t8ux7YlUPM5aQz0NdgQ6AjAdADP12lWC/qSEtfHlky6F+asfEQTLCVSAjEqp6pUEXHjuo
l2rs144DZ7uN2A6J+FDr01NXCuO6HqTsjasiq2rbaV6+wzr0n0/YjNqYCSxfOJnVPnSoctcv/u//
XT8yahqpqUHw1v/1X2MYEAjXixKTpWWAtUEy/v1N1+/l9PqttgGyrv/5f/xIrn79lLi239TR36Qo
hh0Fwy4irPYXUIlsoyPQ+Gw9iLcNeLrF2OluR30wnzE4JjstNvO73uvtvptV+isRIEHwmossq3lD
Ej+eVXVDABB+nsn5GBLHZb3L6elM6iYsmPXhk7ihB6L40GL5FHMZtKYan2ozxxotRP4jLyBsW2gQ
z3qd0sACX9mIvWbF88ukCroz7WCd6ko944LznqpB1V8Z0qoIZaVyWh9Wtuf5OCDjw/qwthXS7CSu
NrQDY6Augs8I8+jFlvlf5vPDK114/dnKD2X8PGWueIWgIV4rO/vnNkp/WZ9qDLXd4XQVe8eKHjWx
ELnd5LT4+n8wmo8diY1bUUdiU7V/iOlhpFYtvoKkIPG6HVRf6dp7Uw/OCf/w1oBp8lAAQAgyhHbA
GsXGrpv8nl7JiCl810vGg65k7iOOQMHUhbKE+GKRigHcgkv5igZsCFla9Yeypzjr5WGIGPfX+s9B
kyX7dC6boTVvomr3wiG4RgX/sony6gArFmzP0W3sXy52wY3tRO9OSE1JZDRyxpDxNFrJusoPXHrW
D8zI21i6gaHH3ZOI2uFtARJ1DkNM9P3xQThzMHcZYZvloPt1hXlADpT+IUXvR+2pd1NZEil0ZOjl
tTDzZyZFT3knD+Ncs2/ug7Sr/RSHUpnNp1aLP+wm/KlpVEBaqRzLEjxoM9zAP5AMg4Z5ypqNxBsC
lHuPq/eeSui+lvogpOet9sq7jJ5nmqcNMVnbWRDc6CSAMsvmyY3EQ9dPHZczwPN/YPqOnL6vjgI5
l4bclB5rSWOzM2yCgg6QGAzMDXdsu3u1Uk5CQpKan7VihvhSHZ3QxzMMRH/EfTYxHM9ClFJx/0A5
Qj1Aq77lJM76RXlG8YpiD+9Jls/2phnExZjYGqjXJIeiVLpVkOr2rxqALcF8L+VQgYN2MF24vU32
ZLGHK3IDEHev6Uh6Yv4ZtfBifudDxW7B+mEZz/ZYBHaiI3IvbS45jY2VtjVHdEROS8KJLTd57/1W
5yty9WMt9Dekxh9dAsAAc8u+zBHPdeJHZJl3rR9PjLffTRbMZXOCyOeSJMvcrt6T77mrsdW6SnOH
PWo3MLi956HdRF1xqRTnYTve3dGVI72UJUGP/qQFw9o79tVU0kcemcLZ7RM+D3esHgVZcd4wviQm
LQp1wpsXUsrX2NmV+8DSb6oH+tJ4I50Z54I4DUn1NlBzhTLcnYGm/SV+58RFfoLXtiNe70lNmVLF
hMDifGJQneSfJYUz4qqXXtSUXD07fVfjVjOoRzejFdAo1s/aZLRgkq2IVgzUfM3thXHlIn2OaZc5
tfruFIyM26UZuLxedIGajeCy2pSq+QfDM7CEX0VeoHspEL3ZrD4MlndKwQZhbFHkU+YOLWEYIml+
Tap3zLVkZ1EBgiDySUMh9Hm0UWtR2aSsiZndnCqstjn79kgA6PIohz39PpDuaAFpINIIynGG+yQK
T+7PYbSPDAEUe36evfyrMcd3IGtHVHDbjGybcTKvGBZ3FSPwqGP0Zc3LyfQ9qzsg390nk81kwmTu
I31gaEE+4WAeVHJ5xofq0F0fYlomBjbu7pWbCInbIVkwP5nQzttGZdea6BrEkTlw+/QLC+AuMyF6
NXzWqSwEKzResTyxnM9+Gds72YknLnM4nSxcgnFaAoezSK9CTR4ObxfHJnK7c59k5H32IzlzCdvX
orwHnbqxDHkcjf7S1eZR05Sg1NOL417ZPR2toS23ToYWaGp/FXZunDX9T6X8tFAKBpXG2ih7zdd1
BfLJ71bXvmo3Y++Et3IWexSiz5bVECI5Ybrs+7Nnix9MKxBZGhHC/fg62uordfYeBOUBwHjKDhnF
f6KMP+YOb5eO1oim8SfCI7h9ffGFHP1Y2Vy0tUR76TAbNxBEk0G/CA0xgW4c693RUWpEccG7YH7t
3PILZZiGR4UsAE59+2OyppPEElZ65dn6jY1oH1XDTePGhPMrFzFOCq7LUWlRHl3KYmSkoPhmWxJu
kg2fUz2jCS0PBowgfDR3qwIBzk4PyUl6gCAHaBH9QD6fomifD/PNDs0EK1nGiYhPRWtd1Bo3ghNx
kwB7kAAi7MdXy+PfiGnl4P6O5/jDiNLb7NF5Hf8VVEpg9ret/EBW0Z2LKPqrh+E+GzPSA7SIWKnx
ZsEnhzxSjDbaCN5vLa2NvgYUhZTGZPvqKhpG/nw336oeVbiNSgJ58KUAgTgAlMIV2GKhjtyz1g+/
2LIgNNFauGFh6bdxejdL5TQYZJC7ZbDcbdQs/NSU1ndzrDGO+j6ZOI4cOne2IMuBe8sBmvAt0jNs
cIr87BvSGZxX5FoPddS8fW08Zb31ZbS883pgCTCqN1Wc4fuQP0oRPlKbEgIRx85owKZ7iP5nHR2T
mTc/AcHcKhRx+PrFTscjrXC3A5q7oXFwLEjxno1fZmj9sQeJnbJxnksaLtqI8g421KcuxglOHDTF
oqVxZVr30Rx+IAagW0jrLNab58nUPq3iwibY3WDpjnCf5IEx827qaYokDLudMruZtnVHGLEri+GM
cA37egtChU6vXtIYhPXylR5gKxwklS11VfVTcbPPB+Av4mgVjW0X8kOnV02/Mblxua74leHvpFd2
w576Lovi3xwmd5dYiw2bDCoBw34zJTbnotM2dWPKjQPPoUhuicrUsGefKEtvJ8dRC+Dz+JOXOgdL
uAe2KaHvtfpNLxbem5XRa8z+FnHzpjqg/Y2YTg0FFU6am5oYCU6K+WDb6i+1iuAL6zvUhtsEu4xF
MR4xrQizja3ofkT92f6wIGRZKBSNgUZKhjQawsLU1ztNE/t+6LcYEgyCc4AC7pVJ3TVjfGiSZt+l
DFsxRmVOtEuTbI902BT7jG+b8o1m0MmGjP24EbtOz/aZTI+ZFfq5SUt82jYxan6NYThRww1j98xy
mHgAWm5yVOAtUpbiQLc6m8HwmNxgm8pH/beLB83HwnswzGZfizboHGPX9DlnishA/YDWda+V4SF2
vgr2TgkaaBtZ9FgOR71QL60x7+PkjZ99yYC8M/DZq8oEHjZ6sDKeJhiXE6jWaLAPoWYcoLCwYur7
Zpj2o4vYNnH2VVruI/a+FfHFOrezxvWNctpl5XgkMSkQOHd72hh5qj06frpmmPsYfQBONl8s7nWp
BI2FfKd5LejlTtw+QrTpNIWPUdYz5qe505JZyB28NJzdkLHhHZOAWcJOLU0Eo8kuqm49U5BwSI+t
Ck1/1o7h0mjAOxDh3mCbtxfk6yE3QG+hogHnBDJujPgOxPxqhCkX9rBP9ORYAdQZ7AqJWH/QnNY3
02mvJPa2gCUSFyRP8QafaERJugZO/URk8mGsiXxz1B32pv2E9sJirww2128ah6YwWP/K3o1yDMBn
7KWOoKJ0D6VuEsXs7oBoVta8ZDnuTEKiU1osTnpL8mY3A0opdRuVsRMoHRjnVOdfjMkkvRRIpGhP
Y2ied6bKBkwQFxYl1OrJrm8G9B7qiwuRdfl86Sj+s5KA4yy2WHOOQsHwLCa/UsQ1C50jGzggyWCu
rfk16vzFyq0ZZ7U1gsWEu6imen/5fZw4DRgqBiZyv7gzD1lVHk2gJlmLMH+2gohcdjbop94RBBEm
IJ+2haEHLZEyZV+yY2jOkZlfst48l1USRDhXSGz7XbK30njzxup06CzrYIvRp2ZcUq0n0sIad5cp
qp9E8a2hVwvd4aikauCSYVMrx7x3fNX6nWWTn1X13lKsU0ai45i4R65ff1CDRpGnJVMw49VxR8o6
d5MZf8ZF0yK6fUHVWQ62n2HUBUj80ZTNBXdzVP8cyWEqOG+Gqu3yWdkhQccxpRA9aXFOPXlYDBv0
yGcLQiQITwVXLeKH9YCLMlBKwaCrRze7JDGnYAaPFbsucpPj6MCM6ydzDxPeRKXuIMU4V9ssCSlg
hnptkeS5SJ1AYoWIiVPnKq3peWj6HwyNcNgs7MQ1B3A9SM3arxCOVpnji8Ap0uRZ9TkMgezo8gvU
/mumUMuk5jxb6Dy6SjjEbpEVFuOowh9Q0FrVaoW97gScHIvaJgmldpIGUQhjcdbzX+j2MJWVZCb1
U5idLDF/YS6cftKsV57c2Ct9TQWCQD47fhN6AMc8VtjotMNXCRQjjUbQ8t4tdtj0psth0vmr8Jpg
ffVIwSOFrWa999SLCmDgYvbRRz1UxptFWxuhsutrepSSOdmplzX2Yc0MWh+aSBmXQvF32yiEQBB4
/Sm06dUyZ8nYSqjF3m6vjEIJ/lxfhaKSnIKR1CQKxj85A45LNNoZ7yEvQffEsoahIb+YSayeyOny
uF10dGTy+ECxOe7BVE7+iqUhwCEOWKB2Rm2O96IgpwOkAwV4mRRbVh9S5jToBWuSjwOnhNb+ksCM
YIlbDhkjyx+7Yrdp8G8bR/jfVJ8mVjO0qmF2YAv+VCnsb3AjdAfMiCZLBUP8kJb99/cSOkE+uVdv
2eJjPGjHkNqBA45jdNg9w3iWagHIBrwsGZcKUYr//1AM3YSlWIzZhxjYxJdtvpqzs5cohyEzdUEb
wdM2jV4sN7uGYTWwL18JO3crlJhiZQkwGlrozYXKXf/7F5p6SvG4PYXa9DfOK+uWYrzsXaxNS88m
PrYmwOUlnn2NcVw/Wg9t3WLBsZsRHgRAt83QE5GuCnnUPdk9fb8wo3T/Ws6b25F7O5lKSiXDwXyw
q++vuogCaCTheT2MUx2eCyf5NSbkLbXaQj9Kls/qN5Vm3s2yEZ+sh9ZkmWD2clof1YuAqSrsm4nn
NFiDc1ZyTIWuE+Z29KsVem34j2/yRTxpP2rPKblfJ/FVm1WFYVhmsnfiJ8n1h/73V/p+7HZqBid0
jPbrZ9bfiaCXB1i3hH4GY557P1F1RFXjQn9tpxuG2r+968hgGoxlUqqilgcBiELSU5WdjRzxtuLD
6lo8yzHuj+sjOzJ/x3U94OhrRwyDRu3LhYnVm+ab5MUJkmTyLr1d/8n1qTisj9aDpRED7q8fYimv
fbWU286dsAaklfEBGZMY+lE/uFbUP0z9MchRv3kWo1ZgRP0FlT4bCr2qcVpGZJHRxl+f53c/qiFW
wZG2tTal01PcSySo6NvX13d9pXlvsovVESLibsDGa+tyP4Vkd+N3N1EQLYfBjJhRtKmF0gsZDK7h
sPXjWjfICca1sB7qAauCjrrUz1OCWzXNYA0Ia3rh+dymvg3gBeaVtChnmuS5zKLXrIhflTbeEyWk
Bz298APyW/yX1cL0WRYfmSG+cnr6cKqqcKEqI6lXfG8UOv0x9HoGP94Y0GJI3mTOGmyiffqOCcqs
WWLdoT3U8eLcmYqmexPyF5ER/PFJiJbeTb+S5UzPWkIGNWvsDcP2oSq1/LmYEQ1UfaTgbiB32QjJ
PHQ7osmWXq4+puaV6Y1xNdXxz+LAp282vMYtRlSbUj3oBjgCUndoLFfru/LNFqG+Z0BECx+e3dQY
w6FSurAlkZcFAx+Veyrj9zA2XYTv6TOkz1OnzdMpgX/KzbbI0c+n3inss6eEDTsRCRh+jeUw1BHb
7LTW541F4qRP+i2W06Wy8dQCVkGJ63uc+SFGFmNTTxLtO6d1yE2m/YiJGiM+6wvYxi22yHLi8aB5
HZs3p9oiqXPO34QsWxfEAMuOPYcs6KupQ/jadHaLiXcaERMnsN+WCKtu6u2gTfIPD4GyuvDwDJ0x
bG+m4t2IXTL4NtKekys26fpa8Ca/NtiuzlmLNKUp1fJKz8XwTRqqm9yrLnUMLo9QMPWw6OguVbfP
klantYLk1Im5VE1DtvSI9DHe4TfwsFeInFOO/O9k14q77PHr343fGegfnJUB5GYI/l1p/qsn8Cmk
2KZPaRuBnpKz8yS6kT8952U7qIVZnKum8t46d0H+k2PusEWKDLL6dMdQgxYBpD94wKI8CyCy7IWB
1tR2D6qmtdtixKuatkTZ4N2483Kl9N5QBivZPYFwOEfNk2c2j0i1uhOSLTjLmYlebnlYcIu+6rTI
HCogtbpPw+gcl98YpHU8yRgxGvwDvTbpSxrpC7cb1HZNq5TMnBrn4PqlXjrHLkPSlix3fEMxaHhT
m6GIdvG6izY6ZVB5BlAXZ2iWvsH2aOls8S4R7i/XKf9Ojdcc1vPRCVEGPbwsWptpfASx2AVpwynQ
kbc0Icrk9SzGmmQIszSnpvRLG1rq+OXbRSkwRKOK+yvvxnYjzbI66SpuDwQP4vJ9sgixKU4Qgcnx
Cof9OGSnKHPDo7Um1hIU3+8moBAbe1xm13ON3BmT73n9qPFaxoIMHHW9HzZqoyjqRmZ5fSpb47SW
K+uhWsZ0UZ58mN3yzvYS2OF9+1IiMcO5X9AArV37keShsbHyrg0KhF8hcxkYf8V0dFSmiGu5YgoP
NyYjDUExuF2ZnlqvmYxUp4MjnBRtWRm/aLWdYZgEUlk59t8UlyKWNnBaFhPEpUYY7NA9mUMEJmx6
DivtYxpl+qRWpK27E3l9keFZ9HAnMs2jPliBV27paD9V+qA3EopqomGdeA9T+jLKOjt1nY66yiGZ
FEsvCkZXh/0Th8lza1JXMqNAv427bs4Cwh8Rv+b39bBGKy+SheU96unJb6FpaAmMvjtg/ZxutSDv
cl2EvxdUlUiJrSbQi6zr6QisT9EHZHWDnL7fz4Pl5QcA13i+9YFsiaVOAU74V2lxTCmNaly95YAA
sbg4vdLfB8JTD+vS8M1hq2yEZahNjPuUJ/w5JdyQWi/N7+CMPJ/0YwYYvnLr+4o9AMjbwzJalkGl
svqrZgdqI7ObJi3yuxIsS0S+2c+e6QApSKziJNPRfg5DxAGscXcyU2g0ubUINJHrtwjrFH5az/iI
pi5muv1Zc3G89IAkci+TeyGQ+lvMe3ZdCpwjo8vqz8j4DtqU/RjNsjuuwV0Zc+mAZJDJ+0ITFr2o
xZA87LREfki2HaSxaNPlwKE3kRLrV0CB9nka0JgslAZnoEWJeIA0gFTxrutzHpDB65gKIyhj63Ut
32Jgv2zGKawBFQQpywiZktNtPW0yEWjRbdqCbOtLecqzJrzZhuHcsOstrNTY1T9zVzWCtYSJQPSo
YUrqKi2qJ5Wycm+mEnG22Q/xzoJSjgWcAUVf0Cr/z5OSDo9ONkgGAGRduazlGalY3IIwdjw0Q2me
yRAhfClGmsVIEOmKKMkEWivvJfVmDF3t7Niv6xK0HrrE9rZjzQAsmcgY20JMOLa27pykosVPWSNp
xjk0UpxcIh3Bs/kqrd84etpdPy/qjCWoF6Kfeu2zbGsl1NgQY7ONMQP1thZj1HH9MetngGDnyBlP
nY4ta1NDx+NGW4cnLWH0NlaEAnuK+qKCJT/rSWrenVb7GyeMEILBXPIu2WLc0RDj0B+vK5+N0gYc
oxs2B6vVn8nCCw/mhKB+jTiG09Qd2WrYrj/kqcr8sDSP9IUea/GRWFipequfd3FtnSJ8cT+zUgGK
7gzFI6fhsZ8nYjTVObSo7QymEsvy1Q6D3Edog/D81R2yJfg884SQx/UiePuZqP2cAojWUy3euxHn
cF2Vzl230Jrpo1dwn+xsYCfwWNzQh0kbw2yxvpIpLm8to4UjNtEnhMDJbV0ezCr+vZ68WNL6bWMz
2lOIencl+5RZyeDTphhuRXtmKv8OzIYdRFTfLV0x7zrJRjMglYVlOtGSt8SSZLn+woUutHMNMARE
IH04eyjocvXvK2XPSbXzpA8CD1ciz4UavhrLqw3cd0vu1M1OIu1uz9VXxG7zYque2Bsxyl3eHBBz
lvvaeihbUi/bJk2+Q3KzxHgQ1tQdzHXjWPd7vdTuToqT9vv8jBKBdG7LB7El6t7SYlivS6xDnADE
01u0o4VDGFPPXYSqXLyXHY6hoZ5n8qn7d2mH6Ss4Zb5cJdlkwEZQkPyHm0R5RPHvePlVSXXPT3Fa
nXFAqDdzFoqvxVp4RWUJFpLMCMI3rJfRKXFWadG17JuUcYflvkfZ8EDBMj/HqeXnEdEqLBpdqb6s
m2ByyV26PLm6tSo0iqiNpp+2qgkac0lxBh6/JToh8x1zEO+RSSp4+U51q/0wMFBhUmFSpsjAszOL
Xr4rL6Mt31TDK28z4MUAR9iHUecfRuL53UKMVBBgbtJ0hn4dMVNv0AB8NwfcWuPuaTSPZFnb1gUO
NwapBnQTtgSGateo8PRgHEaa3oou/JxSGKRnvid9M2g0rgIna2MfDfmJW541YBTpf87oEAJdIxkH
vCtKv7DEeMSjopPxycB6K2AQ3Ny0pVVmOffRax1ucSEW/jJUv/LYxP0x5Jembc2X9rUXIyGoeV3c
nSrdZi2kGv1l7KIS9F9dXnvSM7//Y5M7cF2XZTG3Y4AOOqeijmf1FtYOAkK3R6MH+cGPdOWHovZQ
S6LPWNU44Rq+nBwcD0GNSXi0q1A7xq5d8NfGIVwvDlrBVK6YRFSBFnBQ7YfZS15Y1jPqGfu5KXOw
TiPYiGK5f6FoPYUuEfQwdn6XdZK8uV7m3qvUDBBFJ2+pNixVHSUaN0Fme7H1Dp5zGZZbP9ZHhVsZ
0EDdhsgDPmlppGDVFb02zyxwvyA6imocTP9daVWM8BiViTGZa9f35PzVgfYSxl8Rd89lh+porH6b
C/+augOGDsOUSz9Dr2HrijUMM3dQTYCN6dPRx6dqjidsZGug8Mw4yIOiXhPPirSwS32Gxd0+smLl
2eNqXeudNpI/vckznhvAGDuPGdtufSj0ooF7ypQPoJN3SLz8gxS/e53X05XrwnodZ+8rnTJ57bIq
3k2Qpw+2dDl5OCnOE2rhwGzJQAn7yDhZ/fSKpCRnas3OCO/rghFKGIBH4tIkY7OzowK7zNyXB9m/
yVFUF/AFZ3gy8pAt7aDJ+s2SwL1H4HjKI0XckiXwaVT6mySLxiKCIeDuzdDPovluJfFrmFr5IxPG
pzVUIUpeJzqqijN9uDFzJ5epc6hPcmst7cjQbPULPTJwq0ofmKmhb+ZwQg1nTfwnsvN0klS0AJ1+
fBiGXpCh3fzlF3YfGCjzQx1n5S6xkLyuC3jk6OoXE1oHLrUNHZquMFJgFXS30PP6yOJMk3HKs8uM
TehgpC1q5aZachL0cq/TfwtyXSnpTzcNahFUswCBkxOLYQ0oIk9OlEIjLYOn1EpzdmfYUjsUO7ZM
jA/0xrhRl0KxdxMQ+g06YMYuf8uqD0TT9vc5ywEad8xT2FY5W6mI+qgPKZMdYdy6OD4bMzX2+r7Q
bLDEa4I1kNudnC0yT2lnI3SOn6P4b2qn+qFUw+Kg8+Lh3wNPA6E62ea69a8pp/JczYUM5iUw9f9x
dV7LbStdt30iVCE1wi1zFKlgydYNyhEZaOTw9Geg6f371HfDImVvb0kkGivMOaZZTO92a2XPBZiY
nQGdB/yOfR5D4jwKBsB2aHJ7CMBJdkGOusWyny3ppuihoNvFlv2dwqK+EL3WXNQzzUmI5q11c+1G
fGySDGOjv9jKEd3ih9Zv/LezQdcXBaBvIznPT3Z7sbUPKHtbb5bmVRXCjttjwWNCay5Nm7W0o96Y
JpCAmQfpbjF/aUzKs8fRYQt+qSH0OXYn4YfHFIFQJpNdWq7/VgNLp6kOHf5e5skV+8aWdJmBCqcd
ELoEDm9JI7T9MMKFqIc52cgYENCYaMS0ZlbjnbDwdJlffQBttU7wue5WC9xcgb+HBRKeG2aNqn30
CPnA5ekhIXoaAKlvez0P1oVoQNOU3bA12qhbD/Q1zW4wyftSXYVVuuVu7kSCknJIzlpXJLTbbBaZ
jKIU5tgdU9KOuUZ+d5P/U5HgrQbIWK5TSM4uWezBe+nZcPF1N9nX2NBiUN9b3TdI457G6IzQ5O8D
SScxW5XwR1GQv2pCe7sX+FXwIvQp7Ejqgzhnhl2wMNqICpWtqo1pYpg3SFD4sOgP6YCL0TcamGhJ
zx2uzV7iyAEdDGJf3W/HvP6FVL8nJMxAI93Ywb4LIbyLukNbXcMuSIgvXucBBd1m0MqIg7X01mZh
1bcMNAiLjKcs9fwLAlTuc6ZMkmbrlSgXCPBoqGA4sOum7A9hN15aTVxYIVB2W/1LWLlvNaJx+Hje
pVcBkbTHAjmnc7Crn6ntAsn0SzyhnJoGcniS/sacXlZ3BByC3hxBejxHw8ieru6fqf0+1MzAwXd7
sIf+1UMMNPDu3i3pDS+pqe1nsj/eKeKXBK6BntXvQJAuDxhlyVs1HCy3nrW3s8R4E0ynTvZSvtVF
eXBsv9xWM+YNw4xfif2pjlWLCxWbUvu4Bvj0cLbrlrNW/6KV2kTZTObvx7jAHMuvWdxTR4/FCNh3
JqWKYxNcrTO8F1V0lyx2T2aZwoKkzNsGic4mQ8Z4C+fynLnZ995dAJdVvmwyu+AYiwZollm/JG0b
38Ma89PSgsqMoV/LhGGlDTVsWg87cKVpbFEdGvFAC+MT8wbj2Wh1vibrq+9gY4Y1t1aFXl967dGB
8l+PtXjF24tiM7ZWY1cswW7ND78gP6DGftH0+rBOAFewQJXDtbE8xkOuLQ7QOlk3kGrLbiT4BGL5
I6LyMQxWJH5YftBs/s641a6mebZOUzxaT2Fi3e02bk6pkXjbyqYzgPGGOHcpd+equzAqtr5UgeY8
JdkziuNulbeZds9m5jW1hhDXkFh5CklykdmN2pOThhvPEV9ald9IYu+rkZvpJnL7+Gvq0mQDDPRO
XovTdwIBGrmyXD+GSVGOFlx4DKvMWiP0p/QhNmdJePR99tlR3y0uDlwZ82D8ZLmavxmaVl67UHh7
UsSHIzHx2zadM/gzUXEHioNUJMY13Rq4pm3uqwGqPc8oP80ij18e/0+EeFu99OGgwvc9R7AmbtTf
6ZcFlWiWxVVVykaagYscCWXss008Il7QdKycqrspi7rdapbusb1hlunGGmo82rKNetl09i3t0l9O
DqjTczXn2s5N+4yU8o9/rDZa35ZU2Fn7biryN4Qi7A32B2BpUAjLE1DQBE7Mlza1tKtRWv6MPIK1
UBs5kOfoGMMf7rJWUJdDmFcZ/IVlMGeVBTaL1He/FLn+iR3W+YX+BUqU8N7cqRE7ZJMTMUqMstVD
DQYbpqQ7rB7Jnh0Y3I+5IHByBlnxkmfjsQupzkQwfFWfTiNK2TIV3rhXZ3baNjWl7SQfL+GOMqeU
4LHLkR9IYtjht/NmJcHW7jCpp97wwb+ZnBLmJbuA8/IUxcl3sinaNWEXxi5aenOiW/0bhX+7Er4o
9/A25+bJtmN6atIR/CK61vSkt8qKmaA5469EmuKMNDR6TX05EKcDw1bTXuIuqn/CDnvR+qH+OfFk
SOJ63cQATgoZQvkI8ZlrTrvznZmpxTivLNFaX1jcopdzdL6mtSPgpmFjdPRlSLLUuEK0dH4zvvu1
N8zG2bCZT6hn/ApJbYmLHxWnABMQFCH/dsZDWkgsWBCA9EqMm0nkWP5rUlGiUKH9ovsktJJVC0j5
OkWJVaQ4ZJcRnJq+JSOqnFVjzyO2l7zHTE5cCrGezkED83qeWr0Acy8YPk9MzkvNfiX+Nt/W2FER
uWoVA6/hReWaSlGRRomo/JBMEoslmXbBKnWtsx2M+WHCLgBJnd2sQ/uuLk0p62LRqvj46ER/gRkF
j4xb8HCRkMENxzk3lol1TTdI2v3v06UWJXNDESe9GFRkGXA42Rkfc1jja3xg8SaWsmtXcTL+HhxO
HtU9Uyt6K3qrat+lRrHTsfhsIv8VoJb1M35DsCR+eZilYlIMhJk4ey8V9qsD3+NsyhZu9NIRQyEu
d6jIfTxumLmxayBVVTs4cExHI5G/sX7Wb7purNklec/qFbebGWgDcDz1cm4Y6wGw0reI4Hrg2wx/
gBE1z1hHxEE4jKUf8d2QVx2IMJ0FkMohLOS/e5t6xo4dO4A6EEcd8tcymVKdExVle+kG+fiS+nqK
iGrddj15DI7mnv89OKlEId9UH5TVET8wr9Qfdvp3MX9ThYtehODRfS3BKWQHJ9Wh4o+OzzVKUNWq
gsTDI0udvjGhMF+KgAy1tE+LV1n2DOP5INhHwv76tVp5/XuI02aTRYD/hU69BoV31elm/FVWIA8a
HVM6kZn2bWxMgX8h/onXzzhQa4OKsqx90Hp9sNMwGNKZLO810OYItkdkbiNHv6XgHD/0wWuOABQ3
yLUndNMetKt2rO9JNLa3Pr7/+4r68jxglSpHboxM9vuNFbNHqw1aDjYiiJotYR+codN3tvTtg482
a5OKFkSEiyDAwsezgfMD5bFMIMp1g5HfjGd2qQ3fC+V2vTyr3Sq/Oa9pYbvXAkngAFRjU2A8RvGC
8pghmX2NNOA2iePMn6VDfRyKJjhZGulc6tagFBLkzaTcErK8Yn7jttXBoPM++LFbP+OQLnZjHiYb
PmqIWJKw3c+Zx1ykC6kbogCs0vKxrsvI3jiRY+2YEorXxuYzU9nhD/+LulRsokiMHSd5iE69j560
Ii+fPSHXpYCIru6YrceGt3TByxEzgi9zSK7a4LfPhlZW79kC8GAONjZMAmxhiVcpmOYB6QHy5eiC
RXw5StaHvXcx09wDxkgmz7+XsYQeS1yAsYa9RKiOusRbsmqOappf8VOfYEg9gTKrL00yygsi/3lI
9oR98l0RD8PwZOBNj6LMYJ7aNTfVuLn+2H93S51SvvWfRqvDGb4cNt1y+HQOati+kazPAgfkauXg
VRWlywpTJC94uCCIEp2qXjlVAM4zPKujqlH/xPKQMQLEywZnUv0BWbNAENg+/h4tjidmC+2mLYuE
fxaY7abAFMmp3RMp4AUY3kWBfcxr3z2zWzLtsW3VpfUCE5hBUDKjB6+DdDs2QGKdubukgqFP5rKd
m5laUVqwsDR62vym6ZKnkt0l7k68wbCBKLsATUQ3M8hp+aIGCja6z39j8Cyev5Xtt8rmN6gyT/VJ
fqJSGs9ZItpr0AWM4VKkZAwHyNaq9SU0vn0PI0ZJYf+UjGX+pps6QogYUjndHtx/YdziWE9eKpQi
fj49d8mUHQh/Yv0dm6jaaLuupdskJyN0qq0fNubNNvuPaEhwvOS9vHZ5+uq41owG8CVZFjnMEatb
cUMc7fMjMwNA4X1+aKaWMqmEe32ZyXw1EXOJlswnkmT53Qqr+u7ieK8j02E6S575mCCPt8wGp7ks
vyzjxNINxzfWg/16aowfKETQi6iDakQiNCJaJ7aJaze6Vt0r9RWsxtk+Jn3wmzjD+NFhBoTpALFD
lR9yc1GKr5A85YWwY1/ntgf8lrJO0CYPExnb0MJBvuC1Sby35yrkW7Ff/xZc7M3yZkF0LH+N2227
K2q25yA4x+vjwC8MN30ek1keTSITV0FWZkd7YRiombXEZE18YBqv1dfM5UeeZtaegyG8nZrgazmG
skibqKErg4E+R2zdOvo+qbtHGJ1qPKn1c2xTkuBUHXHcgN7/xQgZSoBjgdjhgnavzPxHVmoQ8juG
XQE6URVQPM+ELFd53G7tpWuam8g8q2dZ1s1sq4jLrNiuXHrGFrHVHlpi00kTELFx6JFGF5m8Bct+
Rs1Y+JseW/iEUCpooAG7cjN9ykv5qj53JmD2VRgO3Spbor9oLA9cCQMdFq+CqCPaQwJBVSKQMPDK
fRrP77pbl0+61eDuKaVETJ5m4MhSFhoGa4sEDOwqUHoWFzumeiYt/MKB5e9JDnFwl0r74BU6VWMv
nsrKnV/QJGylOV0hG8drOCnyo8bfvwvsHLF8kANOcIuJQD7kGuohdgwDut1sbf59LcKJ7NrTRm0p
0qPucsTqMzx5I9CTMxzjfNPMGhOOoE4IYiO3Uf2BeukHDEmoiZSCz4dczDmAh6MXJxydsIeWB49V
0uOZeulY+TcQCv7+39eDyEnXyaxl+6nFxI5jmfx0B+BDy23IBih1hvtMF0A6wZUMVLmeRPpJAGX7
pK6s5ZUgMO/sWiSpLzKoaVFiOdLnxNcA2GpjlMKFRwCGHSo8QIN8aydRRJsgQrA8406Je3T5Douy
C2sagoOXoKWGiJm1AYoQL8xyBvbm8IVLSh5ClqhIL/k/7gds9jslPCQt1YRs7BrVtirs+nk0Tk0Q
22v1TwUp2+ewSREguuHNHYkY4f2Mp6x7xxQgz17hHVT34XqvdtJL4vfI220D6yzcLLw7bRddkDzb
KyntHppQkOBfC6wnaSE8aOoORk2a/uoTEMoAbgQMWBjPyxokDrGoAO8Yjh1j9bM08L9GsM1Xk6iG
A7TMggkkD0XpG6eecXrujS/qGAFE85KgeY7hdV69KmDzF1op5Ia4DHeurhcElHoxEUImalZJ99Iy
VWvf4tSPyaOlaA0nMAqJb6zHoJLfNB8fjORzMaFIvUqr34eR9MA4X0Oz9t9ULpSd6n+6JWm8JSnl
GNQ9Ym27aA+JY6d7YcbeS+sOdnqdbUrZcZTyatqaBHNhuJ+jDD+gPt/Uh1hr/RuSoXQ1DtcgSqev
XlGYx2TGBDqErv6N7+od/c6vOvZwuPshAkU+G/8essQZ8F/YRKtFDJK7ePo6xdlv9VY6VclcNbOb
gx4Hzk0Tegbzr/JOoL/FmsHBdGYHgxtxA4KifC7KeuEQGXgph44oNOoaIjuqH8RmF9/74Y3poPED
kzzNc+qkzIiS+UnkERBa2rEnslWCg7q2dAvrgNeQhKVeiqVyhyz2PAUmEBkSUVa2MUS3MSeBc9WT
InPOuGVXWu3uI1jiKwhZ3DEz+Wt50oCYuHOaxCu3S6tDQ07ummyhJT6Y6L0yjo+NHmq/vZ+enaB3
GbTfy9cEypuVY4v4FS3zIeUe8WwD0lwyY5dYA1IagpoLUL2VnUVMQ2Lbf6jwCnAtv0MwQaviHkTM
xtdZPFKSgDbYlE70c3Rz8S0oCu5xIAIgZ/T7R3xYI/Jb5Ri4l1t+057s2B956S6uUngwFo4qI3qe
54FPJjhjDFHacDWDRYIUDrAE2dSc0PHFQD1GBjZ5hJJeK8UpGdzuJP0K9xJgGd/km6xEQlBtVb0H
ZotIAS8pu5D02nDd3YQMAtbi1m/Ohe4Qly4Wr2UNmJmGiyU84nKykyOdlPeEmU7fCC0tXnpcjN2i
N1A3VzXXkBCMtgb4Id5+rT7O9vCskfnTPboZiE5VluifgWlpt0azbpqR+lvTq9nJ0Zll5dR/l/lU
mMxD2uL7kIsl80cX5Qvng/mowl2gERfDEWTIBb9CmbyHOFNOkcWMkBKsfUaGWCwX//ydjKRildus
3uI4+BNhYn4NxmVH4XBLVjIe+golkJ7xwV11bcSC15B9NqH2Y+RtfZSeP20HB1adSjimXsYDwt3H
FuWaZAnnLWDqfX+0S3afTHePPXOIBGqyV/BJnf0cspr1IsvakgnGIVQGCI5KGIstee0IUVkhaYbp
Eza/Tnxaq4ozbDV4/fTRt6HcQ1rFG9+O5lrdhkhUTdjl//egblIuMjI9aq5axYhW66JhZ2iww1am
F/rnxxEOYyh+CIPhCeObm8Dop1V4ncaYrLiQZBk1rgAghmjcwkqyDC/U1gwx6KefSrF/qIydvDz6
GhBgIwLLwgYw3TtxHKFZsH/1U9eechJOVz5gPMk6hrwROxY7krZp48F53uEOYTVlUfb0+DiDMIj3
c4qyqUg88V4PaO1cPZoOqunJOfVXZYdNuyBFoySN9h0HRrqOYhKPU42cHCS4JASRi2UsFUfVAnNz
UHsvmbd0pFCcNkWVGOvEa7ojbYOz8j0dYnbhY+kMnx9tAt8S+XpM/O/oW8J79F2drEmdyhMDFQSI
KEzuwxwFmwySFrE9s3tCvsbBp6EUcHr8aLVSdFU5cOeZXNeV7jOydx3RvOAj9W4BiRsWmql+iQll
DTqTbivZEXgARmAoJdYXUhDuEd0u/AiXZJN8WPBTLug4JF5MnNTbgdHZ3peElDyk4H3VbzW9bHf1
3OgvyfLjstfOa/TJ7EFT92JWm8rDeYo94yzaKr0QJX0E2BochGH9bOeowpI34u1mAtBf9Ige7cWL
0ruMjZqwiQhTLEk5liy9SzJ12TWIW50ePJWfMYkZmVeQRRoNn+rHXIz8NxJ0dmlbTevHe8s6xJYz
MuuoZxS8zHfbid7bk6RVBLH31W/t/GuiFwfXJi+qCjp98/gNPdTftp+BH/M0jIp2h8xPYxY1Kl2O
WdRrtUwyl42SevY/L/2W75zA0k8AkaB+PJFgqzCtYqt2eFlEfpJrM636p5DWlpBcsiaPYT9U15G2
kTw/swLe4Wl8DHhPtTgSN9Mh1nkp+J2UOLLen7C6FIHc5kA3NsLAfe0uDzLpPpqqwh5uEW6NX6E4
saRZM0bEJ4CP41Gi/c8NeZSAKrZdq9c718i6fV/E4vj4jTzuEmNDLbH8HqkVnjtRZ2e86FdNG9O3
cIpfgF1PH8Mgf+Zsg/2ofy2XlUQ1BIs7l7AZGwuekgeBVXfvwYx/GVINacGLZCi0gxAjafbtf9wf
bLHTfUUcW5F09aNanBeH1mA5CIesu5IU68hP4Pdgwhn8rFvLWdhojV9UA5z41cEVsDNgT9xSMPc3
uxX+uihdugZYp2aQJBfy94hFjmVJHA3AhsbGoqLKPsMisRbgPcAo5Y3RTAzJ0qt/mGlVgkHt2MzZ
frMp53SmGOtcPl6ah7KiPg5zlu97gYPL9cAQZyYy42UBZToITB2L6jUpLQ3XGxAd0MSEg5X2C5Tk
9mnqmA001G4FEXFJmmMU1lMgu4uP5jGql6G3FXpP/UZo32USDZkR8rsmg/wlsHVxGRY2+cA+9+/s
LK5ZAnVyBoFSxUTgcnatlUbbzgN3z7lkHceRt212C/GKrcPf5Jk17NaaN5LhPIr8Z0I2dg26tC0b
/cnCUQ5SLmRiptVVu1FzSdgF24C7EstqRN8rNZjs56uHOiC9MmVENVX56PSHjPZ9UX6yiFszKd8W
Pfdfo5IvZWWZ18rJvhFrI7+xR0PR46D+axr0o2lG8ep67Qvtr/7pz1e07otsC/Ctuo86Sde8cMil
2fCzDPDthkUnP/Kx4ao2Cv+QFkZwfpxcCBa/xul8dzRKL8YdYKVM7dx2MKWBH6BMG/P9SKHpnKyB
7BD6VGXj6XvMOONk5us+5QTfNRYbdrvUTSJT8QywuP3jat3VF+30TOIooX5T9CUaJuOEvj29Ftri
+zBqUJvLiL3qHZv+YvxmFyP+c79kDJejW17NEM3RpwmQ2U7abAcsUWtnuag1Z5z2M9MVTNO8TJv8
AhgZFzp4msuIYX5ts6tkscw20gG1edcDCAJEdvNvLp1Ht9xTv7r1TCyq68G4qQjK7Ob4JztKACL/
9yVQTecBviYqtzonHyQYmF9VRKaSu3V89B8RJKGkZwucuVCW1U4hmdEgsGkrbEbrsvcRxLEAbiCQ
FGD2MP5JrfYuTRT/8Tng3+aATLUaHHGJ2v2tTLMTJUN4Uld/MizUkJ5IAaN23xq0xafHBYKoB6U9
bRcYwNNcZu6bGojApCCYLX4dIs5Kg2QXIu0apudCh4E/xsN+bu34rrl6cHtsrUc7EQdlkZip+YAY
2jZBPDp7yUIPd45WJ4/xgLfMCP5nUEAb8vyYV0aW6x2RIdzseQie1QN/391XhECBGR6wp6m9Ws/n
fqUsfVw78SoHfHPy8z9qkdz03J5r7OFVz+dlKNoTEHi2S+NQb6vl+Exj4zXSy/TgJUkBd5RY2qKd
jqrcsPEkwNlFiRkkxOQUPudAQZudUUWBlxvqxy1ZjfTVA5+0ivxoikJVbghSzrgo2bQ9JtujNtz7
EGoXlmQxLEYEHZU6Dv1xq2x3657Wj/VL94Nw6HedxOfZTvtLNuYN+aPDHrLi6iH9cQruxD0e/UkS
ggnF4J0tHV6nZXeIV80CSFay2Vk2PuHstqtGx/OFC+xrETn9daiQ3WolqcN2o1GCANYGODBOI7Lx
ONrqy3umHpqUWpNZOmSc5fMeaFZ8B04bMQljawUgirVTYCWrbOk8jV6TFy04ckS5J4yg7kk9Uw++
Mf59afgaTPLlT9XXZEmgrysbf1PUUYblHYb16TGrcnvQvrZekJK1XFjIyDB3F3iaied0TomMzrO0
8XsM7DuTFsGONbnGvjG8BHI2CqvHDkjkGdJ614Cyk+g/8R4+mgQty6qnImsv6mzL3A1iOJJTTJJR
i5byrw+gD8YpuuXH0zahqWhhzWz6SDuIDpDQvwfoNDToOtYUK+8rbi8u/kQ6kdHyPuHxcxyERvyJ
wKQ7Nm1GtG8gjA1cnbHcF+5RmG++2U8/OB2TMOFOwESOlssgJc7X013ptsnVJZlkQ/E6/bCGjdOM
30NurQelqPi31ppdpCGxj9w/aAE36z7XNVqt/qMhUmNGt/bSUHa+1lFOwGziHx71p0POEKb5Prwq
TaxVNq9lyD09XTx5OQCGR4NB0BGug0VE64eutq06uBuD2T3X5oA/Tqej8UsUsQHDwtXcW8leArNX
K9ne5h3pUlK75jJhNMvMejubZniObcxb6tm4vJwYpx4i3zqor+P9D4jr5OZPRrll7FFKDQxBoL/I
0mwuqoQvc2bYTtFsHrVtUs4VoToY4/kvXDx4/n+W4GW8beRHLe+30stTpJzM09R4rbBZOCQz9j7e
HWp36KxgSNA4J6Xz+bg6Mh87KTkJ6uJSl1liW2Q4ZzGrEn7lB4p0httMctZFOlgXKuRrHjs1W9KR
SRw5fuLqJF8NJByYt9EOh/BgPQDR/3owExRkFoj+GE/1b8wN006ZbLE6AHZYiofeKpO12r/LWPi3
mDwPltlmutaleIUwH+OoRWuqYktaaDsXcuafmHF1IcAbsNuIU7WDTtu8TXvkQSY54Jj26EGYFpEj
B65JzewcL/uB3UoebfYge+KdovWjhWpcggutYFyN2TB95Uz+8D02mpk2kwWXkWKj97mzmd2In9pY
1FGP+wD66VdlNFa3HbyhFN0UJI5F8q7aMKp9YzCJnnCNemCtDgvdqY36WcbmO0by9NjMlXkcRgxr
YdgUNzWSQShWUb1PVwuc3Kdlo7LSCi967dki7pJa9CAQFm1HPmJ0dZv+LfcBw/s2XWDfVPdQEFXJ
e9NcAy8iISetYCilbrlFEdSshdaXRJgD5iQQFoEelhOoep03Tl8T8jmXd2bF8cyqsPMIzmwiwj2N
/thk/fQZmtFPP/Hzi1Wkj7Hxv8mwaHuGak5QEcWKZ4uGe4b9/YYw7FCNfXSFYYXsnw3uuh4L+QHE
E3Alrp/96ELqxRGFqku38YHAZ/KamTT1NOF+X3rHUKvkPbVH+NgFnny/bmfUPvit/ra/DAJ2mm70
+1mggaP6YDPo1asiT9q3Ijc3RmLIEz6P/F5mtOePGm7KZ95EVpuF5Vd7Z7LlJmjS7yWBt3AAtfxu
OxbvWtxSKHoa+cIN1bgLWuBFwJOgIGFUoS4kOymrzWgVxKRhgHhr84aAdBYzYDwYYYTV8KuywEGo
WaDUna9VQheEQmAudugG1xr0gktjIOMNza7fCQelh3pZtoaNGCpZtTGlvVrKzlnpPi959KoPR+eD
WdI0ntR9fk7hOLM0RbdA524QFJEtOtk2yscNpy7EMaQjhEf0u7bqIDlUgkTqJkwu9qLny+2mOxgz
K72NEW6UqG6oRIdfoLQuzTQiDFjm7LEpiQIqPjVfKw/VcurAGHSvSggcLceR1sFAxN/5XX3dv8Ab
qmHcoht0sAwsrn96gWxdeOJk5SiT1C+UJLEGj3J9sJHj/K2wp/DVDEFjRxl+ziqatOsUtwiRWtJC
r647unCZGjoHePtbSbLaRe3P1Tq9Kqd27dJrgNn0EKp5QKeRMvZHU9oYEEUmwHQZILmWb12tB9VJ
mrrNh164b04UNxc97yKWGyVGc39sd6XjjC/lpEtyxUL5bRTW32ePr412tItMUwDanadzQVHlJj4O
MwQjbJQ+uejDDdBL9zyMiGdCPfz6KOzGsmiW7LdxE3GruJCF0G/jiP1Ds6wlPDJa9gmH3XqE/Mm0
zZuZqfi5tVYTC68PZ4qaKESFF3yQE5V96dHku3bufcVmA4BFgEEe6sa6ClL/VkaVh6+LHBqanPwO
zye6sSbR30N8w2ghTSSOY/XmpQkedQkUhgHjufVZ0wHKXgUl4V7+Yovqozo48f7tNYb0V40hBGCM
FkSLRLT4fw8y9v6+DNHn7JA8mBuduTIhakQi9S4MPHVDMbpg3DIwLNY+9rNtlULKwm8+uwc3RCup
DDMeIE4OARfcbu284Jetc/1V7S2SENM96pFNZ0CGXTITr03ZufqGGfcSRm5j9LK66HU2Q3/1MMU3
JhrKcWK4llgAanPvFeHvwNQ1pqDKfWyNQ+12V6jlo5tYey0jdS0r+mUVAMNvX+ERWk+L0GyofP/B
7Sjr+hXDPWFrsqLJXpgD9B7pSz4iNkLi4M8DWE5GW+qhWczDk+lgF1jcuMxrK9y4bbh9jIaoYU9g
zSmEx0TgWLGQ2aqXnmimw7sVo9RUcnUkaavKBtXx6CXcaKj3Hm0r79JQnquu+PQr56puwX3v/0A8
Lo4tbRHWznTH7xVd4RgNqA2IOVKFkaqH1DM3574+jF6/spp21ZrfPCb7nz6jrO2kdeLY6Tl5LjFo
QRJX6h0XDbMeHwjbjM8RwS7Ek2n4UDdc9UF2IzffkiETr1JCJNlpmvZ36dGUJvPzYJlnuo38TU6z
exFu/tOp2+jKTjzaVp6AGWm1PQDobM3qKCQksudQKheUTUAYbY1CSrBIXq7zQjY/NM1jZLW8qr0K
RXyWdLsOlCd2/oDGZXGPc5ZtSymOSvnAviR+txhWrUMNbnfjoaukgzjPJMQ8JkMZr7DbmrD8Dg9Y
CBNAh+wO0ny8miSWZeyaOp731Ha/1YxQPZQivCYkrqEplPmx1GN5Tvq5BpHRf1dFo+9YzVkO4mfA
Rbh+lKCcvyypcaasCWR2nhj/b0lGXHykYQm2ggtMPfv3YGIXJxkJa5NWTNa9hR62JhPQ28WLMLgx
WNjjwB0Zdv1XVoq5Nb9YM13w+GcIiulZgxtziD2d1KWm+ND7HnYo/fHFEgBg5twoz23sfhnq3jxl
OdHtgUl3g/T3G6Yjukzd+BVFTMTjhjWFRRDZ0SU6/gVH1VFb6JzYt0nhqGJGcEAYVmE684Ys25ZQ
ZwSrXDuOC2KNbYH+0k9lefd8e61e5UyaLoFhyoM6d5yCMbhdAVTCl/zEL3w/V9I8qiHUaNV/aQHq
ZXd6fDYMNG7KLloRsLBpJyZQ48SlvO39LtuEnsA4GkcVGcya/Ea4g73xuTMe+5xI4tDHvPO4z6CG
f//X6xPxU1ar2K5+9UjN9rWFIS03w9/V4mxVD1Ey6ie1gMRqjzQJgmZSa1/GrI92nQkMthXjdjAa
71lHFMxURGZ/hculrq003/G/STtm1BPL4Nvg6kejbMDhNfGlhhb/pRu/P7Z3OiKEcnbaPw3wcd1n
bK1JqV2J5EGubEzOrYnfVSEHaTw6uGQyrarB8XHsp4faRrBaMbqCYQHLLc/XanLH6cmAagnVpkf3
B87mTidJsMhDUAoJd7G8y7b6gIZyWd2LpctQJJV5hBs422AP2hStYWinSBLU1VZ5W9vwv8XpIOH0
DsZ2HOtxP6A9u4ZB7l+JmmZTCe7JrcwKw00dnjOEIDTl6FFCMx+Oyq3BoUnGicXgwaIE8Yf8az1I
64tbyaMWms5H7LqXMLDEL+zMl6LpyGUy3U0fJvVmzD+gTm9sfGRXffmeIhfEikg9lk7Ly1TvF83T
Ri0l/bZFyoe98uJpcwt3IpuOzN9F5ZRfaosNXzN0d5NEMnxjjvcYyrQpqqPYYKqGbBWKzn/7aTUd
V0sqZsLbKNKPxHJJUOIGGAHNl/tHD+GYfNJi0tUPlWlaqN8WWzYtz0qZXIm3MEle4TebRwjj/y4m
GFvgn0uLe2/79TYSZG0+PvJlOe9RjsLxWSRpsbCKJ6dmLz35xCwu41/uwfy4Jaalob5BEASlQxzc
U6bL9uAuiuL8HFoufOVFWOykGnfQGKNMsKhDBNnypJZMTLSzwTO3wEgpOWsT/W1fsb+ZLQiskQ/k
joSlqqcdhm4wAii2zdq5GHV7Mhg/HZRc+Z96Oa105jKeHXOTtJKQ33XgbR6/Gm0YEFm7CZny0dCd
fdkau0cZ5ExgUthKZYdSLAFJ41TgovNb7ZVSpln/f7tckrNJ42PIgq44PJujYd/UQyUmFN8GzHb1
ssfblTuOvEyKREKVR55G4n4Es8Tu3CIePRT2Xeqmvf83kFDPJBa5lTGhKVOTXrUz0OmAqpH/n5Jj
jvQ220fFpzl6sv7397IU1kXg5kf1WYlSvvXGIAKmBqPTBMi+bStN3yrN2bQxNWbDTR7aHcNxnUnc
h3qWtn2Np5AAo2ExhE+6gdLRtay7erB6UK1ZEQTia2xk4UbLnIztofxADQzqxjaS6NLHbXQZUvtP
BhLL2HSZXp91fA1rn3rrmQxL602tPbwKfQ5HybnysnJXisI8J+0S0cA8jlGJ+SGiqP2SpjEtyxib
b2kzvnWLBpExVL9Nw4E2hhD6aO1pwPjK/8fVeS23rURZ9ItQhRxeSYpZlETJQXpBWZZvI+f89bO6
4RlXzcNlkXS4Fgl0nz5n77VbUV/8Ogr8bZ76EMh9hLdGJe7SD35j/Je/JcW9aEGvF2Y4/BwtlKIz
5K31mXqPTu2wGeV76zM93Y0G+GLYrgnpsdd1ioqolahNOmQcopOQY4g5EHwfh4/N4NgbcsvIMNdE
f20n/62F9HPqzMiANP6/Tlv1zCGolbIStaBJ+pKI+uG1JRz12Ynr9ZVrFfWWk9I8I3Nhr0P8kYIn
VZ3DpsU2PptIcNQRqO64bxihhDt1ndpzSdkpf8+1NKZCy5Cpa7cgqcFhdiiEEI7/0Tuv+N6iquaM
1M9MQ+c/RlHD3ZIW8j6EydEtVPb1gPERnkdCK2ipdlW6/FgC9OwI5Kq7HiGPiBJiSj26HUxdUUoz
FRb7ZkLd5lmC+ZlcIrzW+ujU5cGuDy5ugVS8iTvR4kSgamtIIbBaBoJKApgIBEtqH28tuzgXoPsh
8y5lfsR4h5WWLdgGkHOy7Nz1ViwKli/YKJb5sxuditm5pHNDouQ3zpQzLElH05+s8/qxiJ5JARXw
vM9r2IRGV5v7Rdi1v0kc27k11W/8QDGTmDZ+ruSzNiBYws03jjDMvRrhzEBiNlIHd7WM0Np1CYKL
/+pmQP7o1MSnyoMtekfCaJRUylhgXSfecMhy8mPbGCT/P6pco00efguchuRtMvUQp0HmDDdzkl4K
ZKs0jnv+Ve3yydyVjlITTT9TohGiKTmtK8BKZjBxkFPUQj0zsHnv4x4AJlO+b2xh866sOu02TIZz
SD3/gW1S8rZQyqqHPMEv0sJxP9nNz7bkxGfLZpcvXPKD1RGROoeTSVQRwl3OH5LD1xBJuM1mP9+Z
/zdpiNKo3C5p5B2q2sQYWzs25O56YnLTf4ss411LvOnZHd0v1rANvzy9cixkOBcRCtMS3SI0Mb3q
YrHPhFPcK/oWl8EbXtQwtpZ5UupZWh+YDeCMwm4++Doiv0i7qFl1PDvRNiGtaO1mkMN6LJPRgYcC
jGksWgqOcYGnntZQw5gZS3WWafXdo3oVkC2INlqqmDB9WtsxKArYYB7lqzzxFZ1PeIWY98xln8fZ
q95jW7hkJxGc5Nisk0rzLIwBJhIxc2mekl6ihi2+FwRX0/KvwGDKD1e3yeYRoKdr2wS3Tn/zJCQc
09WbH6aLjXqlLCbah+rctfT0wVppW1Vom7OTPJc9/YaxvxV91H5VZnvTGbD9NHwEun6yVZPKSk+r
Y81Uj32WfvCUGNMulGr9xIvtjVFYj7UlaM3YdlIBojXbJyv3j5PvcOQTydeqPAHDBXMgac+r3D6o
f/ekb96m5hRrWnT9x1oDizNeuYWCQ7BMr9S5LdF8hKqXTslwqTXw2ZlCUJxCqpkNj7xx3vr3fmpe
5zio9zSLpgfHJOJWo22+85FQflWdnp6Y8I5HI8l+lGJx7zFJQw9mnyH9on4Iud0obVsz9N/pucLd
HWL/HR8v8q+G8nROXtt0XA5GB1zXZLgNZMY/lQuKAyPRLwzzQc33U3dXneAEDhjzp23MfOdx8UEJ
xB7Fr+byJVQZtaFnSHi8N30vIsg3EonSG9XAPBcOKAYHgfusW14HvuTnyHAfCG1YXqOQtyopAhIL
5nPAQA3bbRNfBev58f89GydSBMZKksa6SGfciKeqx4x+SSLCijOXRlurD95Vluht7fb/Me090Eok
BQ6r4d6ePDyVoPx+6CbSmxoPxO8x8PdWEmsfXpHMEHG4moOZfnJfcqiae8AsruHa5xEr0walU/3U
O7qzrceS9HU1Vl50GyOiVOp0Bh2gKEydo2oZRJP3VqHe2w5m058Wxx0fPUByY+d/WgV9Pe47WwTh
LoWZfYkaOLSVhgOvDlHY6/l3khZ+tqN384fptzo/9CX51nkxSzkhRS8iC8ngbhiucvvdshke+f8t
W73LxUVaRb31DZIxuiSsXttmaLeJhn5dQ66uBn/4I/LT6H062GqJLDHts6jpAntm4QD/dC1wM6Ao
1PAyZ5dn4HLBQH73KbhWSQqULAfNdjcctAjmVBVU+k6MY/1uU7MwlPim+1lzUUsmGqWEWDV/eIh+
BR46btXET0GoPFQRYlh8RsxKbO2RMPgw3c40B/ZD0tU7CwH/3bCtDt16aXwr5h6pONJj+HGVMEkP
Tyb7yW5oWheDk27SMcN0QP8ZgwZNrCZ75ZJwTniD2+d5R8JMALwBnHWG2595aXAAFr5yG4WAq8Cd
+rOZUwuTdow1iW0Vmd3wfbQW69nvLWgaZYp9hz+zVr2kzJFSyI+mXvZ+PZyRnF00Ow4xwrvvavlU
bQtLpiTV9WEB8o0BDwpWWHNOsGyz2ndEDm5s2z2lc0UQhRHQA5TtP1XQOh6nw55mkpqX5YbxNQWl
s+9D/6YUxHE5/8To4b1EMd5cCVcY5o7zRzSv83l3ahHZ5N23PhWyvx0b62c/NMbfIjQe4BuLfPpR
XtV1AUj9qfK9Yudhy34zteYeieFPmjgSIkktRjHUgXnIf9MK7qePJR9BAv+Xj+G+c3uPtby8NREJ
QXR4NkGbgmPojRoSvFxU+8B9Hc3yxVF1GIQFYpQiuerDfomL8MZ0NsZTYGGUib30kNna0X9dvFQD
zD61X1M9YmnpDGa2ZWqlIKO0b87Qv8WZGZ78rgcG5iQws1WdYaecqTlroHunrkEVbDyqB6NvQ7rA
GeGhqVi+Kv6+RzvzxlPUi6+5nx0S7Dh+W2LOf4M+d5qcuIOYCYqBIwMYqUCA7OfFsbHMP4iZ+tu/
99VLzL3fCi0FJiKlU+rBTpfvc2lr61uh21nbqiOfSoxFRqJ1ke1t0dElHzUnPgADQPVPxzPySiDu
FBxqxBb9Ivb+nMc+vSxV+VHVO1c7dWiUQmYU5U+LBLCD7LeNrtOBMrclV45nIziIE8UnZmvMZwRi
oJFpugFXawyZoug/zTzlsikNcTTn+ed67lWbdmlb5U6I+UdpevUnGY+q6DEqm/iIZYaBLg/1bQRc
w20BepEdYu65/LrVpP/v8JYkXrhv2+KxXqbq4hbeBYP6aeiBQBoaTSJ4AUzRBo3oxZFlHssdPY6m
zspdUEV31P3Noy4b7zaaLSOlcTL4wmKZMckHKNyvLp3e2TuwywSwddVNpzvx8miQ6wKFGQ2cLGqI
ar+kaPL46qX2PQDclAb/tYzf5FSnuweQT1CkR0fLTzQZMpO8aXX8rEfNhK2tRTqga/N1ILVzoyqO
YUB7CyqODlVP1Ys/LD8xbiu3dLuNfWEa+s4NaD+By0m2+qw5h8TL5ytSrJ0LN+GGguQ7J03EskIG
ZXL4RTiFreMIqa3e6i5lcd8673Y9jnKZJ1LC02mfKwejPprdrdQxsXcG6eEsbK8IxBmLVTldSolV
8LE+bzje/0QtihF/eJrJfiKODIwsODz/gQCd6bUcgnWwhlHhlBDQecJ7Hu+g2rlS0VJCF0Epu9ga
huuZiYgTiNtA6/Bk1Q176+gZR3zl4rjKfWlaHfuZXD21RcULp0ADKOsxg6ULMzXN7n2xvFi9idEv
w9SXFOaTSXf8wqgYX4pDolhquJ9tbMY46Ni51CBuDHXz0tnZZWzsh1XRNFZ0cIbYmW6F0bi70EUd
WxHPoQq8uPG3tTt138MsO5tR5R2CsZp3qkDn/LkdLSzoXF9fvjE9FoW1fNH2LT9bYf3XMXi7qCkG
kg7rXE1uudGIBtu08fg76CXjxqxeatr1j0pwGIJtRk7RTc+JQZK7GgBMBWAiA8HkzrZgq0ZdeQy5
+JT5xcf4cYZNAL3Dckfw3Im1F/JZoXMPK8l4hsZ22wdecJycLH4pXDpZ8tCEsvtNsZIaxheFU2QX
8HLORk9jm2AnJzvFjV0ds8oj9qchSnVt0FBmbEvDJgCn1PO92nPnBMU2Hh4bQoDQWZASd6e3eE/9
GOGAyIFlEl79zN4T4c/Wh7PyY6FyRGcWQ5G3fe8Axzj6HBJ9QfU+toc5HFj8PbP/w5rw5FUlYrGo
KB5yDRLnv0UA6Smyl2UJdyVmngefZIxjbEGKx5Iwf8z03mwHzxHaDPMh5Wp9LIKm2jgDLW+u0+Sk
D1a3CRG3HU3sRcyUJAZ3RFxeUzxTm0ecKgAMKflc6Yr2sgphZzTzfUf4GM0j+95yBOGE2H0sM2vC
Vg+RnjcQ/g9crZxptIjGB8qdayYDACNy465unTHBmMjqkq+sEFaV65Fuj5noubTa6HPuBn+Dlaw7
B+XyuDrTRf4B6AI/LZlGf6XZTWo+5Q1ZhJM3n82UEDhLCaa0capftcQyUeM1/fOK1lW9CwNReYOX
+WANeU9T38hesXO/lIVB9lJjvvZ2RzEkrRMjkOVE8mw4r+jcuSU/i3opH9SzHkzVQ6yhsYsKI33R
Csvf8BMkX3n3abZ1dGHzQFAhcexzFqZXr+kb7BtS0UU8zncHvfBDbOli/XitQmzXT7cOwukmwls9
MJ5IymoEHI5QxRgm1Ipl8q2IdHAZEG8MMaApkeMIRZxEc0jxKcgikob9JmL8HFeTt2ohmQWX56Ho
fqrv0jBqGQaN8HHjcf8fBbszngdJN/QXd9wlCL653HBCsy9u1/ds9IgNUpQnF4iGAsRnJ9qs4X6o
quhtzKx8M4fJHzLy4reh1+k+6wj3H2oRfazHPyJ8wwf+rqNdpgb+I2bEgxhx9KjTleZesbaA2ByJ
5fEG7vRtoteHqiNtr3XM8EIbpngDukq0eogFsYiTa9STYWZi3WWYUs8XYhie0FMtTKHAYf91VfdE
tC5VYJ1pV+Axtmnv+136V0ecGumhlbNNgVNt5xD/tVXtsrVnBp0LAAhjZBMPYa+JfNM1SUfQIA9a
kodXRHxHV2rN1FtLsnwBRTCQZqVPajtj2po8q1cZJNl17IbKZ1znmpUQDJ5lBIYyetQl09Aim0tu
A6yDTk83NWlD/a7GSbor/liRFh+bsHRvWS5MDF/8oLk7vAYeYnNz+O6nVnBT2liWhOApG8YfVYXb
FpNvsFn1bHSPnGurXcOwWlZB9d+WfLD0lxK1BD3KJfvdVcaB0Vf2qE1hfx0G5z6RrvLHhpITdsMb
dzgyiXp4h1xUHJYRQleUFgetmdgU+HY35mimL3PlzmRpuUe1vaqHMU5Q1FS4PtPy19wZzUaVEQiO
UF0qPXXCVaZEqXqGHZ68XX/cNh3aOyV34Dtkfkrpt4liA4qYbHKqB/UlGgY9wEo3avLi8FMPsQFw
RnEUsh5NnALqqgdzCrCjJ+X7aKcwV6W0xkNEcYswQHmIZneanmN1SmK4/1oc76eC7pAy7EKpI+dE
HcU9Pal39OjidD6vkzZaxMTFILMuIQKtQpCoy/AOA5rnVCXR2xJLrh484q2gmNMOHKruPyFJP0mU
aCS0zfM+kKSfcul+R9bOKZ0WZwfifQeg8YPHXghyzY8e/JqOUN6B84CZyD+0Cbxr7JA911UFR3mR
xp9Lu3yrDyJts19l3/5mCFH9WsLq1gd/lLZk7OLsYuexBA0GxjXxBOcZLcBEvAp8qrnYWXhULkLL
nUftm5IoqAclaSHwFHGrR/RdCV53l8zCf6FZj9WYnG8sYeztqKJfiapc2ClmbvcyuJRTFpNyrV/J
VrG/15n4PbriyYr97qrTxj7Fy/Sl5ObqvBYRl7Yx0TKclGiktUoXU00/7BpY9Uq/hGAhPCRAlTax
J5JPQdAskl4JsYEzVmdII5x+l7okWVrach2T1HoWg75gxMl/o1R0LqXIH5WrY8nvqoGcMtbTwx8s
rvOh7Wz9anjsipWVF2sf0whJqkkdeuKqPxCgmUE+IF2qUwGKirW3hfSzU9W+lVb6oTzQzp9fTdMD
hxZ79z4fjn0ViLtRG+F57KMcGlIZP1jB3HBxEQGSj5zixDz+QuwPZkarf02puCRjDVpBTuzL2TGI
g6TCV0VTQbd2g4q+QzxFXNSqKzMr/67mMraN8QZCEMNZp9oYqL2vol8yvOBSkdPirChS275WdEoO
flLjVFGDFKF3F7Mb6PGCySAjKouPxVi7W1pGBnFlk3OeFvLIMDsAG8hZtuoZ4T0KOhkENCcvC0M2
nN6td2pl0EYdYG7fqKdCBs3kg00nJyeeaKPnyScbC70eYouakFQhlgbtu233HN1HeovqZezzCXtE
KbqyFqdiQDt+VT8gQqevLJyThwG112q9syVdbu2Ikl097EaHmCtPn5/C0JY/UZSEhCEDHVO1RWYA
p55rtH1QyPzcuAqtBQFpRtYeDW/6oOrRjqjUEHTRJqC9flSXYznRbFn/L4vXGA8+ebmyQ51oafhi
LEigXdf9nZMh8RJpSyutG8GOpL3gYWjThc/dQu9XV09zVmKVsZdjjPjr2AZ6CdaPwCthojgLBlyE
6sFHF7s++/eeJ381HTFlVJCkdv9+AXzVkZzGSzfNJV4B9z4q7UCcUQfIl2o9BoppEUTrsjhinb8B
7St9/OQs9Y1v/RqsQrsbcKM2haEzbHTyZ8hSIEBzahXNdahVJ/zHpcz8KRIdIUZcf1vk+RWxki7x
owj15UuDw0LjJw3d3Hqmo0zoDvTQrehJUzCX6jfl+LgXeZt+RymXAkVMgQ6UpsZgC6T4vB+P7tzU
X6nUuBjoaDboN/eQ4pyfhQk/UTV1vD5v9kuGSKWabRS1VBbHqOuWbxlu2t9D19FKCQOsrRidksho
78sQM1QGjX42UcZvI5OxekAGAoYsF0UkxdVjPZ1VpxA4tXktc/e7ameGbftVhp4n06iYnlVD+Fz6
bGVDw8nCnhrvlM85IUb07yJfAHlYnOkZMmR9buM022gWFHpaMS9pzscL/uZkdOaGodrw7uggs8O5
GVDOArhTKwgFo3UN0Qq99PAUN03f+RykGYOqpakrGVVlaXT/N+OpRracUUunvXDT6dGJUPwMZroK
mmSCypMOhdTuph7ZcjAdlt77Vvtaf1htf3jcHwcEvE+jXV2yqglf1QN4nTvS4+imXmmwBMBNAkLq
gkR7rcGt/FV1uknSb4zO814qrO9aFlTvOR6bv/diCTa0Ja6rZpsSI9pHLh2NvCS57zQMIBMfFJcB
MG+X4e37mGqQjR2h1nnv7f8fbqHpEGKu4jGwCh8JeK83kyDg1tbnv6tSTsrrPz2DekYnoC6Dq+MQ
s6InkOtFHzevrQFjr5kR5TS1Wb8mAVbkKtDedN/27zksSamHq2syHG1MNGtbGMFnux+oTncEkEmi
bGccljg5Lq0ZfAgNLCLH7WJTmc0I8FM6Ops4XvZNjSaBuELs1XrtYeTWjWNeFD0nprBgoF1Eh6AP
pptPgxL1d0ydJb1iSyGjtsjByuyxWzYx9+LGatrsUEQIbnNqYwRC0m5E625EaxHNG9DQ1RNSFmpK
4MYKeDx5TIH7FscXStOy2M6/7aqZ71k43QmueV2FbD1pwFU93gE4EJE2MqImkfnu0uh60Tp6V2tv
PrU7UqZDp7voovhuaj6dFccrtvmI3s3Lhf0QcV58gY0sIJFphLD6XU6GFv+/a+Q1v5y5KQ7qlR7o
dHDyjA6sej0QnLjroWVu6dHNV/XLNrZyR8ri56u3eM4hZraZ5Pmxiu3jsJyIiAQvbQSmv1/CJt2p
srlvtV1UOHvQ3nC1zFnsIvCypzQg6mm2nryBsQcn3qy+9Hje1OlYTbv/Paj3RugIoLmbu3q/lJOC
tlq0s9ly7sp6Riy1P6QPrc0kYBP1Lrb+ANrp+jpPxt9Tm/4XFqS1rRUR/8o31+vNc1S6zbmo6+hK
sgfnmb6ycYhb8a61+u8sd+ar46YfDf6zTY5t7qoE+ZaFsj75X+KgE9HFchcAttISazr+V2kuJHQz
xNhFoQVhlyLxbS1Oh4qrdAndg+7mAL9xZZ+t0GpvGeaQHVCiiHgmvSdjUTi7BVnrJe4zgndTslDX
xofQGg7sZupu2Mp/98HwPtdZ+uBYYQCwtrsJorxevSX2D6NOxgAhwGdhGO4PgjxOiZ1bjyM4ln9G
Fl2DKz3l91FmeSyM9PivujFyxIeiaoowwcrqY5hypNEz0ECRmgZyDKUrEoTRTbG1tbOKkC7f+8GW
qa1MwX/6HMTHbBP9kiNjkHeN15O2Ygv4rq5Xf0GDo/yxtcXcKmDR+ns6kIaYyaqHsQaJzUDB+mF5
ET4L4e0737KesvoK9WEDwz2hOCZZrdsMVtVf16c6TMqNcRI+J65VAWC6ecj3Kie9Om5wNW8NB807
044BEUsD0bO0YB/4dHJUSEoATe/YprG7vnRlZgosWxzfWHUfvDx5zzq0kQcLEs9RQSMRtNJTVzku
Tm29+tqsXSdoDXf4D5+NMj7IVHPsDCdvGrarCJWchIV4X0R4jBlQPxHoVu0TnfMQo1WqlG6Ktspk
ZloCz5B6mlTarifc6zYPoMfBmwMxVeLi8GNtWDUNUSIwf57CaQCgY4vyjrStvNEzPKlXi3wrEVxt
IiwvpTP8idiDO5uWnzzZVV6VbWpjMvnnuEwrK7JQ8iFyoGzh1yDURD2EPtZxYqych3/v0ZNOSafA
GzL4TrnrEYgdW3oED+s5rBZMFUcHqWZtgJ4q0w/l6BvrzN22HvjuAqHQY5EvOBqQFH8rEH8kbvQ8
GU/rLopO5JCa6XRbpp6pe51ntzQBOM/HdDbmzt8Xy5KfHdR+J4vEZ+WjRRZBPiOAeWgncm2eEy0+
EJDNpNQO/KfAQoAZBYILU/pZiwz+SOCE9tleHJZpvaUJIPWukdCWnZMSAMeV8WWHZJGoqwjpzyXr
W/ehDCdyaKVn2ChlBreb9bidU2S/hRmcTYMDmt0ELZmtqf4g8ai0xgx0SfJZudjXJK+Mh6yCmkFv
2nxG/AuWEFjjZmY2+x4X+XPuTQd1X5XxbKJEluo6PeSkgMyD7RIuTKKNb5ab6y+xoPfEpbwY6QeB
lN4uml0w9NaXElQj4tr3NSa8yhIWfDRJWJjs8TnxsJwoIHcQYNRNtGvW4nxe71G+jH6jKv2QGOqL
O5OFXU85ydn0Ygcnjj+TqUMFmu7JpXgSQEAOqzy/yTCVFeNt8pvgkUF+eQNUewP8WT5rNLwf/j3T
xg4BvQ3BapW1BCZz2qCvCQGvLP0wuWSLKlFXbaLjXReoLJMZ9G7kXP3eg3MZWO555tT07KBLYyLj
3JOg7J5pCXfPIaCQU8Zat/Eo9pSiwwPedURv4z0UZTetxR4NTTDCSxAT86IT0es4X+Dj2HHGPnzu
rfJNS2qHA30+H0t9+QnYoN7XCLVI0C3Egx+ypGgGEAqF3wvbHGFcADmlyou9yHDEk9l3C5bkhxhj
7QVjc36IKn2+WQa0YSwEnx621w0CZy5WnBr4JVnOBizMc/Ss1+kXGxVCBWd23kCuj1uavxkMbc15
GzfWL7csvqmhvKP73YG1Mjx0dctKCV/8mDNF2q8dHmTozG6y4Ahvc3o3Yvu1dasqJVcVfUod0xhE
/54WC3lKxqQ9QDmcLkCr4fos7VMuPmjGNAc1UQjMV/xi0NFMzh2qveuRGNPZA1O1ZrAeG+oVcly5
PS8mcoD679FGeOK/ws/zpxKjnzsaBBxi8MIzbY/xahLxuUWDRuzzPnAeO9AIL5UNbRIG8Pd1OYkF
CSfSRqEu6rFGNMDQqj7WPgGFKFYt/ng0XogtybepzDAYOV6RpTzfK0tjViInkAaT8XPHZ0iYDKdx
hhDZIXDbFD9M0F3isUbeMHi00hcYTVwAyWGE9ogOlFjlSAbac7CKNPKg++ZZxNq7LxU3BYOxvbeI
6pgmOSfrcRku6ghWf1ZgyLaBXIlZd5xXLUW2YjR2QO5JTZbzYjKvdPtma2YYZtpy6TH7ZniO/W5s
Hxk1t1CKCloH1km9UG9zGjT29QDkz5N9DzWyNwwN+S02YfVWbNUv04LBaSI94tSFUCJc51IUsCfd
CuXsKBWA/x5MQGUbRm/5wbalnAdqxUm17HKwYPu2Hq2tIFRigzSM/LKwCp8oy/pr1OV7xuIG2aSm
s3NCEkN12QBLZf5EB04V4SoogWEh5JRErP2qNrYNRFCz/6G78Xhcd2tyezDnhk9OpEM65Jy8U/93
YnLQGqi7SrWINAfVm8IYFCbBPnU3G7BAy7eyr0fB50tis/KF/jVGNInYGu5iU+4LIK4BEaOcMXBo
DZbu/i+WxgYDgQPGxMzuvBUly6y6uGhtSbIwwkZik+Ytq3T2Yk/+nW6F9iZrS0rSTSUZNsSJVvRT
+dm1Yaqe1LN6QXhkj4cuNZrV26MMPh3kDtja9c8V+0pRnlD0V/NPM0VTRstjD2LQeBYQLjb8yfl3
hBFz7dPzpdRT9FotvbYnCXODNXzRLO5fZjqvQgyU09MV88P00gkjxFq9cM2XMjSbOCT1kQU+mXcK
xsFMmkxHuChwPgdxmKQX1MPTcmJVoFyaw3wjeRNnneJ9yFrttlYbE+3FCZ/F0BH0qcR46sGAT7+H
h4UbptXdc68ZoABmN3qvmwoxQB38FZnnbdQ85Zk+70DLeQ+0ik9ohmH09cAPgANkHF00Ak/kW14Q
98wb5DBOm6zhucy5OVDgxieQQ9BHaLNXEcnJ9LEeVec9coAfrJdXrLmzBBUXu2XSXVJYoRjQqgKz
ENDafiTVWQZ4UeQ3Z9cd/lt7YYZmB/vsCq1G34A8hfMa9skfp2jMTdf59g0XpH2zworYtolYRGVy
9OzsMzW6BN3nGHL0Hz8NyMD3gogUscGKMyORpX9c1GQxGPEC46ZEcG/0+JGUi83Shr+GYEZo8K+s
4C9/KhzYXoBAbVX3lmBUqjGktQfFhJtdN6A9V5T0YlmxwQfHCM2G4qBm5dRbQC3VHaNRN61/Qyrj
noaaoY2PR5mzi+k/Gxr4RaXeUfxbGI/fItm918lBWdkpeYM0cPIJWWuG+a22PElITH1S4dQ5QWp0
58VCFaWm+jNt+1uyUL6NEIDL0n9S8xO3QXIauwlCCDlTib3hXnD4uhidbx7qwDY3vB3vEsr1dJ+Q
8bvNA+PNqp3wsbP6/I1wRcDjwXgf4KXhNmGGr2RcC8csUoOW5zbpKC7bfDqG+pzcRGrf1XJo+rgq
6JKAu5E1Tq/pZJaSt7sLOaA/khrYc8+9UPt5+6hyjUuGQ+dClwCzivr08CgdTRmjFHBoYIEwoKBW
5sXX6mqDZLCR0XZM+svx19QSCM/t8qxaxC1gYFyZAGhq7SGdnBKrQVOfY2OgriaegYCkAVSg31r3
SWQj0q/h0Ytw+oa2ial6zDGwrCrToJyeiArQhOE9myHCiZ5Q93OclNDCh+yme/B7GtNamEFP5U7T
/tMQfhED53yuK0YHJUl+6+m+6ytx5bx5nIUtTqPDIEylaJAqPqwKrlSqVPiE7TV+OdR+98z2vzWN
94jsuX8R/qJ/q4PvIX2k0/r9E/UdHta27jBmR7XuGoA6L0QjR7vG89ydWntVwPdQjRfVCHLxrW6G
8b00s2gfxG57XnQBhwRc31aj6X+HfAQKJS+8nXoZTKSzMzKv+SwTANbyu1THRrgk8yGnKHrMthX+
2Xf0wvGpQoPz4IRW/qovCxidwCTAw/F3atCAEfiEghq7cVXAbYIMv3WlM7tZ7OmkGGfGogPySZu3
fnKhakwM8WK/+bHUhvU4UwUhBb056EAOkJSnjXqpHjQb+F6CGMLM5vnkgbs6RLU/78HwgtCo53xT
Vkby5XIcFHM3vuukHzHFeCpmYqQnWagO8sFzk+lsVsOPWBawSxGF1wH/hvN/hinln7K9mFklosa4
KrIXhhe/VLvPWDoJbg+uNAndY6GP3jFmTLgvSnK/mxlnSewtd8+q2GfAkiiHkVt5T7HBGXcJOAar
3rpuT0R3qn2vS+lxujPcz65ml4DysRHv9FkDd+NGeizzV2D9oaz8kU/gymrI2XszRpBPKKiwXftW
0s/Yt3SspZK52saNdi3pj3/1ffk6RQGQsSqG/m8TcZObcKhiPAdxWFS3LhK0tCzfvQamGd4hYN5J
jsp/G0v5I96ts3xCY3Bklu8B0vkXlHvWzYzdeVPJ3LdFd4YtmJyPRMz1Tk3pfQ37fGeJe9dy4WXG
8gtTYbWbIp+g1ikzd+uWbBpx+KAmk+lAQkUfo+uSc8pgtqYn6LGbhiSebS0ddeSD56dOvRTTDyui
SzzL9SkDgIwFttcOwk5GzGPNSVl/U3y+mzoPlpu2VA9kIL/nJS5R0oI+FpTPcRff9X54AlhjIvOj
8HAZ28oQKvGYt0wbSdxu9ypYYbBSUslFDmwqAN7PrMS4RH1SHT27vAyuME92jQ9WUr/qDMgTqSzm
2ZmXjeva1n9p0rwojSycELiWhRecCs8F5ZWZ+hPGbHLmsJGmrLVHFfVSNADPu6jQ98iLjY1FIOrG
UNoBkturQ+kJMhGrmu1+Xh6adnD3Y2ztVJ1c2zSoQZY7qJfolIHD/RZA29i4Wl4z3empTAQSLIBV
cMWEM5OVl9L6d3jfoYvpNkbzMraQdFongaADPntH1lV3sqjUkzRFG5LTDC4dWu2Blr8ElkZql+Uz
+tUjUho9su5Mqa2ehoHYd/lyDsOUADCKHVoPTXNqkrLcObGLQN5/a+KMLqKBJk8mt2q9j26iCiMG
Jl706RLoUYXAgPuOjrlyCztECW1LvP/SCWrZYXknBxTtvABwaRDC9iOjmD7qIf0jhGDihxtRSUpG
p2jhjhYzmVmTC6YUbmxyTG0HPw/ESG07lL3BPsWZuYq7k7z6yyRl6jNbxi3TGsLqBMb4RIzBHpJy
t5+16ms07Fs4kHwETwMrUAj5cmN4ZMMUHqaEfJgovXoobc1r03b+bp01rsBFHFYZcu6pOIOwmfe2
V9210Y75Fy0Jveeo26YzeR8u/+CdjTHkYainhbsQ1UhAqOxu3W48o6i++U14LRzmRW62QKWQwFbM
5tHGXlLtPcrLfbLY3htwoekUTojgeptrwPBNYnYT2YZMXpves074tw6t1Pf6dgjKsrSiXa1zPqCB
Qz4Uop7HCO/uWYj8p8INTQW/o/EKslClLKSeHboBEwsZy9BVbyCIDBQdKw0587p0XwTB9IwiDfne
+C10bDlr6+snLCf5Rwr+Qo1oIzuZ94pkqDMQA2aGLN8NKlrxZoy7xKj6beDy90suDla3zUIWSlBA
J1Pz6bZuhnOe2fIAMzXncqiSfVEv9PbLHAkvOmkXuRcM6jK7csr6pYhL6EbtjRs31KKFNRInOX5G
SX5YlsR/bADFXIaSS2jWx/5u1zCP/oex81puHEuz9at01PVBD/wGTkx3xNB7kRRlUjcISZkJu+H9
058PVPXMZFVH97koVTKTkkCYbf5/rW9BA/Q2VUheZZv43uz+lFmBb8xrK8xnama/4Au0v7OU2yrK
+E6nHrUFAeXbsjCcZToBpJU4XljleMwtlbAgp9e3ASLleSHkj9Zs9SfEJ9hVSjqirU+MnF0mLB4n
gbpMGeIx5L99KRnbho0U2REPVd0fv5qeaESbpde7i0p6wS4Nh2aOmGJ1Hz1lon+IMThlXWXdYKql
6xpg8+L+Mmo6sLbgh2a1Q//FjRzOx4Qlubc88W/6wM1NNnNWGK31ngZiVvomMJig3lNQJB2IRNeL
b8h92ilISaZXYV5nfGBSKkHXGbo6xQtOGBfH6052JhB+udbjYPjq5W5LixV2u2E0yk8F6XcL0IPk
9+M9khbc7nikd46tnEfDSZrq6f6nqjfHczAydpliaGZKWivz0P6MjNFf2/aQk5I19eyHlIT3+0KW
nvo9uqoG4bMB3kb4G2r7pR5XpCmbOoWUSnRLP67FxtWi8RGB7NUIuv7U6QkeFWnuBM3xY646Gguj
qZfX47jffMU0098Isxl3K4o3UvMWeg9R3uNWWQfUcbooIExqunGRT+aU2AiAVSyMCFOfJa0IhvPb
Jt6jJcDprVsHoboPPsaWsx+NBR02A2a3BV3kfpdGZF0s2cs/FeQJ7JIEjTA5xNVRqMaNZ5K2Sd19
kPCnXfMArT9yWZu4ZDAA8B1DrkFfquoTiINmedcuwC/xV0addoswy52jx/oZAlIb7QX5WlFFI/w+
L+SKt7NGoK9+h4laEDg2TxPjbMBDf23EXg06uBPAVHZeWHzIiZLYoba02h19uRYK38kRHftcQ9e5
u0dlISjTrr4ki2VZMTG20TauIGNPf/DVjLbJ0J1Zx5msoE0SFBtxint423XhnjJchQsl6Fls57T4
9jjtaDCwIZhVd2qR4hSULMd+kSVk9txdSNDHasA3zgEg6RR7jFfprhEsSnoM9/qfokm5M201mAlF
HZ+0KiEUUjmqzYNjt9muoMpxygak90Ay5pGedk/3P6E4QyLTAySKNS08dGV/+dLJKJEqD6kMMNio
TvSgKOnar42W8TWNH6Y+jzpOJJ9B2MUqwQQ0bxWJqjJflFbafTpZQPCHN7HQq54Hzukv0Yh5yTN8
e06ZLl6HxeA9AgdYfrUqPRTnbXuMC635xlCqrGnjJLB/nROjLKruLs03kDdoW/r+9r6ErVQKRR5z
/Toc3D3YX52OIW0qI6UwyMJRYVlb4hDoCHu/+1B74KasX/QvZhhU7MdWryf9s3bWYxbwUx6cCjET
nYrb1mzbAfzlDUmmjQgfKRzGSzPDVNXU+SMx3sZPhdoX/6VEqCU0mJXYPCukjM90x8y/5YFIlg7s
4u29yM/kA8nEgoAjapaiplVcbCKGF/LemWEI6Nny+mfP9p/7iQ4GJbmcl+BhO7Ay28omg0gpdG2W
I6G6I8yGKULMMO0K7YC+qIbSW+Rtiry9EdevFUsGWE4hJyRGinx0nG9NxI9syyGEU0lVcmwAMzCh
hrNQsrsSOAcfB9aRLOnGdypDFp4iEj2mouvBc0U4qxQ57IrJ8j+tCXZqNbxbuY17jnSLe2mgq0X1
kFRseNrKhDo/rYSdKEtPMIoXEMGoRVuhvlfEmCPIRI0dkcDIszg+1rZZPqS0xBYE4Y7LoqWCluXf
LAvtktQ1cxHWdXK2qhtGTbAeRTXgBqMp4erlk0LbbV2ShBM7LRLwNj2IQfV2ASloM910Su4MION3
w0bqJNXXy2i8RmSanL/QFanvLhsvQlhUactmgt9Pw0LQZixiB+dbODgVolqtWyit9NF7l3sqE8ox
SZv6mgmUdHbrH/CfqOt2HL5TUlETLANTV+jLNDEt+OI6lbs+NryHrix3jjGn1yTjGQLPqqn19yIs
npuJgFW03b6yNPFYeDlqZXvTDTnN+KlNn2jJ2sNROK+MtjjETpnv6Zg6K+IN1GUNjQd5Ql8dvKar
5+1kR9XgQoPrWmhDGr1otvbs0n76bHoXCQf4wDSxDuFUxfGnL85AYqOS6ossQEObO5X5UAb81jH2
36AS2euv0Q6zfb0uOsgFlCGSicIYXVkAyKZSNxJ9Ap5yirtChsaTSdDDDMX4oZ3oeyKn0Hi/84Tx
Mor04jlJAfl8qmNgtqSiLnMIBpNDzC9VaxcK5RRrT5QxxPkOmuhULCqVZD3UK2W1ppqInO7eJlcl
1Os2nZPREq/jSZMS/RA4xVd9iyX461fYIZFa/ZhSQp0ShdvUbDaxV77eAWMtBWForGm/zDujQKTZ
AiWzc6RvE6OuCAMVrpKxQR9YXhTYtEslrwY0QEB3v3hVWYJMvUj2WOubjV8CJHHN8gU5OpI6jPcg
NxsqDUXHpGWa8aay3Ge/kT/utjNNN0hmcDKLApRLid9HRBro18IjWlkoKNTpVDVARdHBORZpGl4e
p8dEc150xf64qytL6awK1H8FYrhtQSeEUrPlPtzHCdSy9QKFmqSzklI+RjPCWJreDJMk6qigOT1t
HkfEGV9cxcT2c+pt8KJqBfcF+pG7Fbbrpsg5iaCorOt3WH0k/5F2/4U7QnVCywELqzR6upDTFnT6
oinB3OZZfPZMMUuOfqWJd6EwgzZxiQwQT/tMx5FqzBKfgUvV4cEWgTG8lrX2MnJ0qYIRTVvhohmP
X6VoYTn+lVtE/s44p1/uTJgc80NFbspmZjKk6pWY+0QcHvWyoJNrNAc11NYFTp8aaaIe0uaq3HnA
arEfXjWrN2a//eU//v6fn/3/9X9k0PsGP0v/kjaA/MK0rv72m2H99pf866+33//2GzJtx9EtV1im
wLmjmZrBv3++X8PU593a/0mUYtACVt4Ll0FzqunisMTeoZvD5j6Xq8n4naxdc0tizM5KPXLcQmVc
N2jiEV317UyYXnoKrejja2cRVniYHeIuFkVGHnwHtIO1ruuSSHH/wD2UwU5ibCGM21jctZJS4Jpr
nWfXR903kLyOAvgfuA6Gs/LsAeUZFv/mg6v/5IML22XW0S3NdTT91w8O3MswRMvmL7LLH/ePakX6
o8yc8VAk2HtKC8OByL1ub5U3U1B/ipOVbRDgmNlc7zZWx307/V2Zl3KlB31ykT7ZBVHnr/CWkZAW
BhuolM2Dq4X2TtBuYwEVi+c27C+mx5Y+99c6xe4ADoBfrv/1xzOdP308lwA4RMgEfqlC/ePHC0ei
PYpO1qxpCCbxg6S/FL7/dG/JOBaU9HEVRMG4znMtflFN3Dfk2lzsNLmW996pLvdmS9OYaAO833q4
l0aRzAu9/PY/lEC3Jf3QNcrFPfgmCc0bZXuGFIT7dx8sBexwZ7AUMdQy/h0+S3wyDJApY4cg0f5Y
KPHj3ToF+qDN6uilbvylqPPxxS29Y5EQ7pGXcHW9aW2ZT4GCXU48lGKiofvXZ8wWfz5jMK9NTpVu
EN/laL/eEKzcLIaEscWAPKEFgrwB7oUGYjaUZnu9f1F6TZmViEw395ewBcZzqj934/ZO/0WPEj5O
lBNmhpog+56w4opI2koNTvcvnVuauM1UuTANpThkPR15RwqXZB/TBmQ7fbHcdgbnOQXTVHqXr4o9
gtDxy6/HDCXnZVw0K62q3WWlmx1QoiCZxSG+q6yIwhltqPItVosjcKV9mpnVCRV5/qJlJ6GO8tke
z2SxdOcmnT7fRFQci44Fm9Zk+zQnHLCfhled+ulCKUkJvztJKj+AuzuWQBkmnQmmgFXAvvkwxFWF
ZyXuYSNXG63Otv/6otxP+q/DE5fCgJ9mOC4ufnu6zf/X8OTDW0RXMREKRovo91i0G6/V9E1NbGzV
DLe+C1w41Oz25DPbMToZbAYvo9A3Tm6r5yCG75xAH+N0B8+mOvpbU3HoHbhZtVZLu1s22EjntaDf
7ApBJmvQddeCnJzQa53z/RWrKrltVcj5RvBMO8zAH5uZx/ufKJOp8z5uMKkETnHo2D3XBGRR1NBX
dyxFpSHijoPBWfQdIhx7FtFVW9xr/W1Yyr2LpTPOg+yaMpNlea+fK3BmlhN2y84w9KMBdWvra9mi
LbFSsScraKR323uttK9xa+Sttr+rXMTg2PPRrd/dUa+uon5r6XYuerJCTj4QBSqVKZEuPSIUaAbj
1olBnCDifWhy9fn+4ywjqWcDs5DvutkWPWlxVsnXfL5f0f/4Zcap7jPQZ5YPWK6D+g8v/75ZXpf/
OX3Hf7/j77++5Bt+/4GL9/r9lxdLYKHQ/psfqEh/VE1S/2Oym975//uPf/lx/ym3If/xt9/ev8sQ
n0VVl+Fn/dvv/zRNjq4w2WAxTPz3hDr9jt/fcHqXfO9/NVWt/Jf//Uf5T7/xx3tV83P+SpCh0F2T
xgC5TobOTdz9mP7F/qujG+BTbE3V+L/hMjsTqlUHf/vNcv9Kt1MDs8D8rLmWwXAEbO7+T85fNRXY
rtBMi+9VXfO3f5yE32f8rxP+z1cA1p/GPYyQROQYLrO/TXnI/PURs5BN1a7m0FWYsnTFR0ZneZTe
04DyOaAjB6gjA1ibmYClXqWo9p7ygo2J1nB2RlN4svt2RQstZxjrSQdldby0WmdrhNYm5MGN0mCf
qMalcZNDRzd3BsV3Ewprq1Euya5doV+ygPwkMhMJFrrRVMW9ba3szMD1Zm3buL/Ew2ODNaDVgIGl
PAGlk56dRJwoG0A8tul5yGUV+XuJ5mDMn6jlzalVbtXKXIeRfvlfF/ifrJi0f3q+4EPpnDIVcP8f
Fg59Bj9d6nA9xwJOXeMWr3DT956vXXCDk3TRHYvKvrkJx6UUKPyeceKvC0CouWFvE8/bjYmy63Tx
b4ZK7U8LGtuxHEslWsc1NXrAfxgqKTO09mh77bzp4GVq/Zy9/BzJ1TwyEZ4gqmhDRjo67NBM/83c
qU33yC/D9PS7bZ4W3eHW5J799R5ytDb0sLu180lGnXXZEi/UInTIaWdlHQSbHMIf9Ht8V2CCYW8E
pO9S2ies11f+zYr2vrL5w7HY6rSmFTaqYNuwfz0WSYYIoAiOJe+gmSDnriV2LZqaCSkQev4EibUz
Uaizfu3AElXd8l/fIPp0A/xyAPxid3rkeXxtR/zxBilMRTewmreTHQADfLmrWozbqMrYfs3YdsKX
A0vnD+RzkGdszib4jeWj7g+VRVp57AziudZ9I6hxFhEsYMF+bJD9B4//5jhV+89HKnTH4K6xLQ5Y
s/5wquo414q2QauRNXilLEAiUlUXDgz5xot/mnpyiP3sPLL7LIi1Gm1rE0B91eMcCnN/reL22mrd
NZdo0toOaQstABci1uhSbMrV7M2riPbzk9MYdVctkOeI9ZthkoSQYl8Z5FMDSx/V/DpIu5fMNlRQ
5drJid2LrVAMIwP0YLi0A5xnD7NrmASfijsk9FOiT+EknyJhvq7S3aWq5cnrKA45OhmjuXOjZErU
GUdJs1rzH2Bv3YowQ1BhL6Y95egyAsXNC1GCZIvRFPWCn+b0G8dFDXmeXCxNHgIGIGhln3pHnEKS
AoBzb2PU7FwHnUdN/OBYkkxWyINl0vqONxMrvenCUxxLvLDKclTZIfrNSmcwS7L45NGTDx2IUM46
6dMTTqiDZjQ7GwEewmIpkgMUuHMb81EQrBe9Oo8dY5PowYYWDjV0hZXiuKEFhn2DziB2jzHyP+Nw
uI5U23Exh7OssahFpWel4E0c1XQI92+o7Rsks7Nm8ANFtTAq70Q9iHjMfOmr5OqRWiNz/2lwxC0d
m10xcDAxkYOue0u64JPxbJHX/c4stU0d0NS2j56tXoxEXXhzcAknbRQ3hNrnNkzexHQkHagf2ik/
E7PfSKqM2E4+x9pbB2jZSRi74gQ4mWm5LmTzQu79Oq2TTyK7kWbm0Ont9jrdf8i817Y5gnfyxk1c
wPeiqaKUJkhRp772wF0GBEd9MrzAR/hpCirXTuqvrL69dkNzJcv8fvTR4N6mq+7ToeiLZidmeIJu
WV3vvCY/09t50UH+5HZ3SRLvEHgZAgcuuUmKj6QO2qjh3sko+Zvdi5KUVF/RBORny45OSuTdyLc+
mGbylmioFvScJmZ7dX1wH0Gkr+MSNz1d1DqvTjHJRfD6RChWXiTf1Dy5v7dVu5fpGk23SBk0u4GL
OQDNYRDblCL4tLiVpW9VMyMo1rqSHPw8O+ttds6BWBXp0jVwLrJWyrlWfkLeb6JeYy1bFySdhtle
R7Uwecw3uor6eLSgJcZcT2Law+4xVqNTRNOyMuvdaGbnRnLfjDj30uQkAh5q241fWozSuTUpF2eg
giAksQizNtKzF3S5709DQOpIWMsDaKm15/ZUhooVUQm3mnVoE2sqDezyJnMHDluUz8wk+lTV+DNv
Eb0UbrMYdYJFWpvg3j6i2E8xDwdf8yIHHc0Qw0sUtC8F18/OL4HevmYxz15gGi+WheGJaAHrZxNG
D5QNz76MT20UvKr2ZjDbDmNqd2X7uDby9Kwm6qHrjOU01LjE8NJB5OEPjVtmv5qYqwufMInwVHHK
Mz956zAwBl1yyFKTdlDwOV2alGe0aetdqeZrlTt+utkoFL9EVvypiBRBR/AZSIQJ3NT3W0fKR7Yv
5+mGb3DeOi/1IThXpUX6U8adFYR8kq9j8eNFSqvHQbGhxv5l7LDvuXLlynA93aQlUZBGUj5ODyTn
cJ+F6rvmgrekz5uQsuDePE07gz/zR8wKOU80bMdc+ueQBDzJb7kPwp488/aTJturTPYqBghfZ5yb
jqKqhpsxyzt+ZGVzkaZnBxz0ra9h+Ct28qaT/U2nfRmIhmI5V0W4QHT9CazVbQrE4E6ZgJeQh2mY
ZEXJY64tdBlczSlgymnYRidMvKF6rGhS0n293i/7UJePcX3FCvgi23dDMx70QL5N/03TB0kHP3XZ
7TydzDRaaXun+piiJsz8sUmV9yhRl6TivQ8BjzFDeJ22h0B5mk5YJSoUkOnJACEBS2Cld+6lIYWv
q4tNr0GuQQ/MSgSVQm1gigWZMqunSNnJBIQz9dTRRu9oZdobelmfjW0t0rQ/JTERwViO7Uq+3S9w
7eG3cuKTrehIh29jBXnX06tdnvNQ94g5OmB45mASAFTizkyX020UKPLldTqFdGveXKfe2XX9QoTp
GazQrYYcRR/VnRMj/GKU8edIOiOZM9HPsvduBpXQ8Hm6vxQ7e4vJGWp9sTCAvWSkZzKmTkv4qhif
ZPUYix2xw5vmvNCJk4TNHn4ijlTJGsBXH7/1qOtqxp7pXMtpOisDcl3NHVgJOffx2Tteu5tmWHAL
mJu863RKo2Ga08VNJszp3nh1GFJ98HJJCc48hvcbfjOj+FRxqFpFIyMNvZlI3Q9S5VEUk1OiQ/QQ
a3N4GIhUCZxvtZVN/Xim3l5NDrr12vtUMKZjMlPGZU++NXU180QLKoUeyFwLaAjlRzP2n+5risK7
QeKb+aW7vv87UiFqL9jzJfXolL0OoTHwn4qJvkQjzIl/lgQdRUb0WJdwm/GMZ/WrK5OzMOiOTO93
KxJFG/2tZnFDBOPeQlYQ1cg+Mh8dsxbwvKXcyH6KDUaXt+kwLV8A8Wu1n34BWMSjm6SA8YAVlxAP
A3DTUBduWX74AWuXYUhOvmnAMhfJW6NFiMe7zyF2t75Ee1DOXZNgpXpM4ZWwLGrlORkYqwK9OIWF
tkmK6jbwDDL+1BxNrWRvdc+NDO9gal5En52w99AuDxnjEqshjmKazzzJmxWDQy8ITp5RoLXLeibg
Qs9Q67xa9iXCSDRH/xmgrjDiRa8nbxMYp9aJvhl8UJjT4quJGHCjHl6hd6tpqVPWhSUBXRnFwM9c
TS5aKsUsFIzbim3PE5XwnwZUF6CQ/hDmksZLxVA+uo++Rvk/+izj6KeSQFvnJE5PBqr5z/vN4NfN
C8KhT/JsWT+B5WzjDRLtHMsOg9P9kubSPWjJ1SoZGlK9vfY5ebL4hAWRgBF5CvQvG+5XFjD2hOLo
v97Zgs/iww/OJsfqhLAzmqmaEi/AJV6ioHogdPLn0LGQQPfE/DUuOlFdFB22FFFxDiYfqLn4rWX5
XeqXOmV4CqyUax+TZhZY9ZzDccCcCAMSihCbrsUuA9Zl5hYG9tweUaGlPzUdN1BJP0kp426nar2x
Dh0sPyhkGCkbmlfsIZFWwLpQSXbk9lRWBUTUZR6Z6q7IvVWf42by/PbD729Yr/M5Ev5uJf1RZa3A
lxo9/QqZ2nKokVqbnTY8U2X00aEo/UzL/WxVts4wq/KoPaeKmLOaZ7zM9WHutoCQu1oaeztndbVI
JTAzty6uUNiig96Y3Yo2j7JSjH5eAeBNW+cJ8XWKMPZawkKIuvAyxSXDQ2e2iDSetrrPsMci832s
2JuxSLK1JeyZJ8edPIYDCRrgYaRM3DnmQu9oud7crOnDI1bFRDc1OvEwzWOKyTMAtP5SEoloXdzU
aNZaJhGxQxo/ZBWeTJpG3cKp3yZu3hJ1pXJNgfmfB0dZSA/xX5C6Nu6tWm5sFKNL5vV1PBg6dFea
ZIrL7cUK+slACDVp5agZ6RKVWCHCCwGD1tJ25DGNpDovnK74FvbNBv7HiaZmsyhFQYfYKyfzKYqe
OsvFPLP0Uw/cdcUj2C4s0+x3//MFb8++DUL1ZI/kEqY56FNCXZqnukJpSuHOX8npZWCrJ0kjb1ul
5IPCaV5DmtIBbMnh2LM/2kU1wS1+GMkFu79NOqjoazSb0divR1AWCOjDhu2ENmr5Q2oPJGrnzb4e
wFt7dqQuReeUR7en49OGtrW6vxwSQvXUAH1M7AcuMoIheAAN6Kw0EYOwqKZ9jGkWZBB5NkAAFuN6
BJTLD/epS7qI4H6SAu0DeLXhQfPyleajYWOwuGGoZc0ncjSn+aRWMQXeINz9hJtor0HpZzd6yYdR
kTF3avboxYVN3ELR4uIy3Semecg6ur2UQyFeYTDswa8TVkPYomfrIFKQk82IoexmqpIH3+28R/Y9
B1yKyrYM26fe69Zkh9dHVLUkWbhesLDB1xERUWw7N+x3cFO7ndMJ1O6k08aAXRbg99BjMUcPCoAK
ak/73ig+dMLrDjC/YFamcT3L9aDeFUJvTqK4sPAcPkwL1wSITXU7pIq6sxs8lGodY85HZTKvfCec
eTlcJLu+2UU6sGomWIyQ90UBCeVb4JRPQqQvluvc8HrG27Hy0EqiM8GcW4OM8nPjsXZya4Yv1uPO
SphVm1p7KkN3J5rKPZcNGm8iWnFiZcE7uVk2KPHAmvu1vXGakG5FuVHzdm72/Spnj06g+ZIgSBTA
BnqkFG0XTvwSKxWs5M6n5GzLOSwRNnxIBel1lvCIA3eHEfi7PXxLgN9lR5skBFl/i63qhRCcYg7z
44Lw091xv6gxZY0iINZDz41Xk/B20iQIA7B9NjcDi5I6duTG0bC5KmUwLBobCxTRPQXblBvB8c2x
m76UuiawvKbWQi227AzjoxnEzJfYdOK1VQAc0wegW33bUIcgBGbetal68qsWkW9S60eKYOUzAi3u
VpWjoOkGiWQtEQHDFw4unWl7izLu1W2UxIh+t1q1EsEu0vv02mam/mjYTTHL9PSs+8k3W/1U8lMG
2XyWCGk8+E4yzq1mQrtIf191xptZ593p60tYWRvF9t+Mtg9h5/nfUeGEm4iyzLKX4UvgiX7mAlCX
g7sx/RRV9biUtnaxKZh4bfTW6SYcqPitHexTVLVHgrY3qEQ+BiawKMj3Mk4C7GL2KVC658CM36aF
INx3Qkc9VGIkLDJfBW6yDIv00OcucrRgH1Ibo7L02DgCoDTaZnj0vbLNQ+MStd5Nd/h21V5hR9u1
JQgHfpQyCjYl9jbT7ZVXNUfMAa5FUJ9pMjo0i6ohKArWocJkpXK/EbNApZMepG8j2dsoKl191fIf
CzjpMcvGxFxDhTk5qbLMMuXTDZr5SBBN2eavau+uQ+bafPB4tkhFViaYg7OrHP0S49RCM7DrKa2I
FFBR3GqzIc8fDTSGSmJeioq8Sr5Rk+mjHzfHPsfl6C2Jl13WuLlmIY6sWo7PDW4mvHxPIVz0zvsh
Odygd07ZaFCQUQCxyMcITUMm8tc6jg4RtSIRSa7A3JhQdkDKoxlmzGuiKXNdmTTbfCJCi26qkx16
7d3WmqOeWTdTiSmKGZvKEDfS3paVLF9F6kMwao5AfR8jcekmnBsjdRMwwzW09k1vJwooxLq3K2V9
HALzUodolPAdoNnUSm+Z68Rvdd7ZrtnXJgbehaiJUTJFD7kVeFh2U3ORSKObG7X/lrlrEQ/2xWqw
fntO+yQsVd8VpCjMbaxgm4z5dO5YlLNnZobwREg0zG5uLnWSUHZ0EJCRT1+CqPte+u2J5f4Wv9G+
LJ1li3Om5Nn1x1dVixajVm2zznoNjB+j+w7T8L0g/K1pvIOBhNzr3IeM3m4A7MDsulVr5eTKebtY
V5C80+NSh7mdsf/FgZ4RRksYzFqtfvQy2GuRuxzYUaksC+WpVett32W7ZkjWWjpiklLRC3+mVCYC
JHsicZZ1J3e2x9OY5I9pG61bpLSCaMSm2sKaPBFnsi5xLGs+IQievuiHaG3a/bpk0+h54Nnale5K
bnooqGLcDByY6V9cL9q3ozGvnAQgYcHKQawVorXcaBFzLzYERtMqXw8F+3njSDVqJenxB/SV3Wo7
HZVHCdCeTUrohhjjTndx6j7kZrZLoLG1zMXCdpaZJpb41dcuRBbKFBTSc3yFMKdrcz5cp1eumy5D
TOSeYq/Jg5gBMF1MP7BWnVnlMIVyIHYCiM0RS2FSE0h3rYVQGExjn6WLAU0DKeorzq0qXhlBqbrw
DUBQdXjiVLMSmA08GPMM38vABohND78lPIIHmaXgLAxOJrEWxEdg+eA0icE+WlnzkdFi7D0y+abd
TWkiUGI1DO6sLL8n8gXn5nIoXUYTnh83eyQdfGkqbK+GjvUoqc6x+migSs0WNmytJPC/l3jObU6b
yja3w2/YDeTnGMHF9rnInrsazDUUX7LQU0BNqbfXc7kIypjsPWfZKZiR6g86DfMQXrMGsQswBSt+
qurOfDpzYcXVTDIICeF+Miin2U5wuoPUe9DoY9SWYKpi64hHuvyQZNO7zdIO8BGpBtBWf92yIWkw
54qELr7mzLDmHDubGi8iSStz1ibAvV7hB2ZcBSATKIqXrOcNFyLHQL6WLhdD4mLNIuQLtVxf1Ftg
hUtXFWu7K/jQj7jjgKvmqbGY7gkl7Vch/tLpqkRau7K1p675aQL4EEO2nOhhJc6wIONO4mgEbu8k
g+VkZyeHCT4sultq2Id61KmEuw9pry8MhQesJZIg5ookYEpqZwmrA/qbBOhQbwgnCHLugnSmVCtT
5nOZOlBc1A2de7jeKif0rnq9+0buKXM6ddPF/eVXdtCA4tBK6WOwW4iQk4b6ERLplcLIVsCKhug0
+TkeCj8iANR58RRUNHBBEH3snBIpmqqvQgCuHrOXsYJbsJjs8J1700JyevMAM5hL5GK3DKoPOFbH
Knxj0Y7swsMEnO/wU++jotoqIxes20pa6wK8basgcw+euky8DBl/ZTSoKX7GBNZDCIkguiFKXOfl
U6o165AB0c/DlcqST9d/dOk3VR9YaSfuJTT0TWWK7XSX5wGw2YRsKGm/B163VYOHRpjvqmK+S70H
jRuSV0d2H5SmPFkRXv0AbHHTq2yMmRzsJJ4nJCNmyAuN3luo8knr61lRkI9EYqTbNBTzsb22hB3R
UmuG+m1qpfUR6t+O156/GbJ2jpakn7t4zf2uW0qhr9DvEWdhn7QkWikiWqlMEgmoQZP4EHPUVzJs
Fi7mk8CZD4RrVANNMahX6l7Qe3C1bp6gXCp6ii+EuDeNvtIJ72Vm2DhpuBlGYAOjjXxkn0T5AgzL
ZjSUPYD4FUqRRYhwFoA/AAi6x5NugRPoVfq7meACz/VVMjYLktmXTqyzTShBK0aoSr1Fl3aYvIyN
OsRTVyfYaAyFbQcdAz4IZKmM8jAMkEbXNHrV/TDrjJRBtWrlItUJ61II9eKGFpKtCvUTYmIvISVM
chDaeFaqjb6M2nKr4+VdmEnzzSnc8qGTqjlvzNJdegFhrkaak4yUxh5V9gpIt90ThNeR9t4q8Tku
yCSzcywyhEh50BSZ++NgXOEvWFOHwe4bA8Wp1mRlLzXOt1FFM2bjMHJnrovOPNOvWqztQqjcQ2q9
1kFJQjoFoMw6uSFvlyaOWpIrOQXRE0Hwy1wpQL81S2hQS5Vhys+3ETLZwXoPaxbAIx9tVOZRaGCs
0VdOWj65Me2VmBgS4hzcREFWSUfYh39KMIRpEAHWV/Ppvcj3dl5KVYdkhRpche4/STI4pqswXRW7
jVGFZruws07Itm6mSUOVJ4s224EWawwfd2hhWJQfaq5v8nqoFklB4m+mKLjHWaX4mluCbeILtPwp
QwjJoJ8epT6si8gErFYQvuZojtyPyJP2mkb48Szp/G9Wh+/BS6uOgtWE9xv78QSQT3NCn0Ry6C8p
/mtFDYMLyYkFqZyksQe04i9eEZVoBKSzLBNlDyMtYMFHac7Ctj4a5mMwavOYHcmpmkbLCBlUXYDV
Afuyxscf7SwAcYfA8L0DeI4PpWT+HH80funsKas5WyfNSJOCxg+1EPCDnfjOGYnR/6PuzJqjVtJ1
/YvUIWVqvC2p5nLZGGODbxQYWJrnWb9+P+nVZx9s1obofXVOROMFjXFJytSX3/AOdA/0BS3xWZ8P
WuYcrFz8BXd6vgF/2G5BA9Sg8R6jxMNP08d9d4K5ZSLMqQmtC6p1gj+ASsspEXd22Uc3+DZ+gLry
Me5AHI4eReiGmhnjPWSSEpLmh5QBjlSLH06D9QHDu6sx1t4t4C+2e2t+yFosLOO6Q2netsgC8ESh
L+Gux2kEFbhkKxRhZpNH123Bwrqa93Hm4INQYPuV7XxpzOS75imNVvVlyekbCiVG5yQIDfRZhGib
3RzLYbU2zkSA6SfzyjGb+r2Srqpy7MNsOg97Wc4/VhOJNnQOAB3h3sGE2SOC1BhPS/3RpaCF5PEB
01kfqKIyxdtlE97dSQeqefKbtDwmeHmrsxUdWSYZ/Q4467FDqBpkbpCLPTK1R8OYGMSCr0hDZGzn
S57PfqFo6pxVHh2JhreqZl7jZE/AH7ZMMgNpKLkJ+5MyxW2A5i7eN8HMi+Kawf0znS4/QTBzdmln
8MMSKMLzvJLhMxbTnzrj+xTe0m0tzZLjqGfEWxzVtF6g3ZB4GXv8BnAp7GRqKrZj3ydbOprXCYpk
WnkGQQ0XY3QIUVkEO+ecq5z6eo4P6mY0VFLtozsnH5N5xkUS9D7wOzMygo6q0WhQoQtP6vKHkV4g
icxoEiHG3FfxxekKfLhKP+vjrW1B0cs/pFLbam3hy1giSkpDHaBceTPp7UrKi0oR9AMnqE2egp90
SnYvnCBcDc5ThCPb6A70DBe7P+iVZe2FVUz7gS7rVqN68iO7prU434MuD4aCDouw6q9O8+AANN0l
I+ahFt3QIDH75dgP0OUi24XeI2GCiuEzcMth61ABb+3RLaBEPtPz+TJ6en2xPWZgqWfQSWzrYi+V
ZgeOEMHgKRWjdIGGVgzKZjBpmEt73+we6toQ6dmui0AYpEN3SVrz0utMw7QEkVnNRSnTkcmietII
d2Bkv5sRCTwYrlEcraQgt6LrFWjGbTbqWzfNkyckRMJdCY6ThkNvnGkNrMdeS+0N6hloLXf1o8UM
tG+ya678Kcj+AAxkRfHc9Mu9mqpi5fPN7o42w2I1wsQGIzCY4ZZmcdHjisYVjT49Ee3hD9AOhdp+
C0EB2GGCDUMTw6Pz9w6PkxtZB+Y5nfwQ1Btt0/Gpl+OTp2WnRF++ddlyjzRfjv8UWartflR4hT4P
dIZC/uvUwKr6k8nhEYnqs27Sxwfbo5PmMcEAATvOLqOEdHz6/VUbCm7y/qo9D/wQJAEbPMo7OEoe
Y0lW9QVXzQxNt7SHZKLUIN1XcyiFRok086Fds6saC+vSPrcakjYoXYkoZe6Ga2/yByzPr2AiV7cc
wxCWKWxTGK560D/hT+tMx9dMd2c/BiKOI1F5l87WAR7ARFbe3edyvUq0D6lH/mqa6JtaYM3ML394
MAp6/ObBvLuKdxC9VWiihz85M1PBKwy2gtVJOqf1FTmvU8//v3rdKbHbbd1QPQ3yD9vpV2jZ6+eD
kbdJqFzv/cJIJwENbyXQzuz+BdwIw35ARQe5JNcpzuCOy4PCDsRJ8u33d/66Ud/dOWAqW4dAJyUA
yXdbImIHpDa2abQkk9vI615HSEVX7UXFzLaAsLcZAzXXq0bHh26ofBmLy8IgKdTme5vlEMAQoLuW
dyUwbAqgeT86OWNuhjf6tDQ4Lbg7b7nts/XlFVpQMv2fZ+0PG8n85Y10kXalMSwdnqFpyXeowajs
tLqyMA3qWoZxdrv2G331IOlruKpqGOfmbKl4IQQTUV9HUM2CZEzipt/K5sjsLvEZ7KLgE+V/YXaz
aS3MLVHa3ljDdB/L4V69slYzPK0rDS47ge5U14zeTZtJIPJ9EOBh12py0xnRBu0HAnxkHl7/dpyZ
tlH0zNXyqQ0Zly5u+mxWt0ZhfWVsemc67sMflhVc67sNbeiCQQ+2ga7lwOZ4+1phGWBlpGBknYL4
RCvoTim2AW0GGCO5grbFHymijk++Akh6Ba0oUIoRI+aQa0WySU3u0kTAJ5+YkJncqFrQCJfR1V2+
OSEIDJH+tYZ4Wefd32v5H0GYn5IsqX98T76+BS7/P4pj5knbxJT/Gcd8i1vxWwTzv//J3whmQ/+X
Z7quruuuTXKle5wnfyOY+RvTMwQwZOERG4iS/41gtvV/GczKPIddz6EMvvj/Ipi9f7n8EM/lbQAU
7Zr/EYJZ/BIeHQllxUS3lwEAfCaFjP0pSHsF6DgZrjasPESX7NGP2ngDJtVfoRR6uJcmhrFZ6cfR
1SGnsPxuiTfL+mLO99M6IJZ3XTiu+ycbUF1KS1g0k//T07z7O2C9oVn98vq/XqJj8Vg9w+HX20sc
EEuma6PbpMcAPUNKea0PXObz+nifLC+NXeL6Nm6K2NskEfYd+EfCI2GuiL+P/sI3tR5Qyuzb1Fv+
Alk3ceet507bRe92tUVmb1k+Y3TSGrTKViuQxROSzzM8eV37GpXVH0C28hcQ9Lv7eRfOBj3zYBVz
P97wNE+2byzXGAAT9f1GlyPxh0YfU1TXwxl19JGVpkkGystCDr5GfapSDeYRBef72Op2xZwGYwt0
gBmb+j0M0ECPh6BiDEWOjDNCvIEcFCgz9noqffi19PLvTRTkGv0Flh2P6w83+OvBr27QhKjoGurc
ke/2FN6htWEW7CkL71JduSpT54tYbCxakGbBZJlbKQBbA5dxVdlAa+b3e+YfH/FPV/Buy8AKgAQ4
cgUlzfJuPq0pvc8wxxh0DJLwT7Bp+QuE+90Nv1tROzLrZkpYUcEgByqU36HFazq8U1sL7mSVcvum
5RsZ6p2O97qU2sjo0MDNx3iCNwASDCcxm57xltPknHDmmGG/EaEJUMVAkRaY8az0aAGEFOewemLt
BoA9Jsg/pu1g/e5//wBNdclvkgduCWA6QH3dtuHAqVPop7iQGJ0O2EuwO7noPEV2HFQ4G1bdS8w9
1aMV2G6/A7MUGKDyOvpFPaHBplYasWtgjBBYjI5iQPVmkQZRcR/VHxlV+pJtPl5yTpnqKVajtwSi
8/RURGzaBDX99IBEaTD3w2axgD0CAtPvU/sqevxWmyfAJJuUUPX72xW/HKrvbvddrlSWRuP2GrcL
d8l3PTR5lBr5lfCyGtcFMeNZCFxcCt+LqHIeO+up9k6ZhMoLAzyvIIIlDB6ZTGSjH0sLPAmNQaqk
HoHPkDLx95dr/ePlehbcE8VBRbf77eqgS66HQ8PlqsARZUqTHFcNwOgxb5jagKX9UiDaiCkD+6re
KxqFyWk/D95GDvFmQhtkQgpoRf62B8Wsj09mWmzhnQQjlWHMT+xWZA0o2N3IQg2XEQjg1tViKj69
hAttu+oKB8tX23llrIQe0IY+P20RYipdisqaad2za/HUnIm7lvnSNtamgXdNCKDj57GlOvfKC7Op
FTQCLvNoGX94Toaq1d7vYgcup0slpw7T97mSXSKAM5oALXDdA+TuzflWrDa9ADAWKxtqHiGTdzQL
zcBQg3r6rSpSrqBaV8GRwFtaqFsjYv1+CX+tC9hxP1/au7pE08sOszwuzR2KbW3c4blEb3Bb85qP
C0aT+7L4NjBX/P3H/uMDsckakfRyHZU8vHmtq9ByLM0gMC4cfFEvgc3y3o5m8Aoqqa46eiO//0Tz
H88717QdGyYi4i7vCS5d03uurhh2orazUzTKB8BKnNwjGJC4EzeT62371Th2yfcU1MwxkmsfNGNt
3+FotFudPjrWpqMd8RH3Y1eKm0H5QoI1XNoUG8rS6bbodDJ3nHCYYMCCLDscF6KRtp7Qkb3HfbY+
RmmnVGiT/qFkIx4VyAgmdUukLl+GKJ23Q6W1gYbxBNTzK3IoJXPiHBXStPT2ZokvgTOHxxIjqhGj
uRdorqg/GAvydLrYi1TbiorhI/lRqj+4kxZY43Nd75cWFbts4FqmjRniJkL/2VJXzisDis+vOTPs
HgwYwIoxeTbtlOCJEqe2okPkMOFydyl6OgXc6LoatyWiOZ7yyuyekvo+cvDfrCuIXVk0n81WL3yn
F89a5+501bzmZG0bdDtiFCFXGgNjSXiK1Qu9jTMPPeMyIfGguSx1AImAXPxQ6eFyaYjD4CsNwwic
eDjSrBUkIZrOt3ZlGG8GG7mDCqDCzZxmWyZA1aNo9cj3uiYLMs3+VsSYu/UI/55Al8qnzl53SGuA
XawX726164ditHEbb4H5o1LH8L4Z5R45RCyuC6BWfOnLFvcWb7hFaX0zaDTOWy2C0A/bB/yBDtjS
S/ZA7LdNCS+AvLNLoYz09s6NbikW4f+jjYCEivKW11rLn1YErKeCvmZ1sMBy1GAKPdVuXF5co/Ip
tnxwIjT4YR7h40ZpbMLqWXBukPWT61hBNNSYQdUQAfLqbBc284JeXtgmD6OQHBQyxinNznc1ozL3
2eLEg29L6zLfop1PJ5ZkOgyZZziBRYhUJ8pC7I2MF4cXUHj2rsfhehzp0ffVPgN9EsWok5unzlZt
SRT4Vc9bkAIACYpWonjxJPrJV4GpmIncNiyGE3AIEdIfJZiSIEDbBRP5BFlHx/TRBhQr0GTsOKun
q0Ek1wmALTgnd7ms9p2KvqTy6rAiWGYrQY/gl89XlV/LLPXRa5xzgLMk4RG1AFgif2GgzvQR5G1I
LwmYjreJGuZM6QCgj9OFskEdTMh27Eaj3SaEHAPl4uKrhcwSJnjpGetF9LORJ2mt67wgiJu5x563
qZuKrYtLkIOoRU+GWtGPc/QndcykVBrAMPHMwTIZFU76tcyBAJhVm9m8N/T60Nuog5ELlzPoQp7f
2oO71/4qSlT6kF5pRarSiwCgx6Z39nKquFLiPW4DZFaaTSFDhVDFKx4P5FvypUEXFgcH+CLRRps/
zug9Kt4GfOBDPuCuDQMh5XZMVswFgpAlzXFuuKKeF3JdtghvBgo/NJg0KJofXIGbUmut2HVRY3Uc
vwNqMwnWLMtqbGyoa4j0+xbJvXrWtZvjtsrVYmti8rRyhHQ9HuqM1o7SHWyxIsTg5jLlw03kHly9
BUFsbLiTSfc2WWYFxoyKDvtdrbBeEO7JSdZWOykMDAek/5ocqwwv2k4VMiBxtINkcDtF3a4pUW7J
ol3MubgY7UkRscqo2Zfpi9mtKI1sxGdrrcAzLlu5DIGWP4klpfWAGmBZ75ifBSXgowiItfc9HMwr
0esQP5TOulNXpNLlsYbA0y/bAYPMEssTLZDWuJMWlNbZxmTY2ak3oSkpExZ4W04aoKIeYPUdpAAz
MlRi1D6nm+OP5dPk3DvlNkKYZhwQQQGWOZHxKJKgXrIn4fY4WuHHmYnALkySNdtWLLcsTR9YPJ7O
0BwZWYGoV6xBbxwhji3EG7Ow6Xc37p2Hmlq1Wtq5CwUYain+F+2R/38Y3jQzvZ+SgV8Z3tmPtouH
7m13hJ6H+mf/7o4Y//IkOiIgugmTLjzYn7ojUhoQvC0dsrbifv/cHQG/yf9Ml04YUmf8OLKyf1O/
aYGT62GmTJL/H3C7Xyucd7mjzTTD1C11wRzdb1OlQfayajoivRkisjfbx0wHExa2W52RUM+p3Ixk
xKEHthl5rwTOk2cC8TRRzOP3efP31njD/f+5DWJwU+9zWRogJk0haJ4god/VtBEmLzA+SCLaeUfY
Pjdrs23X9r62WmTL20PeflgB6hEeA2QCEVI7ewItXJl86BgZ5Q5j5+IHNxTUwjr+tKz/0KIx9V8I
1GSUwmD+4Blom5HsvX1YlehT/DSohwwde2wU94dLgzFIahu+skUi5Gy17Ab9dyaBO+up7Ayq/hbs
/Rn0UcxBUyH9mvDQhNFsR4a+dYruPCIvwNVCNwMhuNfM9RKS4TVKJoylsE1tG+bZwV20rVsrAToD
IfOS+R7vbw52Izd2TOF9QUN6inlWBn+PppUdG8DK4ZgI5tH8u3kuD1V0jzzPpmR1q6w/NC68qzk6
alKep77fF713a1TareNqO2N+qgxtW0PSTmPtwOwRnMSwxQjiJVsa5RmAw6oADih2sg0PeFBh81Pd
1MOnqdRurQrYYypGPJZQCrDFTd4gzmY4+9jTd6FX488ONyxE5MQRN5GsHpdi79KFC8EziVU+yUUG
6pmU7LccEAjmI4GLDLYDLLoXpS/NFpjUjXqaUN0xvzb8lEMkbB2/7jSQcoDd8ZCCMRQsENYs0FWj
x6aZ221mZwe8MTr9U8LUER1Huty363JIvScHLwf16HPHPqYaE1x0CgQ1otqCdRHvWkM72CB9Ozl/
tAZ9l0RU7kOzzZHywE3ikDE97kukvHrGmeX3CYrbZOcc7M/dgCs096LJ77N4dEgSUnD3a+0CkAwP
qXqgLFEzYQK7AiD18kMf9ZtsMPFEJ5CXTAB4WDEX3CTGeQLrM072UXcz7EE+F5V+rgAglnF+qEj+
8D45wBg5LTxQdekUO/tBaFuGGkia6Tsb/otAoFZthbARcB55kdkpUYdPPE+tR/8f9EQQLtpBp9iF
a7DnYMsNf3Sa1xW0RywvOT9C8dzO5k2efKp7UC+k9IUofPWUiXmMU++jOQ/UZrXp5nmdPLkYDWVm
zoy33box9Fa8dFIKZrvBD8uKjjNxhXxsm2KcWdMNWTVjp2LSnOqwuyAK86pna30v6+KgnrRnFJz7
8tQxJ7EBd2tMa5ql2ns8GZiSgQNhWP2bsuj2ViR2c0jPgMeUyHWXrQY6dGhH27ofps8Javwz1aLH
wQ5wQ2tKptbRl8KRp1TXDhOuDyplUHfh6OYN85cg7MzAha9milsX+kICVCYi2ZYDXPLKQWJy/ahp
uu929nEU5gme6bZuo8DIv6nVVT9N3dvakcqSKBcL3KvomI8y6CQNiTK+U6s3rNhYAFtQWz+rSR8x
C0RnZ35tMlV6dBRedkBlZdvyC24g4GztoAJAL+SpxFzTPiEvFxgmb1QC57JqfTkWB7XgK87btNow
jjhZI9B+Ike1EAYy9gAv2QRydRBmUHq4sbHN1V6WCBN1o3WbqkJgUiVBSW2QqSLB4QwJqRrcRHfu
8sY2PtkUNRbFzaCqnErVO4X6Ag3HUZWQqWoiT1VHnRm30KsT3wJ7zZ4cra2Zu+WpyJAmRL4IaIbn
W0viXQ0WE9+RTbbQCApT8Hp2yPLK8YDxJ/6ZiXP19BWpssWdjmMIlD6CunJTDZmDz1iIWU7alQdg
wRi7/hVjt0YbXDaYKzK/h/50iMbFQt2gfIgktkaltIp7o0X/YW0TsXW4aBdy7VWY+pPQ2wXzhCUP
TEVgLuYG/PsamtdOLjBc1jpYAb1AgVRNxAY79VCLAFga0bWjIPj9wfRP7Q6SC4ZljDckmcTbYynK
PM0wdIVg4H2YJfFxQFujzaGt0ruqCwCxxu73Hyn+qRls0jZFAMejz+y8+0yT571Yas3jTp4Lwrve
4SdYGE9VJy8YCe7UKe0sIQrgMjDcZm8vvP+9Bf8AKv0EAPVKr3VL7xwMFmMY76yCAJbE2KJfy+75
95frqBbYuzTH/fly1SP8qdHbjbDXa8HlTnl/kcu11Y0L7DFkBeRZpRcaJL0VxSeD8rWG/oU5ZgnE
T/dIggZEzoBCq9PVsY1dS5hGwHNvtxeMNXbqnbNb5xqaX0zittWz5fJAoe9VXE9LA2FFaDmsylBC
iWJ8q4JEKqMPWkH86MJDRusHhz/TQ6eS7TJaJvAbYydQM1zGLxUizuqPSyUu6jmmf1XlfHJgDINk
qVx7B0f/oI4Og9iN6inXRQPJ6+7Vf5fI2qhgO+mcgpS2guxBnd8O6F4zyQMU/+EZtX9K4sQ/PW1m
bcJx6cAhG/L2aeMU3Rr52GFz115UZlEiv2rZ+zLcieq5ai2guRvdfkklIsq8Qb9f6396G8Bm2xKR
Gw+Rl3cZ5FhUYdSleOyp9cQ074C9C0f/vcZRaoVoRfxpivA6PXy/uSxL6I7FGMgEhfD2dkuBoyrO
jMxhxPxxQQC2tYi6K0ngsqvgdmYkFNYgb9RJXafsHjC3MCABooqAenNv9ho1pecnyAcX4bqzMCv6
/TN5bZW/vURTCsqF14ei/3KJzMLL3BU07lQUNyFO6KF1VHmryhMtXLHLWgYOO2YtuQYwqmMtzlGv
HcYGwgwbdSmLP6yTKm3evZNck0uazxCY4YvzbpfgwkJHoHNpvJPuFewDJxr3ttug1GQGwOE2OWSd
LCcxWgpkzGSQLVCj2NF/eDa/hjJ1HbaKD5RBzNPeLl9tdVBqeq7DyTnobaw5MDq3MxJjkrHK6vYz
9nuoZ0PHM3Yp6UvCSw3RehvKP4kyGmpzvl8nyWEsLQMDPJrXb6/FbUUTJw6EeQ7aHkqM81mlY9AD
FT4Q/CgL5kW7bOj96I9jBDVOef/Z1Dzos5oO76z7bhvHTV+Nesxnq9TJTvAxGEnfCNC5jP0lBYlP
AEmabdWSxJPj6km3710SHiMPQigVZffHV/nXd9lkTf77krx3M9ZQTjNNcSbXoVk9rsND78GT6Mkt
CdfSeBG2os7gQ5nax0ExwLthn2ekrxbRVxi75NLZ2SZdSYwHVLNFuKWsY7glg6mmDOA1o7Z1EPvj
fOynkLLkq43gv4tSsrrR0iRNM9EHHihFBmo5g+yaKKoCizUZlyDMxRneHN3059fjbsIkEL6LMSIt
EOq7IqXpCVWjGuUpIYkPVXunkoFZ9Zu4pUzCjt1SqS8ldZ5QdBATEIY61HRETS/ekwE7VD0jCTpK
myTlMLE4URdOVkQHjlVpXCbNha5h7fvkcZqbH7kdv7CCxzVF0aDxw7i7V/86MwS5oA7j4hCTFvzh
/fk12jNlge6MYTWYPFTq3u7ZZF6dsnAXy1fZv4hRP0RZZjKio9pDxoKcd8S7bfT7kdnUoMMLQnHl
D9eAMc6vu5e3lzkurRTbsN7PX2yELo3UpnNnajW0Ht2+QSbWqTwLMQne1czKGOPG1OFeXJPC6c6n
Fc92LInc/bC256gYyyBEjR3m0oCPmfe1twuNc7nIUMf/kjqhC8EjCoEQ6sVOTglLKKJ1j4Y6OC1n
vRS4NZ3KUH6apwa4cGj9CCvzuzvSxqvj2oaBUVj7NYUhI5xw3sKYoSbKFe97hCZeaM3RMigqs6UO
ZFVdnLm5oCBEQ90dzbsYHfAlE/hUFoh/t/FyoyU5PvZwvzbrANFRQK5bKlleQ2HcdWaNqxS6Mpp4
Vm0bHfF6xGIw89EOCyHN6QhnKTCS/CCSMViqHyqRcVkhW/2qyfXJ/VXQ0QoN5hbdjaoFgAvvsmhf
i/AwtsE68y6ym8pY4MNOhCSXkPQdVa5RR9SdXnowR16xhPEVJx2ZAkwbEeiUIg47A7JPtW57uL0M
pWDHONopxpD6bNZuYK3pTakGv4yB8IwAhnqvakGO7o6WlMXDN2wT80yENDjVK/w2Cz9sMDSPvU8Z
2OnBvjLZ5dDqN6bxXKkrzD+qoy8u3KNJtlYzlWgeYzKxAs6KPfEN7UWVnhBCX+9K1WAxGtURTWtV
2apfA6ZDzDqCfJ9aLrAxAg9+DjqcMdGjBwrNC3P4bGuAr9ZzYkxh0UZloOJSH5gwhqhG28hhqDLb
W6E34vz6pZYg93AlhMHvHdM42RfbWMsPUWwfoxW5FWJ+TQBRB7Sd9PtpoGQnes3C8NUSYAYXGPgT
GdqwnzqaHg2Dl+mIICzU3fCAUMLWxAxVXzArJ7n1RlaQ+KaaFp7X7ofePOswamVPiplmh5ERo6bk
PCAWLfqzKM+9k+9UTQh1JOgLWH4qdLIX0hrDteoyueZJW1CApClknnTh3pYw+svpB92BsvriTjhs
DPI0QiFGF/hjYeuXdZTnUNAZiUm06QRheXlaiupHPP3wmBvUGMJVCSlKY5wjVlJdfl+z5O09FgIH
lRXEqAuM+AHHbGGVFKuUeolz6r4oGNpDx2zFWBjB6JCMe9rmNqRXEmbaQswhvIrxl2ecPfowqjOj
doEqtV8FsbhtOvC+0bPkRE719CVHPxWiL6EKZpTnqoFV5bTICfHqHVIPRlU06kxUZfoYJUe1Ovj6
+Yv2pH7s/ym5VX9G7caqe86mC/pJG0O/n+hKqFAJONTvCjQsaBDmpDqxS2uvw+6l+DbG9ilZkdik
J6dOotSTN2ZuH+2y27YDHsrVgO+LOFuCk6d0r0mfsYFav6qiQPXocoOVp9SAFrKT94BI73sL2RUx
4drUQBiX+CKHM7Iy43G05I2H5Vts6RcAUCenN691HB+Rm4t68zR8GnP7RG1xHo38oIV/fyYdimvl
pR8qh6GWJdA3FwyebSTBoREl94ltQm8Vu2GV6NA1W7PkbKbfo75tjrVbG0iAmPJDu2BRQFVmpDr8
jH6/kqSWjnbIuD4vpelbbVR+HC7pQXUSKxvxF1OctIx2UN3tV3HROpqVOh0drJVoyaOg0WzVa+2E
zjGanyvGeWNqwAANb3mjg0r/UlOr1vS4VanX9R2CzvpGhZ2BiWXCxkkhqKnrGx2XwXi3h/KxE9b0
EZWjoyqlausOj67eE9DZ4g8lC8QDR3VD+8v1HsblhBI+auf0ZgDUdk3pWyqpUu21xt4YjblBnsdv
gSaAbkOmb9cQOVXhCNpGSf2fDapAJKd9QnfRC1+PYYPW+QFwm2pLYbgdTDLchilzRxIeA4XEtM2+
VBRc8Ww/qKRRW21AO8Ylkveq2FJJR9FyT7qxW3t9p+j0r/04Gnwuej/TWgSqbVVpf/8eRuFBrUO8
iAsOg2AKW3b4IfcuNFA3KsbBVd8aUjukvXs7SOuqz+EBWu5RUYIrwpD6xGWiuaSqQM3bwpjQmq8R
Bg9OTjfTZQtRlo22C9CyNm7Ut2voMqpNOdC1bVAlTHY2wzRVA5SWuMgm+aKSINUgbWtqk4h4ZsqL
pmmHNvK1PL4J2+gYWpzWqG27+7A2x42srWo/MQ5FkMv0TqaEGeXmI8zaNoZbF6aXlj6crzdJe6kG
RMPCbkLaATarrnkMgbPpqbSUlpBSKjdbucX5Z7oUsMNTRvAyB3KpPYXoG+mO6xtags47Y1yIFWWP
PpYYEfVsfIwKNyA1tl4CRKdLmQo72yZq/XX6DokMj9WjUbfgvYESOCA8GASzg4+xyT5sGbKHw94q
lw8F2v9Epp37ZamdbdW155CcHAz+AfsaDqYpqMhtJd8xAp9DavxDOzUnna6jVw17qtNNKdvDkA4o
OQ+BM30sI/aNDWvQND6DFgIyfo2K7qwrEiEgeuwDoaXjfTvuo2lEq4ouMkwmtjVKN46fy/AquPS1
q47a1B3oTSQWP8xoD7LG5tnNtuqz4OD5GmZ3blX7a8x1kQa7Ht57C+6EkGsEnu7i4K2sFwoIbdIc
LNkd4jzb5mG510GFDHF76Cfi+zwGghag+gmZidVpvOy7p1VLKVUxcG/B7BNHG+6ZzQ+Vlc9s8Xw3
fqwouTgclrzMV7mMyPu1NEttCD/0E0sersalLYygxRi09ModyFklHdi4/TTUyMBJsR+r9NEFDbo3
jRqQgWk32Dzk7dnsyRBh0gPgLWa40rL5jFVZdLUR7HBFPp2qWD6Ydu/uhehxm2sYWGhr5J01WqiB
O4FXCwf3SaLEdaXQPTfwdu5DK/Puaac4fhsyMqrX5qbt2vgxqcDC03WYzrmLR4ThdjRV8UU4r/ga
Z2QzdOOg9ksIWhl1RFTpdLHn6bKM4tFDO7KH6rofKjf8sMSpcWogkjGSovRBOz89GUzNCxQssLPJ
3EC3PivXSz3T/KVDMaHrtgPMK0X4ds7CwcEwQaqpS7GYM5rzFM5nDBZhq3o8Py9Olq0xrRrYu+kT
+BySvT75kcTa3miJf3V4jKL52Dt26Uc5Sjl2UT8aMaPxtkh3oebpDwv9zqu2YIHc4IZzrT3aR2WX
FAdcoz7PA0FM9x2KLlXDSbfdq45bpyMHRRDVVgzQgDiJ+RWn0oHaWLQfadRTJloT8mkEfJCZ8/jk
uNkxzYqYkFQFWRhvhXZUvbrcWjGgQmof404yTVwK0JqDbv2RUU4NXEC9FgnLkxTfXYQtG4jpPSAV
oCvqTOmQiTdQGSsl2aPTY4XbFslDi0yEsDBdL4URI9IAPmnpIr8zzmbZ/yhMNkBbKblBOv1Z3t+b
enWMeiQW4E62tClaAEDJ7BAh8m1Dd7Awu0ChgXRS/Kr+pl45hqh0lUowISOCDSXjfrob4IhM5kBm
qmT+iU7UyPyK0mKrxFuGhryT0rEY1dY/jXGxxXvuqHPXCs/qmeV+couW0Nw1x/pWqxzrbnIf7U4T
tz36uXet+jLP1os3WvXJK6Nkv+ixMtCyTJyryfcgmExPiYmVCIOe7AhDXDIAk94mREX4Vhf5ndmK
c4Pd5jewEGP6kZFKdLATmJlFXIlTFy3hOZqH6pQRLgZKr/sR0tV9VDnJITdbJCKWmkHSOn+dHOSN
Vj3+Jq2T7iCPtWrt52F0otuhxkOt0oZLkVTuceGQ2pr1Wj8D+DjbOnJw4+hkZ70LO7jpTrtrZ658
ShHHRRB2InsbwevwQ7vCeyLt1PxocpLzggbQASW7z6K3juGK/ORa3s0h+ecSbaZefAglxJQI00Bv
Nj8ofe+82eE2QObqPaT98jhb+V2Yx38pkRw9sq+KAIhq0TfNSr+vBuYAZnOLm+TnQQi8wcX3dEZU
o5I4+a1MObIBOavIvi0x8TTm4kXX7AdD6z+Pk/gAIA5IyEdJdbmx9Ow7yD8b7cZ4N6TIhMXzvTnL
Q6+3sK5dVHSM8hJhclSYE0w+lkXKr2R3x841PyQFsT+x9vSEsK4ab7os/yuZlkenQ8zdw5RNordL
b2JgTGWKvU14wKduFajsIu/u6eVdbmDoYYEXb7B/g0khT1VlfVim4rkT9Z3M5pthcp76geMu6z6b
Q7Nf9eyLK5Vtqqg/W8jdIKfEZK58zKFozrK4N0OxnXKHm+x4wviBVCBuo5ti6vzcZbbXt+1wDygo
gnWOLRwOv+njZHUl9pWcFwiyW4d5hlGodTiVojqAPrPEzbsP++SaN3q6z2mVghV0lcpB9DBIcdSz
LD57uROd+7SPz69/TPT5vIzNeq5rIGirLBS7qnIwiPBsDHRTbKOG5Pr3n9DPslpsP1pF2F1dBJem
HMkUz6ovRlJlt2IpEdIzdKCyglQCejWCKIeEEdouHuaFWIYQh+wHBXWEAlBuqsV2TgPxCnUMko7E
eh7Z9B9fv8yg8PzCldmxWZkXazEqeEmebTLUu2TGiM8gfMzFLG/0ufycWcMn2IzSlyKpd7i2iEOG
lifILtv8pILSJDQKnbK5qessO2ddQVqWojZWjPq4AR8Lm0ZHmzLqjceB8IlsyGNZn4d89m6FBrqv
i7vmQ5GPd7U+VX7VlD84oZrT65fK6P6Lu/NoctyG3/Qn4r+YQVwlKkvdPTlcWBM8zBEMID/9Pmhv
bdnjWrv2ugcfxp52SwwAfm8kgHVav+ZK2E/I75Gwjn2Q7yN/u8FyLY/ER/bpGQ3oYNSgA5ELV489
O+DBIlUIoaprJKskConvNSrWEDWrZ2StFM/KUzalWUwoW73z1jV9GlBvGjnsaISxAwrZykhlG6OZ
NeJZIs/G91aOoBZ5THfx0Nh2AxvprIBIKyPAnY0U1zai3NrIc3s7so+2a+z2BbEwo/tAEbyX7WZd
4N6BkxUFiUbwa7lIf6nFwNyX/1RoglNOKLmpZl/rGrmwhDlvnfeJp8uri/qK5CF574wgK0GZtRqJ
VoBWSxrRVmLkW6sRcqkISp5LyCmfDBSQgQRbo/V16iLcrweJtIIqiWMKDkmYxEl78jzKksgvtLs+
qTdlcE01QVRYg+AkdksDiZUQAnyMQMUHkrgtEjxcsJvIL85Vk16oTL7xSh37jum+uvkrRUdtdZb0
f1PT95G4qJuZe/IEAyZHKL0S1YjYkOl9zKtzQ+vV5sN/IL4nF4Lhe1cwe4vsVx4N+8x37wbqNENI
I+BsYCZKXcdDu+/G6ZUUUAlYB7R0w6Thkrzhg2zlQXU2cIz5cobeqpComKtgdvI2RMzncGx+CHZl
A7Py8J5DAaKiSgzgHIAlYhfUCAsBm53/04z+ePljKkYvr/NzaahC2t2S/EJB/FGXX3Tu3WgnfmOA
YVGJy5+gCWBK1ew77RyNeoOiTZR/0YW0+DgNiziKcLEzsyCTNKOwGf7Nn18ndohDo/OZImApxf0i
NYakmIsVPiKKZ7UrLn2HmECjZJDoEvDO2wvsf+IiscYKVrjg8btWMDmuzk1k/sNgd+avValz7yw0
OchMqt5/bLPzjjeac5W4SP7JaaE0LEfikq3Lz4wIqDa5ESQY7UeToEJudHl+5UOG9GVKUadzkjCI
wrYA1jCitxFvTFQfivy9jTXTTHdQ6G9cgsQNSJZKFBfQTb4Csfq2eHBjEEy5Axhu+Rc3SchKaT5K
ZEVj2KME5eEEbAvm4S13O9QXA5kbfmGCDTEqSDNHUhkNAWqUQUalZt+mhXZgaprp3rhSX3hRNiF/
gTy7LsOvqdgj76TszAjDEb2ODTU4Q9dSUc0k6V3p/0Ni41zNh+ESx4IPY+jpCqFI62zv5OQ/lLUd
sVrHuq3PlLTEWfg94ghKFvizQBUe+XfwrgOyh3C+jlb6pm6NeI4rw5PuDX/ihUExnCTBTpha4sUt
KCoicoHU+9I0WjN4D617Kxr3Fg4WUuP1lnwegU106V6NGGWc31bC361QEGh4WUWC2IBhumTfZXA2
L4m53ubpH9i3cpEcbOgso9j1u2fD5kVmcOSej3l6MQOUL232pvocoBtiGDiOuGplzVvqEbTf1Afb
WApG/04bR+z1K54FcSkAA0YFWNOalnAeP591Yskukly8la06edakv1UrNVGFc1dke9Vb8IPExf3E
Mb3k2/UoTSY4AsONGjZHLpBJ3Fz06cC2w6HnCYyAJMx60Y+KsDSO03wxr4KPZC0r+DkNvGtkNIaP
64VDf2YVw/XMPgdxtFqGeujVcHCj/q350gaXsNg62rZ+Y75soP2rO46HRFFkXL9RbnJO/eTZvtlD
/7Ka7jk+fze693xCpDB+rBCL5VzfgIhFg1x4UIR8hJP5/wJJnzZJ8GtlH4f5O/dvZ26JwWbwIB8a
oKnJ4yrwPFgLdBngkT8gf2c1NosY+n5yfzeTKMWRZNxNgHAtQh4DH48o/AzqZVZkS7r3CHLLA2cT
EA/m+huM3dyvIXf2wDCHsEZGxt+TrBy19mERXrK+PNqpf8D4XFnKgCBvJoAIF5WWQghhfovlR8+l
iRMV/dt6FQ9FRm1knUWhTn6fXgy1E6zVgYpE7x4gX98AdHqAnxWXec3By/C0Qoj3rzsCSqI5sI8Q
nTcDkCa2e3E4R4Zd9OQU7A9rM+dfzAFkLVGA/TsV9HcWU2Aj9on7iiQOevqS3Og3Vtn4yPy8IKoK
LRMsQXchtekYjdHT3Kjzv/+qv7OT//xVv/nT/JSkavKGo71BXYZmO9pyvpN1dbDBcCRVZ4nX/alB
/f/YWe5zJoBR/787y3k9m/rbUP6mn/7zx/7UT3vO/zihUd4StOHZCEqgzf90l7vmv0TcbifyA2GT
//9/9NOC/xRFWKmxeAoUSjwI/1s+HUb/EwQCm7oI0fJiO5H/LxLqV6PvX3nzwPD0PHCeCCLhI6P5
O/8p6XJsbDcPDkTdrKcgyPQ5Q5B1dKvrMloL2n8TDdmakXUufs6WAwJJboI9PPsa+HQgau/AKPDe
S1hc0ItExJWH3Wmu8SqRt+JdAjAVhk/CPfquOnVkoJbV9LXZoi8pE6k51uMeb/dgrv+h8sJ2/hur
GoCfc+klLaBcK89o0P+qm+oiTAGun4jD0Arv4s9Iw7uWY/96Lksq6yDP/Ms0OZLBJGvPg5tSHE/f
46Uahu/W6LsHyuyouadKyQvXX32Iez0KMSK0Q7fGgR7YTssFXaxD2px2E7OA7dSUrEe7WqJ4Tqmi
8rt9J9inOOqERxCL9mECX9zMoTOcvNOTT+YH3aAbB/IKhOggy0k/vgXZpo/Y0AqPsT57H5pf5Qjv
Fjh1T846SE9hOzkNWO/sxC3jKdVRzJBU4G2hU7GMuGM2jouUuMN8lreht2mYcSV+ctfOTNR/GSsi
fs7LIDhjdjYOS5MsNIQo0Gc7OAzBrzTj30I4Dsht0yS2FtDcJoGhSoWH5NsmO34GYiOhmIuydc4h
7Mgzzwxj6w1t+G5No/fga8RhC1Aqzz7wICEpFOV23Kx+/dD4XRkDXRCYhedl8IrmQKYafcKR/UXA
Bh2UxW6Q8yGmjui2dSPoyBlT8gNakR6oiXyXS7+M++BAWCmqyACb6OrW26MkH5z0QM57ej35iUfd
SouGbSreUexlSqvKX6lddN8GOY43q+uhc5uG8FeLwQr9eOMXGpye4NyQuGQmu2JPvtS30okQCPbW
yZuJQsfNbx0D0V0IlbzMeXd2yEa7lU755vUN0L4wwqnZfdYYYO4N+e0N+dKv12pNSOd7veSNuaxc
7WOGs2qvev1VD6l/SRWRcOvI+cpxhrvXoBz2JvsDxwwjQOOrBrK8p9vcxYvzNRBkq7hqAGqYyV3z
x7Yl9jUhtyp6txJXdiOHP9zV9ZhCXLSQ5e6nNp3ye8r7dwi9lDB2MRA4FblETwkGa+jLcmdrSoN5
pAinFHM7vPNeBJH3UVYgPQyzVxp5Q0ukY1dWn1vBAlFtfRQ7hfZPKHhfpqD75EzOhXRBjJkWkaKJ
WItDvqUcL0hkSpEWOH1GkjVAul9A+7kW9q+yorS1WeAYkvA2te0NtDo8LEv7h+icuybn+hSt3MLQ
IxMsm8jOajeKAKyM6WzwSetKFoLf6xo/ejaE7wSpk5chGLd91odXDklfp4SnPKhAmWePFDddTYei
T+0zlAxJ7JOLWMZ2fxRiKh9ofdXVG/LyPkwRpxGSVyytvxMhJE6dg/5Alo6+Ti5YGh69q/Oa7WCu
WVEKMPXqI8VDUHNFveE9kzw7yrNIqj7MhLIF6UhE8JGagmVuVbxqjnrT4lXHVi05gYGfoYNMKYgm
zRVcZJfZjFt2Ez33No3mYfkgdW07D85h9qvxQDIYcbodZR+DM+5mP8oOqgneEuU38MJ+bEL3aViL
azKGxMog6KDNZAGFU67cy46E5ZQRE2cVmK9Z39qopZFAYKIsCuuP2R/oc7dXag2IEsOAlV0am1c2
Es6hc8EjnAYJZ2dmjkaTMTzMKHbH4jrTGBpNGa2cEK92RymFLOh5sRJWJqVGAME5Jcd+5GNKOhMy
Z75suWW/dEnc9ME7p+oa1gajeYceXrEh7yd4oMPkNZ/hiSC5ceEi5cZSSCHTVyf0grgrkzvqZes0
CrXtE30avap8G3oYZDMmqlm9TfK6vqUnvZTf51BjKciKezMt+PA4dKGrKqrbxmPuwOsenLyKWG6Y
wzLr1b6SnEAgMeX7402S2vY8SyLmrJpvtrZdsh86IqPT9l04bxPVFX9MYVHcEu19iAI2vDBs0Ra1
jb1DxcsjEs0tH3M+r+L7jNX0E+G6nENz642ylu3sYsGO+aw5ltT8GjYsbNnKio0u9CEKJ9y9/okY
khj4UeNaYAd2nWLlG3fHbRUh4u0GkFTxclljuJLRTE1Nsj7nRQdYxit0CLV0zmtFpP/aFl+K2mGO
iLxTQpERMqOtjH1fnVTrJTgJgwF+YAjPC+GULgVONTwF6oEBbHTr75lNYZE1QU554XZuZHfv3Gto
kTy5JDNu1ACHrcwaqnij6m0OhGE3onr4Xf0xcbLtYUERHFEuJhffjr6G/Yh+s57VvsUz0W7UQs3k
aRxTe/iWTNCKpPPJeM1mESc1+87Sp7+WgdTEefV3jtzSOK+gPLuRwSHBG+0R8SHcEDa2hx70y9Z+
cbLx/ZqEzjmJUDNUeXOexmB5QoenYnqC1CdJ/gi0PQ8FHy+cee+pzyLJzmMQGXA5IQPzL0vWbUcr
rb+lNUkEOsOMMbHF4cO2Tu5A8LfTVA8LYyUG+isdvhCilix2SQqcUnoEghR1Mx81pWGIPljBpylS
+Af6x9aNX90w7+5SFEivUlIUyX6mLmmwLFbSp8zLf5XpyO5o3qLXPbqEJcVjPPz5e9yR/JKpCA61
bSMDmM/eME1vvIratWK11mNVY7Yto/VFzXLdocov4yp0v2gj1XvdUJdhoWWv3Y9g9IfXj+42ibVv
SM4iBYeBB3kWWbl2dlILoJDN3H4Kknzb2a64ZbO5Sav8Iy+c9TRFAwtNhsxp6OtdNhF8JSbNyzWR
bOOtyU8vG9CLuBx0bOCLRfHO2UiVz22ev399CzoyU8+9Pf+kajKLUwmYGvUXVqznzuw6o2KGTlsL
XKre5sOifeJCLci1kN/eFk/esOl70femDQ0jcJLbxdUS67MbNZSm0UliOYJ2mIgsHmxk+sN0xpA2
P7JMfkZq+2lyegpX56SMSaXOzyRPstTY78JOJsDm4ZNWHp8O2lrn5akztpisq71LavHgWzp6tHr5
wlmahdGUDr2+V0NDkMZsWfrSV5Z3YcuFHt6SW6EisNFNOpcs835ZOaZm0s3G40jjbCUt0gAkfnoC
mB9mWSZnJe5tSga6NoxD+oIuqmXEhpOloKd6eMHGWSd4iUpOmiDNF6EoTlNrEZ4mSUxRH5lKoG36
QZZbdkhSTl3lxM4J3saDhf76UkfL0WHnh0pvv69t1e69cIktkQV4ulYiegzmafms6LNO96XZ/OeS
lU03hX2meeWepFF4cS097F6Pwn5Kb0JbHJU5qC6hdwitEboUDiuurAwP8lTGrs2fos5We8dv0oOT
0RERvvH89SUDizt55mVeSoLX6Y4c48bu38wDG0PKHo2jJlNGC+dfOt2taI9gDy1Z6WOpTXGNy4Kq
DO0Tutu525yvtApiqe7v9ki8X1nqb9va9Cd2OEsH2VOlpvFQ1dqi4Kv9OYrPNRYAQiwUEej9eG2H
nNNPqj7oNeJ+RX5+6hVrlnRt7t7MuUKVHBYk8hfe3X0OmHDg5OztKjd/DielD6PO53vhk2BAvNBI
/yOhk5z/iuMQbV+HxXmOSqQ+lp+tYGqUprb7KHGCd8UQ4byHSfdrIIoWcVAfzO6hJZP04lKu9Zc5
9uXPEfBvZlaGz78pqgPmUdJApCAiyibc7zcrgm5daizt0McCX+kTHZEQbma9aEJshc0SEKs7tSTU
hu54Uxl9EUOnXrKkpxVrpYGmbqDs/v0j+X+HRxDHArowpKK2JyeGCdiIef9ihKnDoGavksFhcwhl
sQhdVal0dxNmRwoyUv05Sj/nNmSUk9fPMkufhNWqs7LHD2VND4PeXMByM9j50KxHMS9IfSpkSwoZ
4pLI4Q1BM/EYUYzV9gtrKGtl7lCDEi71QjAPOrVyW584sOLIH3JyvysprqH+WC7qc+uh40jH+QXd
9/AQU3RMZn1WQ1I9Vn96aiS+hJQw6V07er9kRcBBtZLRQG2MuP77ZfqHN0GEvu8GbiQ8PFU0Jv8m
PIdaX8UQ2URn9L4ik/fS2qSHLOk7V+F7fj1PCcmU0RSIdwKvRvaad/bOrSz/KH33x79/HNfI/v8K
MZiP46Eb8gEa8JH/ntZq07i4+mWX0qYExNDpxj+Ew/RHw8JDFqP+MbFjBgGNAYViFBT0IuC08pYq
P8piInB0y/SeNb/H0V2Q7z5U9yFTt9oL+kfPhtQkMpZRsx78pXket2GE5ub8iBvL25f2FP3XexH8
/hTyfaSxUgPqYPSWwW82B7fOVsrlcoxVqk6OSWs+3lwE++25Z3aDxh6+rx0CIEn7+mkmYmrHBwIi
MKOyaoksKoEMdkps3+olAxwOyPacaioEPZeqXG+gNzrXlb0PUlhJBwvqsXbdnlMY+a9om8ur+jiT
E4/0iWu2lC+R+jqsxJG5CyUfXhul+6waH8KuojepRkSTXtIyJGauTrtrGDHMucqBICB9miw/4sBS
KpoqZ0Db7MjTHPXfFmWxyFsiPE7i4xJtxX0seaMd9bTqLD31ruAc5bdn/P8DLIA17NNyme8uEfWi
Ct+jWMxI4p1F8ODVwzRgvOKLROXU1ryaH4vEutsVC+XsJ8mLsFGwyZGJG2XWgwAQn+hXe6eKpdz1
Dqccub1dRPo0OTBIQ61sgkF8ZHp9crU75ZzsdjnQZFiKXTNp4jMbNuXFZ9jJWnJGbE2L20hqNpo2
ycvWJtf1QmijfXG9/LEpigH0GjIiSsSmoaXWQz+Bk6T+9kxh1SdZ+d2NXWIle0eSJ0rTalbQgknY
MtHiPoN2QsS7e41CHHkN3RfryAk+Tej08lDKuj0+zMpjH2rGX0Q4ibuF8swqwMohVm4d4qL9Suk5
8nNFjH1EfXwib2myYCTtAvbhEDXvBoOeJjlk+7r1Fzs/UuKx0WpjYgyWerqxT5ytVj6aiMOSFqSa
1IWmf8GgMFElqxva7S9iZmZVKcfR1K0UtUO0HoE3ffj3Vz363QGESYtVmdAzgh9Yq+VvCzTuBqlV
G9bHpbLa54GMkEacimFzjpXRRudWcJGafpPAiu55AdoxtFc0tHfJgn7M1FTffYUZt0Q57lufxiyA
5BBUm4QJD0Ku2Akt2TuELA4AC7o9WHkUPJwy+IVQ6UmuHk6axf/AEf2HVL0bF7puDnMb+sCLHZ1f
3pSfogTobwAOGHYd5sZrgeq0Ii8u83xOWLX/4gSw7Zty7yWJMGff4WRW2bVmDCdsvtsm1GCoYRPm
PsJgaC/LYfGQKilSyOS+HZnolST7hmbB4Jw4IWnsHRn8kUNfoV0OnzJ8/Q1D6MlOWiNzRk8dkQdR
hvOBg8MvDk6xr6zPGfUsZ/LJLqIl713aqXyRyU8GBX0re3hPGZ2tsV6vmRtl/8EMOK+g799XbOBo
W7hw/mz84nUF/Ms+O2W2hFqPKHrQyUteuuJaq9RouBB12cs03Sfzqr1eSWjxFaG5e0y2GaazQYmj
BubbmS2IJ7aE9lG2xjtCD6hTqDfhyExOqmcpy+LRqtm6Ol1L4nTGWDy235YFsbHG/dAINMWlrdPD
TLQdQ/rqqEcwE+8zYzxnWiYlNxucPO5RYJK3oXxI2HV9alJ/10qpX0oDc+j0B+fU8lbk4XuvaHEL
juF8giz9FCw9HI/RgfVRFgccQS+dKbkh1ehHb94OvyVGq2+H7eBFyoqLhjr7VvXVkVmJXr8B8DNo
y4jqiqE9TlROYpdEHsZSOZi65QcfeCIRsShRPyKXCZsafZB5qgKfBj6kOaGY7L2DAXdosvkyKQ74
uhxJTZu6t1YOIaMHHWcd5UHglZ/qXOgHYo9jtglNxfp6su28P76ug8hM/kh5wW/K/pVY+a9BsJqk
G8a3geSD01Av1t7/4lL6O5b3CIfHbpLbl7mnGcFNUu8cru3nfDCJ9m3tH+jhWE5J00bIQ9KJEcBG
laoJISpERxQau2o6uMvZIdYqw5RS4jN53YvTiH4fVZYgeQ3HUoazbO/0a38iMon2HxYEmEFI0tzm
zXFaKhrNiF2qsYON9Q5FQoIXP3NVJd2IRl8ZcsWKtaOrjPnBld57bdOUjkH2mV4qdZtXBKd2h7dm
S166oRmfJLNO4n/N6NE89+Hw+RVmdeXaPXrXSeGByf0PzPRWJhRFBZYfp2k2n51lPukZadrQI7jV
pgDr35fFf5AsLIvgDJxdbcfnRf/dnMg6SYpN3pWcNAewSjUn97rK1X1xrlPntIcyJ40hB2460kuG
aFem0dtpBvEO5/o52TyxG6y78g14GvDV92nnIOHAIVBH9oViSGKS+vo2lIA63njptaAzZ8TflU+1
PkEjJjsECjcfCmAX1f78Hyciz3BEf18ucO/DIJEe6BKUbv923vQCt/DnbqUle7LTB2jah6kRAbEx
hKI4fIukRx0/0dxopGV8qWH5mlfdB5DjdBelm30WrUN+WDSry5+4BrfmKeQsyAQSxa0Lcl1skck+
5slJnXEf1YugMZ46x17o6uplV4fwr718r1dg1GhmUV2ERwxo2n/lA8znIvIP/35P/3moDXFpuZ4X
Cmmb1Pi/jyIMloGzZmOLKMrl442z/V1QA0b7oR/wfeqj623LfxgFOcT/40pL6QnjheaZsR35G2nr
rVRbFN3EzuO4EUkjXoMaUeLhrFT8Wmk/BekSV4Vl7RZmRgo6Fp7rwlQVg3YLIkEjxEq1PkJx8Z4O
FfSV5rymqwQup5ve1xHOS4IgbUyALPEkD2MnmtZvvurUmyqpf9JqxXpgaeuFo/HAUHRmeSQ9qMx5
+KLgZg359Cg5/lElzg7lXip65uOEyMww0iiULUUDn+jyk4oIJAsd1iBgB3ojakYseDVKqHPRghGN
XxMLr8g4DxsmDZfjfVQEeBdaMMvMehLK/rLOswRRT6DORDwStGZlG/9iWdaD248fMWX01BVi1cfn
cK4WSXwYSNVhmaObbNaCnUSpe1aAv3mLiFudfnIbpElQCwiyECzYZKndWqjYc7T5H9xRdnHVEmzd
j1Hz5LpgKiVyZ68c75u2mCzl1lESIMHUV6JXQ1K612C8rSYHG8WB6edqPpT+8GXLOIcspUbmRfyQ
TuRDk/6O0TKJWyuQiPYBUQuTzRoMiiGpAzjcNaF4K8IlP7XC7a9rxXGW9IY+tlX2ZPekzvkKxiBH
/BdzaQlNo1xw7ZkqeklIW1ta/R59KFroLQ9jFIfPSxi0zwid0SWlmDCL4EqGZXteXH1DWk5BRQHU
zIxGLhtIkOYQDGQ+iLOfFB/dsG1+IYwT15Wmtl3XJuqYRuN2sXV3TXPkGVnfoZQFAOymNmO3j7JT
s/GkRgPyKfRhDhlXxONB6+GpKfVbO/ljpkDgUc6orgMNIVN4mRM3XkoyHsLJ+9wx6bvrO+XnGOLq
BaW7l/mXMoLH0Z9nYFXWb1STPqnHWYVwmXV42/t5ThYi3gTqcSz74Ask2UvhX4cMdkPyVOZFot+H
I2qj0RmRyAxzcE6dajpuJZkuwqmowIFzcv1OxPVClItvAaUyAh5cUX0Py7B/rEkQvGly8vmTTRCC
GXnxpINvAbGfBdPcs2SnOoWVPBerJiXEIcGuTUG6qaTFbLpwI4GTiVsaW2bwEu9PmtSPcDMAr19/
2xZ33G/YcU/bSPZRxgvpW3RSc4Apd7rP31b5iLRLE9M5dMdW8GMeepZ9rxrm30Jap74RP0Uu2xOF
2A944eNc2e1NTwU5VOaLlDq/zCtxX6uhknoP4X5ovRQbuuIItM9tJ/+8jOiz0KQ/k/bn7YMc45I/
pr+CnrPyEjymNExe1k3/2uYvzuaBOy4wLFVjV7cKfG5bUbhBLryvJwKOQIe+uYj4LStrTiF43HEw
1qRBDPReOMspS6KzP+W/spDeK3qxWlxiXrrnPNCfXZnFagXiAeisnqcxdq2wfabKbzVMa14cZBg0
72ZeEfKNO7SXmR1y/9sHXTf+tVV1fprniL6TLMTfRDvQEXNNjqOIxywXXMDFzddd6y/lzU0wa3Co
eVRu/07mxncsKSESK4civByI+PSZdqvPMLNRvMJtHB2TV0yZVxvrpX9hBV8BIBSBoIU1nyPdC3o3
+b/n1Edxdl2TfdW57bXlE9Ytxjq6yEwQp5+R4QigzitGbWvrqdskiIla7Jqm+M26odQClpbLgQok
/1TPsHAthCOciyQ4jVOcwFN/zjTAu+DIcyiKS2fxh5Wi3TDlwzVTRBtXjjtIGLuxlG8LITSp5pjp
4JVbalDYZ5tfkVj01V+KQyfnh9O8rBjHTANvcF5dqYEF2ZL7fv28efJHFRAQt1YL9XeDfAsGWLh1
S9NrZsd+0n3Y0tA+tavCa9DtF/Tlt555dFt8GO6OddnOKCCHqFPProterew6CwK+rK+DaqhPbUei
RWrA/aFQoA5TG3fTRqTw2uPzLdntKx9XOiZ1QIy52qhNo+SYaa31qhAxA+SyFON2DbrwlNko0xyb
wjwPAyZtGh6RwCEAFCmDBuz/UOaS1RNgKa4beObNlm4cDSgECje4Lba46JAXxKYizPM4c1b+U8Es
uV9Nq1wtwdmaGgJtqaFIN/zeqOZo4ka+8CZSVXnKnOG/gtH/Cfcxq/lGMxaSNE4K4m94FAMBomkM
XceuZqsKezB2J0oxgDqKtcKdXthaWZIKdMQrRxoCrGjpDjMo/7U7haYk8N+PRt4/UABhQ5w4BqbF
pmeHv50HSzrpukTxDA26X6k1br961IARfhLGTT4Ch/k4ygD4xnhqxoia7jCPVzUQs4A4sBht4hl5
pcKO1bLqc5YlW1L/E2G6q2yNYdIFNjX0SU1hd6ej7aEGN9sjf/yCaOSh0pIOJ6uaTj4+l5Of4SYt
5vk/sOh/ZEgJksElx/lAktVNAstvB0AO68qb6mw4SpoUYBLFTyLt/POKzYoVqy7m7li59E/BHpIr
C4mFWeLkBxqhsXccOptMpq4k8biBV/VzmuNg7VYyjLMj3qfxnEGb7whbLdhQQNtY9f/9Jv0jVIcb
hMqQLEgiSsx50ugD/zLjNywapPpRRTchzj+XPcLpLXE99kleBHfhQR4kl05hmO+SJrgxqDrzNJ6d
CSNzlnLMdLpb/n3NBvs/8YffhVtcUKYEBFuMTWzTv0egN0m9ejb6mMMmdfcF2gaYsZYEKtgfW7GW
xyWjVsdfSOwmUZJu5Z5M4FKHMUMge67uftRTKg+A/9hNtlQ9K5oBvCzZi9pevri0o1PM+SRkkX+g
z758u/gJ+g9CTIiTA5NK1HNftw7vz5yeRheg85U/DYT4Yolpuw1+/nnqyunQtGtPS+r80V06+5xh
YW7rSD2QK0Prutllytf7PI9FLBVeldJvYHi09VSUQX2ynOJHnrLtJTYT37C02w5zSXXJcXBYhutu
JijPJe3mXSaD67iG8z2t6/VEmIdGh3/SfvjLattToyO21LIjq9DCUc6Rfs8p3zm8TtfT8g5uzAWD
lQy7yNgXM0JrL/zscqrbe1XakCKWPTNbqhVqpK+I7LCtY2O3Voxgi85U6XxmKd+OkfWDeiLEyXQp
7nAXVztvLinp3ejKG5cRvQZF2ip18FcE+m3qRxFm+g6yS2rqAmvnrT1yqxzbIYKG3P7dpufwgIAC
4V0e7F753NClIQUFcY7yCH9/iVCHGwrrlPO1Fd1O2mesSpYna0mO/cyiFtAVRZbDggIDLeue1mIG
+CVxLoD0Nomv0RP39yfiB/+u/U9Bm7Rvizb63vGddwHO17dDuD71Tbk8VWLYUQAqb1QzhKdRl1+3
Kq0h5L/2Fhxiu60ZBymCr2v3VhbpfCMPormP0UAovibppPG0w9I0bvfOX/VLhZDv5BdogJLNKd9O
jb4nCX5AK+i2G83aouHszHmsO/eJOhNFZ4MHejDXWA478a6EvzkSYX6cSjldVgpe/wuS8AwU+7eh
nVeLpKaApqogRH/6G1SbZiQgamEnh1fVXNOxUyL2ns+vNGpr+W9EXblPFuEot5lRx7M8dNXo6ro8
IpwGBb8ap+ww1SAX/WSbfQdgjyPMcBL53bOGZL9666mu1UG7RIRhzdUnTS/wTOZ+L7Mfr1LASAEp
URMLu07pumB/vy1bd5G5j9EoCX/Al207yslrxELMaTN+yxiz30IcPfqOqa0+tRMRBYnXbhzBBlq5
Sdc8JJbTXaIkYk7wLOpCLNr+6uLLMLXeG7sFw8yXxTltprEH+piYbpsq4cQNjq+qNzQdj7nW73K/
3B5rScpOryxix0noIPskP7IJ3aLNvmACeqqccbrYK9qz0iVFxV6hUgjjjuW0nHs9e5dGbj+wJdc3
PZqs+iiJtxzBStAuXzD7Xdw8Kd4hHtpPZfBCTeEU+41OrouobqpBgziq7Poq13x99W1C+HbeAMRa
qfA2YufRNUXDxELuVQK+7YykjHoK7K2M0LpXhr7khXhlUdZ2M5sNKcMZMiUvLE9V056LGfX7649Q
LzteSd47kwqPeOqac7y/paun9nk605SY9GK/4CNEKNIe5JjUb8bGqf+kFEQgmzOdAepG+9S9nKM8
dl1GJV0D09etJicFtnGapqd+y35tBQzNq1woW9bjMPHMMdDk5II2ZK5uJMgpNK0+gj6otNk+z5G3
Pq8DOBK5s+QGE79M7r3TEpzOeWGgs5jlCiUJXZVNnOf+zvfp0LazoCX/hgXT8yz1KAkguaxW/t4R
uX/f0vHeNAPdzUgOh4UsVyd16b/hb7NAuRed/y/Czqs5Uizdor+ICLx5TQNplJnyJdULoXJ4DubA
AX79XWTfiLExHRPTXepSqaRMOHxm77W5RhIeBSLDfEsPTrAu8qZ8Cog69atQC+qL53r9ZUkQOxEU
b8TJBb6BuS/UdPbHGA5KlZj7t6WZTcTDzcYrNBUZmYGsqQXzFCs9P6ZxccRvPCPGmNAurfQUBwGW
qLjumH47u8DDujSjAlA1tuNU8hfZkpDcKi1eG5UA/b+rLspV1WfgZi5rck7T5IM5ZHzyq/Q9mfDX
z+N1Hl02b9wMkRtUNWaO5BrnhsbYSJvADQHTk9VZUeUc769B4q2N6Rwv8GkXTvzsuy9jzAGMIvre
UrexyX+MsvFPg2U85I7zmzy7Hje5nB4JN80wtV/K2njEbWrj90aetuaDMHGpr6q52MTaHuHjztBQ
yJycp5EpFWKci+4pGEr1bgSTf1Z9+6yhpzqPHoJRq0pvrTeMv/MYRE7CY3mu5BdHKLK8wKaZYnB+
wXLdmU2xT1Vcn3EAn1R8rusgPTS4ZonvyGi7u2HZExz8bq07z8llFSOVtb/PqxPLw6UVy4RYJ/jG
bHK3LRCWI2OhLxU3CyoDz8ZWArm38plNqqDnbgWXGdYOUOJGjObJrsFk9SaIfFekAlpAuYH+gsuz
aQAUTZKmtMtJbeB43FtpLy5LB3wfsasFaAIcDk8xS+yHvvplNVBarIZPDsQvQRzZ0W2Ha04fcahz
1LzNcjP7IAX0woilZtm4R/AZaYhKNj27oU0ykGBelcYLdNON5SXNt8psH6Bdw3Moi78RHDj/WfDD
J7NMK8COQIqevuLN/qmWBC8IXbJgjqgkrVSVmmjQiDRh+QeWKb129ce8kKTCbWEM3bOL1nUj3J7a
wo+qyUd4PQUkm4B7cTVVb9DvQUDW5tM0IPNYiom0E20sN6Ul2QvX5GfnKeEdqZOJbT68M85BGhBk
n0xf84o3pbWLl4UjwDYMzPIGe0dYR7gHjm2SvgWOCL2uvAQj4t8kObUjoVHNfFKB/c0ruqOnkQwv
GmyXsAK2HB2wmPO/y5f7L80Drgv0A8jZqHJh6P/rC9aURdKXi1OEDEvGs879njQs+Hume1XDj8FI
QGpT8rDEPpEWLLOX2EuPPYbtXelQhrLg2hs0WFMAL1h3ap68KcHGuUMohcUruHjZlvL2RYvflemr
v+t9/kMBweLRvxfozMD537/1Ph0qQ4ItyzLMvDnANTiuDXl7sbqpA2WBdskrGU3Ybvshvdq5uMZn
S6CxS2q8SeETYb20Tv2Mm77otwuhXtthyLTQBMDr9TTyOjIDHm3lZV7ljIbSlh1sCi/sbePxf3dB
/6VVBdNPEeTbQLP4xb+9EYE9ebYJMiD0hoZZtZtyKuvzUf5sZt2G98ctr8Nf3lSonCNCiKxjMRrW
NuBMbi25HUpm8UELGsMYfnYMUFBXi3nblIwImnI5OyM+YHSjoRD9a7mseaZjl0WJbqMXU3w4qvYw
Zb6FmFb9SU3mdv/7BzT+nSzo8VYxEzAtJ9B5z1Y30z/fmljZU8Y9QxnGHp6UcnSsLdS6OqREcMAG
5K9TNuj7+3o8UdatGvTq7EIYh1zDaW8FU6i6tPqb78pcJwD/Wnxaa2YmEiXUAuBT/6359OPJKKZc
cAHp0KSyPLP3njEau1TZe0ld1nWaOgXzhCiXNIUpf82KftnrGlkv5M/5aZXsCm26Iuxg69Pl48lO
09+WwgFtOn/Xjf7n4cb3Cpk6cFwbK9Z9/PJPh5s2YG9RQcUlIlQOCEd/YeYwRlYQ3QW8WIAfNIOZ
YDshE2lHUF5Mjue/WTetLMr/eM0AzSLJZETD1AF917++k5bHFIfaihFJBzE+y+dX0LL+Oc+7T7S5
nM84NIcvOXvAYBzzQ6EhenAcqUVMeq6zg6yZAPNNq2v6sSuzqBDmm5FO00ngUTs1dvxNX4zmpsB8
77Oe0bmuXGTA88CKO5AkVXKgGxNH+8ReqLYzcnu6mh84AyKvJXF5TL1fuZG8MA+YjpXWHIrcnA+e
SS5Q1pPDgF/JGcwfise0yumAkiy/MSA7WgyKEBXrD6kgHl6Y18q3qUmv5IeYu2WAx4jZLN2gL4OW
44IaYD/0uFiIrQyNIHSuAq0C88STzWS8hVu6Gn6IbAjlpFGiluO5nq8ip2VQQFKJR0zRxOrzrqYc
LDr08OJVNdp0WdxeHBon+V10Qh7zPO03Tj/0mMhjZmik8TIuHze5X38FXYuRpnmb6+VHnngom1P3
VUdptR8SsuMDPMClqWDiq+CYqiEA4lMyncJZPBf2nl18sPUnH0Mu+wG9qh69tMAflgGctrgRdv0a
5EVfPu/jBdpgHsgtUedE8KEMmltUB8pQzJsWXgCBCyvI6kufW8BtxXvZCBWaY7KH6ODt8gowvNsY
H7JoFFyp/HPI3ARzcfksdFD+/IOf0bFO0zRqoEQTVi7I7d/r4g1KKHKsEm0NmrHhaUoGnpf2vrBa
MGvsaa/C+PB7WX+DtNReq7rieb1+KGfrWeLguqS/gsznPCUsaWBJ41bBywQsSymFJjEYvuW93JJu
DWevAtRZefqE1UO/0EckRwjmjFbz0F2CZjsB0WFnlEikMh5glX7LQe1vhzwN9sHSs1vWfTOqeY7I
sjDDuWYKQMogkgQ0N3C8MRYqu92YtecT0emzLBke9JzkrBGKnMT3Q6GhngbZv1mJIH+BXcgOCUO2
USAEt00xJmeDhM+ZsXqV9eWpTe1fXkJcXF46lN8tlmhzkFGfbs1i+N2U8jgJMM+TfqlF/AeYgNwI
bcojiQ6oN8zXMs4nPDJ1scfVwhajhGlO+uik0zuhnBjarduoaj+ohUmckM5Bt+dXOVndueFYtCma
XJvBIC9NzdyD5LRAqHfAodpuivPDnFqMl6Cj2Q47nO3YevND1/fLbvBZoGQauwh7BBxT6MlT5wda
aJmk2k24S2Df4RWQbMBKOHp7c+7FM99HFryIOSCbsR3n3Zjhq/Z8BMxM4cHHdreZUbhWkwaaJet0
ELkU24uXLrtZKaMakWbbabTFedaAimoNqQu5Lb8PSKisKb+6i8u6OOCkYq5HO+ZETalutt3Au4qd
6QAzdQBoqOHCs5pXnRlN7ABynu/6I72dsVMF217Uw8XMfQj0LFUQiAZHfxq+WMeWjz4Ec8fm4ZVn
Y0LLPLLYiaEUlroHs802fgDLVRe8++wyLJ0lpT2Wr/ADMn3GsBT2tLqsMXvt7BEwupj9dMuMp5SI
2mAYravUSvFU5l19cxA5mpOzr2kQbqVoKSi7RbvEMHLrRgY7oE/kMrDIxi1rLiCX8q9+XuTFaac+
tDWK4SKd3yTSur1V5ctuesG6hEJziueHjNHbw5SnaIr+8fH9VyRjabsCFctfv6E0QvGklbfUJBIv
WIYY3SCwEvxg1HfdAkkL65DEgWOYcXnFCKse/IA0DtQ5J21wk8MY2BETBB4TiG8GpDLVVIwoADy0
DInxOufBn2aAEMoZX4Hh2A4jtrQKcEhc6OJg2uW0n3kYsXdtfzDvI5tmtbRlATgqPEnoCmAbeYgz
VHCy3SY0p6Z6qDv/Z9sztHUzxvtxU2zdJJ12ZROTMWbFMYybWdtKRa5JUSDoQ3uf0yiIfVfnNYrH
rnuEmwAtJoZPoSVMUkVWPgrRBps87vvrYiy3DnslsQYdyDKNZ7XpE22rJbuu7KioM85AqMzZJ8d7
ZC3dg8NDMKys9mOEqRlqJUMNe5jDQaUGqwR5CAzkROXo3TKt0FkPskvsV+1u23b9LfaM7hbn/WXm
sw7FqoxH52Mx8sfMw7lPqkayHbS+jJiAvhl9GXBEJhy+df6ztP0H8C8acELno2/WN2tAVhaM+IgH
0TXESzTuCZrmyJ47g4OkSyDLedE+mHr8U2cBzomKBwXDzWvqoNhvWlofhMoEh/LFGsEZUgwU26Hj
LIQVyeqkTQbuB85P8HPbSqt/wrpHFLe4AqkfgyNnwkImkXMk1nwSAWmZhRXaCyNZvTRRiORTfxq0
5le8giOTNpDHuQyCK/GUvwdDXRg5VU+txSC2qUGzDPRBlHNT+V1i/PNbOKjO4PPWWJ31zKEGvSiG
ypp6i/Nk1bxFsKcyp3mykfmdh9jUDrU3IIYwyvbW6hnxRT1w1/UjBEXtDVMF8kx6702XFPI8av2O
m9/b10W7JFvPs7/XMolEUjLHNecbs0MInes/mKdZFw352xYreLWX64f333DtHo/U/Zez3VBAY+G8
f/I//uz9V1ar6iNDrcf/+kfBK+JPUrXYDSsYI11s//+/6P1reaNJfKMcj/c//E9/JXe/ecpQg/Zt
8huLstpTMBA6OyxfGF2KDW3d+CEDgaa8Tqe3xBj97WQq+9mp8wz7jF09mqMpwdbq3sVIFi1Cm+vx
mO3fCpQPZx3bb8l/xSvwTWWez3lXKUBH+iauG57nTOvGGXdKYKTdLeU2kLaenlq7Iv2iLKtPtqPL
1gHtczbbvHsPELH3ZWhgXX+Z9ZK1slTOqW30M1SR4NYo3XwFYqEDSVxzDdcPG5z7O61K0+j+Yeti
3aq6NGMJlk0H3Uq9bWIZ/gN51b/N2VavSeaaz+xORPo8F375qtZ/4Jb8g0BzBDHOR72lyz2ZNlTr
TvLUSu8C36NCvTL+sdIcw5Wzph8kzGskawGAMEmTCnJYa4PZhWLzOMjHvlW4OljqWaIznrRcO5eC
0Z4ifGnD3Ll6zC85tNudH2RTZGqF/5Qmthe2THKwB+YU3F1/WMr6R4JeZFPkUHvESHEGWJ99zj5p
ze/KAAYlBm4bhZi9xOlVemN60hvGsUnVsNUPjWo4kr705QugaK6XvIP02VXudAOVxybLBmiJxAba
qOd8iiDe0mUeLOQhtzKR6g3vwHbwZq40O0mjErPcMiBWNQSo5xbgDRsnSv+YovdbG+iPtuZUF8ME
cQ+ggPj3wUppBQFtLe2VLEdg3O0u71NkRMuJjvIbTOHvIPWx5EM/FyLYql5dSUQ1cg+NyoyzqVvQ
JlginJL5Me+yY+XoT63tvrWBeOyS50VZ595BxrKUOd9oRv6Q6G9+Uj6Z5mngdu5n789sCSTw/Y+B
ArladUMi4Czpic70+gPU15A8u1MVP8KwCfUGp1y3HNPl2agXbGXN0Yuho00h2m1GYDMhk0Wsdks6
PmkS4WFZXwbJm7hyl59FPD4iP2FuVSEBZblFzA6tgX7JqrRBmdgcMJF9tdjKklF/EUz0NwO5oRt/
dKM2r0PLN7ADjo8tQ/SgXL4nMn5YflaqoVtwPh3r2SXBzs1M1sHC5ZYDUsX/7QnniCdDTbloosbg
J4OgJXfwBppvbjZ8G0DBbKA4MRJub95QfiZoh40RviX+WZsDc21OYmbZWSYPcIXC1YHQiuDma/0j
VEy3R+kfPCtMkkMNQst7Qsz46EEH7ZhrOR2aut656WNwRL0pNgq1NWWjvNUtRVTzVM/+V6DWRUj/
SE1kbcaYUr4Ny1l7VBz9tg6IdITBRIDAksILyZo3Rc2FN3h/rkv7tza5J27y0yrRU2RpkTsYos2F
L/DOMozwiQ9B4TwXxsvInp8BdcC5Y/CoUfrRL9CV9ZrzvbXNi7LJ6cXdT0hWy+PFfZxLFhxp1QOu
0t8ZKel7SbBvvL5eYuTqK7mtiH22f0EWbfXhqyZzGuRskCA+5TrR3b3GfnU7Sfy9lLlKsp9AkPs1
68GxMrK9QwWoshhT4mFOthMBpBWVTc6ZWLj9qfEYXmOCSxBXc5Tu88B8VCgUHW8+snysUUPW36aE
Gfx3NblHxrSauzwvQfWjt6f3KXGOpvS2RVyF02xfei9gnFt9JsQQms6yvpm7wBmiNPfCbHaPtbDP
gw4fVM2HakZnqPSLyKcnHdgmBqJr1lhEJw2I2JAH5/HFV98N9hrAkehaM3NdlCxwgvMfcWuxhBZI
J/ldr1lJtM7OaewbxzmOtxSpzFDeuM1Zn3NwlY5xydItj5NLqWdPHpeL5wYoPv1blwQf40RkQEb7
WovHw0rnBJwyWePD0NpHA4CVMPMHz7/QPR0dpG1ojZDtz0zt3co6G+avRvvulJxZjcHZ2DH7MU0E
esZPaRo/Wr+gd0I0vKDmXcpngnbbDfLaizmO58AtP3G3lWz9kpPuphfm+K/U2QQsoHXr85wO2URm
rk2fy2BGhlk2UA2dj8VzkRuP9Y/KLY+Ny03bdqd1RJ2kFsSoGLVkF2asdzae8+6Z6tglJIyrbHkd
fPFDB3ErJhqv9a2Xn7MznzoYmiIQZ+enbRdh0hDZzIOpXiiKU4h/3JeTJo+9gv4xAWzTUMyx5QcZ
8zG3C7wdEVl1cEV4/+g0ecjVusLH8sicsvNAHBae5lOShJVari4bCSjkpHPyCCbF+UEnDAUeLA8J
cO/ZwI5neiWtjs4z3s3K/5ku6Tcrya8LEt16+oOp6soEGRv5t83IdqVOkt+Q4rDHFmrjkuEZtNMV
bvHqxKtRi8LSgSzJaGMklmKu2otN++qTYWHA2V2ucCCLvcumDhbkA4uVjXIYUJBRkrEs9M/GqL5o
WaowgCsgkS6SlZA/2kI7KWs4IldgC15d9CL+gPKKdRuugqe/z7ZHjxP0r25psbx0kAYm1TUxodrA
ufwY4efN3qtmdU/6BLKntW7F6PxYVwKMVK9CcsWuoBjpdJ+ijJ9ylxJCh49h9TqpCQmZIqZGmkTV
f8987drImGYf+zWk0EjjadcEEyIx81iTGbhAjY2dX66Cx1713rNg4GJM9nTUZfZh4r3Ydjzet7Vk
cGU7j9jOPzO5OjsZnaFhe55t48OpH2iC71BtQARxdbAWrqaRoUgm25MniqvtOo8B6V6iVudsrAHk
ovNcVWimQMXcF4DYorZZoo7Klrqq+a75xceTjVht62BcP8aNtvVGUlZ7mwcXsUdfxaSzHU+vbm++
d3X9Z4mzR58x/YYmg0rAct/sLjtLMhg2LYqPjZftfQLmMx324Eif2Ilg302TcRBBspuD3Iuc0o9o
U+JdIM2rWdvHCag3s8bid532b7oXLpVFNvxCQSXoKvUM2D1pLpHr6l96k+zr0kSSbG6zMj05FONJ
qcK4YM3DtpX6U36uqzO45XuLuAqzkHu/ssJ5BKJooBRQIzL+0EogKxRNqAGu6Ce4AxkZ4YBhamAd
BSygPEMQhAKwDAu+bM4XwhGytzoAh6vyyizCdeNYOPGuskOtmbd9KsmZXnYmGsq+S0jX8fZV0kV9
X0E+l6FR1hFg+GKpdwMWv7hvdrAw2CsaO/RYkWX3YVvKw+BZ+36seKdO+WJGeurjaomj1PtR0zsB
Aj26ZRJOQh3NWn+Q60w9e+Pvfih6vul8DHVt3s9T8sTJiIyanxtPTKLcKDasSDJ08Rho9azIJ5/M
+syDJiPChN4XBp1t8jjrUfoK5LtiOpqld8CktiMCC6Kt8cRakM7fDtNuiaCYA74iIBwkY++gx+tf
a2a5M4+PeAoQPij8oeOhSRjuSP1s8wQXFuq0goYX7IHKrT2Qj53gsZg015GVXIylGE1eOEF/Bapw
THVtl9TTnjYvLP1gO5hqp2z9WPi8geMOi9Fe953IqLJj7aowM7Njg1UAscsB0Tp2LLmzc7zuGSF0
8MDSugB37x1nBlEdUwOvvQXcB1MLrdfT92SGhjPQUYdemVCzXd97DIU9NHXuHsvUodRguZr+Qyf8
SJhAodmh5dW2cZZjQASE7boPOSMWL7+ycNuTTY+DHpfx7B00tsNebvLvCtAXyFfCyRlP71PEyjYa
EQcBZ5Jk1OrZfuzVZWj0F7+rwvX3wYjusG0J1PJoRscjlsL9XM67RisvBfkdNHCRgK81OctrMpA7
tM8NC2updWCIMiBWa8fd+v14aX5YsxDsmY3/YMP8FEd76Q8Feb4SoV6CkIsG/QSUN5z7bJ/BFrLM
g8zbUIyCjqE/oxpHhGGfRZMdEil5a6yfgt7K4OJNdbgcjoMcHSzFQZvJMJrjEAb2vtD0Fet77ZnV
LmVx1EA5EBXA5g2quseS8SfQtF3RtKGjOacCxQd7qyP3707ph17rCAnjTuPV8SfKOp/F9y94VvsG
KX1N1SmUuyvSaWM65BeL/gH7BeacCRNZzfuGjHRfLSjGcSYHlbYzhcN7SsLPKG1arDY05QJGbt2N
VjPbztyUz+wFJayX5tuCvHMLU+MTvblzGEzMbu6UXrSgChtobH95CBIbCSXBWsmWoT+FbFRq40qe
ZzQ/u/3nyMjoYTQ0P5LDr7gB9qqzf0W3a5AnwcAjG4A0FdVX32FJXYxVWjwM214qF3uMykMv1X+w
ZusgNRQZa3n0C/s42y2CDGJJTvlustrXPuAxaqzyUM1bYm7K4FdZlCOHDSm5yjl/0zIP47ojKHZi
gY+kK14E11GjMzt0fCwPAJiPaTdeBj+1T5wybqPnu7sRCmTE3rR5N9xYWHA57KfJQBbiKnBzrd1h
o1pfPOi3OrkP1KxdBnJmaI935XuFeeH+faEWyHdGW0NDF4DfuCctU0RDzyudI3sqpymLhjp9jmXJ
eeV636qAuD3KgXVn9IZvKKX5td8Tu3wEKq/vgnT48Jv2YayRe2P4ObtBp5H8lM7ctuLrLy9umX5J
GvTd/DZpaYzYvz90qEpooRu0jI39eX8Vi7XVMF2EAmwUQGOhlru7F9hQpRsCoaxdYBYOFDNtl815
FAhpH3okpJxp5Ua2gAlTbOLRqF5EgATckvD70xVzHB/8llLcWGsdoUi7vb9N0OyyiIiLp6nljHGl
yCmoV7/a/f0twJcdaxxWEauXPapjmxjmRTKjSzxyI7aWvvTXYpyWjZYnIAoA01jm6O/s0l+Ltr/e
MjenfEvg9ONGiAnlM05Q6PwHr+YTif0BVzjgiNM1VjRLlj04DdkIfltRU+UCTBih5Er/JA4piyCJ
RwX0mL1tc3N4uYTArn8mXReEQY21pW7dPKR7vTuMyyH79CtjoxsdZlMaP8BtNaaxOriY9s3GexKT
jrVH04qdxOa3VwaZjdppn0q6vrrAc8b849a25Z/Kmbamy3mGAIqH2aL3hMapZNMpopayJmOvZbLN
TfQIbzt8GL9rTrqnfzfxUe8HvQA1tP4NdcUTA97TSyNq95ilPYFkriLjyxHnBVHnYVTFt8TPx0PS
E+epQ30IWq7ftuYKBgn0q8hQHugmUYcNN8sOLduBrNI2bKafNlG4IcstMuD9917GFgUJHp/MIrqh
EIZ/QnHjKJ+Kdi61JyuDFNXTF5UT7Ja8wwiHwao6TB3C7M5dgDCbOUcc4RXrTdV3tgL9w1aO3eZE
OrzxglqODYGV57tRBj9aJW9I7H8LJnjcc22wFykdZWc7n7YtnzVWWHB0h4kDWX0XnvGn6Rz8VPhI
t2PR4g82inmvDxNEKDTBQBtIUfTUG5paOM4DxlDsKPXeXzDC1bj+t84SvA9rDeSStdW6ZEa7DFlq
p7fPHofYV9ob9gn3/uOCXXurB97VWXSxc4byl+bZNGI5OZJ4B3AFJJuE0L5R4VXrNKwlS/Ihhxip
eHIbWvyUyywHFqHJKy/ED62kYlJjTeXi0984xA+z272r9IOES8Njj3ys+nh7v2d76IAbWrgV8Yzn
5u6Sx//L/b3g9hsaXtkB0TpYSNbQOaDIwdKORcWFFVQsaHqE9ahCJXgBSEadhmOE5tQQSfDgGARK
sAWGxgafHDgKGce9s7YFvX1KRuNn7QlmBA6lRZJpR/bLzoGAk8e73HH2ohhr4hUhBU6kZn6FoRyE
S5PjG0Pn0RFMaY5lFTpwc45x+zPHUAuXvoxJWGiDSOjam2/lPq8QxVBcqz+GAhM8IjSnMUPSTwAa
K28WGp4XlPscHybeaNY/tcTbXmrfjbn8rPPGiGj12leCPzZG7w2PI8HwEi7lX9gD0tJuSd/8hmt3
w6eP1LzJAROR4INlE4LyjPHKmjm88EJG2ZyK6yC9F/RSfoUXOyaeI8yS/uf9dzrGy8nQ6ye/hpq/
mKTRFCgxreJjmvT6ZOcONK+Zgl1Qh5sxts77LR6sWD8cvGUUY9dYA179E3yXSASItFNfPVJ5+CC1
c7JJO1Q+q1djTBizrvpe3bzejSmeIyWAUVcR1IFNYzanX3wTzrlFZXZoTU5aiOHHbnz3lEgAq6N2
EjPzsswB2wcwLmHgh3OEQgMCXFTE2MCC+YeJbTjMivwLM+al6ZnY63m9a6smiJxVQdCtaxoZBPsY
H/mpEG3UNZV20DmQsCYhryWF1dj7xqCfrSaqV+c5twwb+x6vBmCoUDSqOZU0Gh7t0INQ2bElOgYW
u1HgT+BpX3BrqLHq0TI+ou4t/mJAyNXtmlq30R+aSFW0+oxzaWHsb31PFIuumF6N2aWfAU7bOiHs
8GWubVedm3pOzl6JvCS3zBN7+2ML1W0xrT8WWDQ3Ntm7tl9ORwhDZyAZVn7BU9ZEpOlmVDToSELG
/t7GlqwL1cJYOKPMBIY3dFzCIPBqqzxODjch/lPoGc1HV/vqUi4x7k9d+whS4t16rb6u2qi7SIrQ
lHPuGAH+vX5E52q1J+WqPVgBYupLn7ibSU9CZ6zehOUijWkx3wmMVEVdP8aGvfFruz1V3Ugqyupx
LHLcpdDYkugvs6tb6O8xK4zobtZjmpZt7xeYgTxQzevJ7Wag3wlx0ix5yZTkUpgqhoWlzmWWqoKC
rKuOzrzsKuB6p0Sll5RqPaoML9hA8cLj12rOU5rRndt5EQVDDX+zCFbQlcqxH+f2Y4a0owG+GzT2
RpXVeLKIWT6KGNFuObGxr6wSZAxapTVFLbG42wBprFLbeb51wCi22MAN9sBmcIqZtV6o6h9532B9
OCu+ZKg6WHhZ/maYsPy8telnD4LfpwjSNaTVtHD0EyuXAujYa4oMFLuks24k6lSRDpE2JsmBp9FR
X72LSW1S7NaPep7HnLp4nqXHhowTS5OgASZfQhehFzdhlHC0yX0woFUv56pgym3+vJ9dc2q0B9+a
n5dJOdEka23XxgGuW29ONwYJAFExs2VcWaf69GMsAZOU6XxykUVldnMUnexOHSMUarYMlW9k5fEY
KRtcBwwCh19hZs5WsOr4OUqdEYWcm7BtagQJhc16L3/REqf6E0vW6Oj0W5BJ1XFI6p5ytyuPbtKf
gdfaD2XKU99VT7HCNqEaG0e2jx4kZ4X8l1e9td6r4qtUkMK20ubhkhg2lkGdsxLtcY1IwCk5biqs
2PeaRXOzg47U5ej2CYU4KSQUOQgsYFyAGWCO58310WZcWzkjn4kOeiPKZtnJQDO/KYfiSyJlw0hg
xFs2VgRcxYvcLx4DFzidu1RA9CiICdy40+IeROF+B/KrIhv59hZY67y9e7rN9cCGyIzW2u8jcyXQ
VDm4CKf4sDI4CLrE7tzQwdQtgoKFbYy+Lnc4cJ/QkYD9dEYMxD6PNtVXBlUSJQhbeaD2xLN2xnqR
2+H9b7IaSvg7rpd0hQ6Tdb/JW0MA1yF4Tabq2c4HbZsS+cEKKVyE/p4x17tiqEakWeGtoC7b/gUB
SOScRJ1bfaPwYMyOmxNhLu0vyCvBkTFVIDw4uIKGaJROWl4IgPOri4FQjOFYQUW+f2VFZ3tqndP9
ESvHVAe5lkNfQVN6Zwc6M8mRxYIZ2aqKgkMOHxdsEXAkVl8QTNbGVKBlelBah3RoXoev5GnhO9kZ
ZfaWAIjdI408l4HfHu6nqvvULl1wEa17mOAl71Ktg+btDs9ZwMNIq5Y/RdWc2wBcRZNWSJD4rL2F
juedaY8TtSAC6UN8/FpDh9FwsebrCFxhB4YZp+jKgHDcLt417be469+ctE4PUsFeAAoBraqBnxuM
E1dY73EcuPxwaSzHvRyC8wR33UKmcsoZa7mLVx39NGM+RmInA7LstgwpwzYe15bIdo4MyBuyaIri
BaXc3fRbM6MGhd1bxCkCx9arOt3wVPDwonTX+2dMLt2nMdawMbDHJPCtjjxYLjHhmoSalC99bL4Q
BsMjZ6thgDglgn1YqvMsU0qPBrwzjYmAA4H0LzmTlJZ3hnhoO//m+XzhZHAuaR2Mp2J2PuqB0tWM
yXUzbX7ovGOoZM46vllz8XdSMw6qE9pDMXyWZaadx6p4I63MPPjAHJqBrMMiKcI7WKP0jUNA+seD
F9QwlXqpsU5IwIkSAGmQOHSK8blHTe+fswY+zab8c/ciAGBgi4LujAlC1zB4X4YQORAsJssrLxMO
zCmT6UOFXs5MgkugI5BNIG8O4q12ZbGNa372e/2rMZ7oEqZBdyJEk9nlNvSmGWolOSSr27Z4sckl
sxlGpwk1dYZ8qYxxYY9jHWIUUBHwL6wYySztMK/y7+0siILKrHTTM9mNiGK6ZezK8fUhcYXc0e07
Ct1tn+PlrUgWeCpbfFhlaXzjP3/vqGsZo7ICI5x9fALEv/cmWt+8cc49kQJRE9sOi3seGbOaCRni
eVANTrAvPRETp5Va4bKwLchoAU9ROY5Hgurlpan8/MT5H/m8h6c41/7MhevRXJihU/mHfi2d2qK8
ykZ0B79gcFanqiENcLM4BJ1oNscIeIyW4A8rppAq/o+k81pyXLmW6BchAgVbeKUDPdvM9JgXxMyc
bhQK3puv1wL1olAo7pH6kkShdu7MlfVm9T3wQ8JzmeQjialVPIRJgyEESavwSVWkKBhXTRSJq5a1
ATOyisafNSVEl6QoIc1WnJ0zXePvwnBR872Ja3+xcqjgwN8jJw1llwSvtYZ26IngthTmpztCNpYY
DSg9L+dN56seVynWG6uUn0nDoevMlbd5XjBSiw+2WJxiO/ZALAbcpXdGKnp68Nq30TIioXRM8Fi0
UKrIc9ZI9lOq2Ssb5MoMHw8iro19E91q0sIfc8J5TesTGk/yJnIjD2OgN9tg5bD7Ejjc862z8LLb
CXepES3EqvDKA0iw6uF1wRsWRB5REzxA3+OAGhI+aKp18LVYQXDOUjgiVfYvAFkcNgJ7ucg9tk5q
uo1j7YWyZoW21r8p7Kex8Aa2zSQh+diurvmtAHx+KQgx7v9PQFNq/OKmZp3nCss9o3sLVGblsO48
ZxBnNixvtpm/+YLnLswTV7LuET2n4czrn8ac9aRoMIm0VA6tHMPQy9ftq3L6/fPwFknEj6dn2omW
9XdS5PbVNDJSH3C3ORWn3XNUeX4TbQYvq2rma6l4Z8azIzd56Q/bYuQPcrPPmZDQlRgeFedjjn8M
8nPo44XeRFZ7NlxyrVpkCqRqghjjma9ZXo2hP5MdBEjn7rNskefI31n+TGUvp0Rh6JMVO8Wh4BW6
yfwUmKxbU4lo9eUlWTUCs8a5UaEY4Eyul6QI8egqrryphkVeyXnHB7I1uxZSnEl2Cxo3GlH5ZsUg
ynMAO/tOsRhlj9dSZwbRH/swlyz8IJdxBpo42IwLpZuB5Bt4FzUjUPvlV6Cx79kF8HMy/79dmJgH
TeRxt+SIk9ovchC8uj0kufiXNW5/eAor9vDPM2zJi726orfNhyqrwIqD+2utkYYHWpyAtwNVdwN1
Rwf+VEWcPSpAtcKPy9sYt2a40FXhj+7n0lmYSC3m0sSx8jNKVsFAyYI8rzye13qYLlju8aOltjzg
GrOBiBk9tkAIn1UysLRFpNo8VSw2eLwwBr5rfs4gSyo2qKazfkl2MZ0ZFg5TXjMGpfyLiXXr6CLm
s6ja+qYFOwrj3a5l1tuaPTnA/AoO8Us8zRODiJiimuNYu94ZE95OFTp44A/a946I8YREV066CL/E
CRf7uOXAwDlsN8P2mT1x2CpSVJ2HtEBPp6AEyuzOEAgzvsbaCPB2QiU35/rYu+NC9dapbl2GQYH4
0Y9E+OZ2LRfCVpJ37kcyJTluI80IREIhAt9XSP+SZsG8tcknb0SffqANjo8SdAyfRvnLjVV/fqJT
+HcUiEmGn47ubDqzg+komboGQJogfsW81QO/RugrajuAG93HIyqlBW9nHcc3FWVvQ8CDBUSGaork
h1ho2ar0CLQngEWyNIDOSgGJT2sbg6SrunAU2dXXKyCUsH8zQUEa1N8Cto7jZzlyffDmzP0uCJhX
C4UsR+byOrN/vg/AQrZi0J+LjZcSUFR1nxWJl7KZ3bPsin9svGvQZPKtsHOKpEbsB1WX6LvLOqUM
MkgIDPS91Vg/hhQsHke8w1SoKrRMp7l1HA19DAuUmw51B4DlzwtAcH/lU5iO9bNz0+mCVupOotrA
g4Fw6Qf/+YotEGvoaNerdZp1tIDXMpytPPZRd/ix687i/T9yiymx6Fs4QXgrtD1iZvHwJ9ZL0cr5
W3KHFY3Mzl1CP1hcPYRRbwYt8xfmrZ0PSKNzp/hcUO+wG+oxAIWU0yvty4ubGNm5WqetNMYW5LgA
U4hmRpvWnv6bKve9twFO1iZ55akyTrPDwxGLqTp4cvwjyQCdDYez18ZORNtdRTlkV/MxgWEx2bPu
DRxW+0Fy6fV8qLHwmhCoR/Rt/s2jb9PvTRaze7HgBKQtVElFHx3eaOH0kPitCK2l+5sz/x6DcgAU
hf9y11XjX93q3+VaROGMlAXKLEKgwRCWjuVfaUwfHtWXFzmZ4uyToOSGOdFhklrUsBWmdyxkigl1
BL6IrEeTfc4rz3ZndZN1EGw1Z0Pj18W76/2jeci7WntvJdJ0Q3e3FzpE/Bw9q/GwbtmNexxlTnS2
Sa9eYFx9v1lepsF9yKgeznKQxtm3BjpdQG8NLVRygyjkAeso3ieznO7jHIPqz/mIGuTenefByp/6
AokuoCex8buGTucOwJJB19hYL+ULVgrzSs/tkSumccgpJIfbZeVXOt7vvPPyY1Hxt5QTaCgjLcuD
Scs1VZhTibrT1rsBkO7cxfORtIF/npIKYIGM0HqBjIZSpzdtpu3Fx8WtEpMdaouCuo5DsY0Zvlwg
l/N3AoZtGpuxGqMtlnVqfXgwXNJkeUWAO8nZUzYxisLyaff2jh5bFjo1gUYuxUfdBNU5ioPXElv5
uW7gc7djTaaAJN5RzcHH2LkPF6LapRfcnCoJGJPE5s4OKI9cI+/03uI2nAzaRvkJvzgDVXZEgC8s
cZBpF/t3lPY/Gg2Vsc7gwfVT9O4xeKZ29FY7Dit3O+1OrHFeR+Ixl7ZFOKxYGJmqxiLoOMM+KWZu
+4UdhW7cP9TYhUJjWSq09VbW5T9jZFkiZ5bovurci3LPz3kjqp1HGyP71Iq7/BB014wVz53ZZu3+
owjQcRbc6E2GOpf0AjtF96aCmLp5wP3TKg3MjJrAbR+xdsOsiX4CAms5tCNECbi50/p8GRmJ5NFl
YC4H/t/Bu3WvAcj9Hg28cTlHxUmPMzYSQ55Sc20eRV4zZVztioK8RY7hoKOrgk4w6ckdoRpfYhMK
8hxrt+2WMTBWGrejqIipi0y4KDh8y6aGrz/YCitkABuus1nsydoJozbjxVsa/+U15MqZ3vbVz2LW
KAq2+UGcMjhmVR2CFE2gTsQvkl0EnFT6zmnfPY+tiSprl9Fv0sr5rTCGf4yX9j5IrJMRrL+r2us4
t9R8hJjCQV/yI7IjykiKuv096QwzZUmDjs/Xdsq0+c+dTfHCbY+iir21sAUb2CFCocEzIJWFCbk7
E1LZufbonByv/2cPMxT+AseJa3KXqdMABF/syp3vuiZFhj5u5BEpm48PYm5f/ujb4R53iFwENYoT
uNXJOzKaZrcGuaU2/e6iPZFs+il1TprLV5pV85Fapc8xF/uYA/81MpZ3j0yENItXhyrr0B+ty4Lj
PHR49v1CmGeue82hZ9NP5OrMVg0pfH2bRBU4bX8AD6VKb9pqgabKimbex4O71hng/VeBvCP9sfPr
5KcHLiL0TVEchuiPk1WnyWAZNqsIKy3kATquJ1ilYrzPEf/LdjYc7NRwj5rH27JKh5uNjWMwo8ec
jE5J8GbzRMpiRUrXayetS8TAQGWtg+wYeK9FTgg8izAC5ivmCJfXcFbxKm5quqIAXLuxKN7s9g3R
2b0UJbtUs7Zv3jvv8V3rQXRQJE5b2hc20s0hNkp4LX4iDl7gp8e26vXON++Nm6YowvzABHCGhDaM
Nx9PIdRGHDkD5ZlZgvvfKEnP42fdRpn/YXJpPPTkbLIBajtBIUZzNmcbskMgMbAvCweY9dDjU4tx
BHGsV2zfgC+BD1BknODss0QDDNuqVRT1SHFLAXdL5mSaU9myDXSRBSLH2gw27lgDf96GDyN7Q/4C
xUL2gcR/BPAAg69mb1rW/R4cAYzcg+yZlZdsXjYVPoiZYqSDCHBqLbFzFAu2RzAguIVcFl6LA9Ah
NxnKBpaEu2lAALRXAXqscUxh39/MvNe2Vc/JMKMckflMt6ad4SHVvG9lDED8uQ/lZrVn3Cg2Utve
pbMBi7VWC83c+aKUw9v1yJ9hWw/APZy/lZQydJPiHReRt/+/eSH1aMpwc8wqrB8TqAD9JCGXrWy3
VGfzyTVZlXg1/NZs0Qg46iDWIopkBPDZJ0yuaemPmymC/ecJf9g/2xd4ZIOR9UXdfpB7Onc2bkqM
ia8z+TfgcLEOTROkhuCeu6smbD74gktB6ZJaV7uwxWwsGjHn9AKkZJxTAj/kchqJzZU1xNYpR/eI
OwP7mlItiLgCfqT3VWQBNSROxpbdrDd9+gcGemQVctskc8KGu/8F/fiLQgg+esP5Nuq1eRpNhSWf
j+WO7U+6WjCqsWByy7N7btlp6JnAP1n5GWTvfiQ272knMPptA0El7wfo3a7AZyRMLsLzqWi6kcoF
bu91h8M9YrtO7cSafoJmOgJz3z0DwliJ125192a7xIUZ7hUKUH9uXftCIRi7wbjEGjKDEHFk8qGg
dYOrTh9DbFJ95BNZWonhPHlsGA15cOvoTTP/HFU6XizI/ijUyc/mIkp2bLymV6KD2e8FbLST9BI8
AZTMnWYVvw09MSzMTj7G7Gw6MjJcaaoB51+318Kvv5GeX0JSGC/FurdYyWcSgtGhGNN5E/se6blG
oLjF3LFEOvphEim6j60jAMVI++m7Kq+J785Xr4AlXxUJ+N+Ot1mJMUNFjA6aZp9gKbgctvqDKdfe
jmK6JkEA1IcxPaPrGz9//m0a/SvTULEWthFFHIi3TSXz6BBzR0kB8b3K/kh2AXsoJsFDSpFPZWW3
RT1KRgA8TaW3X3Tb7jtfsxqi0l1O4rI2b8u8DY4+KTviz+pkKHdvNOlwiFvkez9NWDw06EWUDtb4
NLZ9kfwuyX+e2YDw23PZXFpDPl+5xm3t1Z3At5iEH9NaaB9TkzgYnn2q8qYMx6a6lVj9ONUbUO3a
NqFm+BEdiIjmfDSXuB24Bc4rTZywdTh4PVdxhGmce93eKDEAdhW9kSM0mU7FNK2td7hlNMiFZFwb
nysTpZMfMCIvtYy9sxXIV0nBl6a3adsi4+BvqX+0NS3OBq+IYVL1uQDIszWtj8JiYTuY5V+nFMGZ
m3Boj2VDQfLk7YVQ0IFqKImEFLM9FPV1mjDN26hf1WgtIMBpddbBSLFZ49zhLAyhN4JTEJovr5/b
OzVjuNJ7qFyxVPAs+LU/L1g2E85zJyjyoArhJV/jZHZPEfbcqYRzktG+/BXEzjcHABHGMPahaCRm
2dxyJopbYP9G1pvPcp4NrMHIUc8b8Bz0pAN5iwyaUTfAgH8woKJvs7m1LzQqsGrHyhCZAeYnQuct
PoqN4Vd/NI0tNlzIihx2ZTrexmpS/wwhIaScarjU3FTIYXK5z1eHR5ut9G6GsJqe+W0e6++BEh3C
jdGS5hF/YnPBNpIq+ptXC0qSUytfjEV+Ysg7TBF9xq5PCL2KmmBjraBhbC/DliU1uwPffKtM/ppE
+jyrLrvkbBSoMXQVTpK5AoH26I/1kRb1n3r2Qrip22wq5H3Ol7BkHXyuMCeMg9+eeBnXiK1gcbLX
p01tYnW/+jJ+Z95In0fif1gFXUa4ueJ8+jODk9jXsZEALZWCs4oiq8VOsCnoN7NI2V+2Bfca/97k
JPEVDrIwQ9HYDhaYtCUgPt6a/cfUI6Cmpn8tWqxMZlexRsfKWRb+qW/UwLsVIaCaqQpVlnVybBtz
WZrx2k+xBkJpKvGMVHLTNT0fRs9J3iiobUEZMaF7GB6Lhv4sLgAMirQAsFBjxG4YqAa0SPUwF4iq
FI7+7uukPulCwLpsHSK9euPUzvTiehRTFFiQTRY/0EzR3ayGsLIXNy8V/2k3z+H8EzQUY2kct8ey
IyWgAkXnFlB4Lm6/VF5boWFE8amdof75rsMxIDtCkaY7ADe2Pq1kqfFuV8Oh0UD6x9aywzinFyUp
xakPiHG4PvfULOse7jgk5DGkvQXe+VnPRcOkWHwW9L/CxqYer1KO2sts+BcY3g9fkWBN2BbhgRfv
bck+pFIoRH3/PR1rcVRG+0lDTbCTpV62QwTDhf4pqPtme049WZyXMh5ulIg9dVIdWW9T5GNKhVYw
lP53v3ixCwH5rE2PuTBOGCaWo6f6U2SulW5Ub0LcpZs0ltNbkS1J6JUa6dpUDy8o9nlHOlnbfShZ
4T2llY7ml2cNQCy4GM3oYJ7dhmVK+qDE41tpIuiTg4Ny/RaLqca9U7jXBTATWKlfXUH6q1+nE0/h
ls9UpK8VpaQ0j7zZzUzKBv9hNPrrUYo3yLT7X2a5Rhnt2HqQBoWMVpscSON4eKohnt1Tfo6M/2zK
SBgvqMoZEJcGflh+93jqmU9csRY0b2WZcYArdRl0Vh2U/GZOEgQdnQFWzCVgynSxSTvzbCZlAZpZ
ZPRueESfkwui//uILyv30viMwM4WlqlrjnhHYMy86PLfU10u2Ed7tBNxILEVCtiGwvgNh0FXB+0H
x6rwIhCR5IwSYx721aU01GNJFxXC3l7/oPSqddpsl7rkkSSntwH6hil6dbxohIhGFdWuy5LXcnIS
/Gx4LReDyYP7EIZsKwWFm+yrfNBb5UY/yrLHjLwauHUf3CnBmau423Fdw2Bf4Ja2/delophK5t3D
ImbAxdZ/6NLR28aLIPsEdOrmq9nVtqp9UT1wmvkXC6DqYTIJctEDyjraJUvt/LEcHNULPh3aPkEp
MLRg6PNZHbGbN3azTNot1vgDwJVtHhgvUFWy3XNujTWfbz3D3hnJ93kO11Q3KPdaQrMZZvaZQ2Vh
K7HpkbG5g7uCtC68o2O3LDFZSfZe9OiCmkQRcBZDU1GI1OhXNu4zpyA5NLY7y3bR1qLV7r8UzVbj
WA01otvrPFJD7SSlT08O5/lzlcZEt/MzkySGHf3gkiaOlnL4buFa9yXqtMrNC/8bsNrXqFqn8Yh2
M5pHmTqUyAYlGvTY91dNcMIvFpRyXDCNkiUlIAAnlC3qF21mv7oqGMnutFRwzqhmGakFwukOLlsB
1sLP4n1r+wFuTxDKHZ9lYpfTuSgzKNPWa5r4A33A08VZzZ6qDzCnATbSJg+vgSmcUTliHWLfe9iS
j1gBC+OsQytHHhsJcfADBTSy6oWc3C8wsPd2Xl6LirtO62Uz90FuU0B5VqT/lFJSNg3AxM6+QVde
PMFOez5P47j1O7iEcZqVJ5xBGwjMvHEifkfwcm5NxxauKuj5LTtTHirvJr2LrKmrxDjzBTSfGW9k
LJaiZkW48DnmGNVINxqnjqlK0aJ8FWWijk+7FpV+l2BMcEFmWm6Jnv5dFtrtzFjJt9a61vP6zw8z
QTM9Og9c2KAwzPxklq63ybpGvE9zc5Cqtk7W5IsNkU/1jtpI+SnAj1Mx5kSuiBRTQknvsN/DoARY
YY/khVgbkqJ9eNaVQevFiicATZ1VHQZTZNgM3VfPQBdEy2WPo+if9oWBObomEtirsJJ+dehzYMQ9
GFFN+Q/vLQ9qOgShbb5GVHKh9qRUDwhuktyu8cOvUygELhHZ9emWluMckFsHWPxFzN+WzTRUYizG
Te7w0eSYv2nF1k3c4+8fR1I9OPjnoPrrEXhLB0SP3uOzMcK8d3LoHepOsxGJVfuXG6X+Uc65t5d2
985abOcYaXKPx8jYaCK/i3FP2UCLoPf3c63mLe1ZpNuk4lUQvdtjxxtUFMW2jXnbRuuPZwoyRIHh
e2vBv58aXlH9HL0AITs4EzMyScVkmFxAB/7DUVb9Yvf8qRnQjNbIpqu57n6U0N+1kr+a4tMvbefa
F06AaYSUlxRufSzM4Z1l9MUXxE8jl0sOpU8miZw/ixsVe29y+6sHrtmo4tVfaE7bKALPzrxMOmod
yxLR/OMG9FMXOKgdCEBoe4x7hGnxUpn7avCIW+ALFZJNDhuKjAwwqDBPg1qynH2WCG6bInoBvAss
NG2p12ODLzDcsw1zmqg66aZJyNcYpyzTfLUYL6IRYPyUmFdWOF8Ri4Lt02neQJkIvU784ed1eU6Q
+WqJneKFTA73jFvjxr/TUd8JRRlhVIEi6Prio8mc+oqAwer7V+pimETxqneFNIr3wuZLiu2Uh5yv
JF25Lsq74w+qmUSdFHT1F2ZweXXXQoKVn4byw/a5634HY4dJ1OD9yoSeHK2O7nfa6mkok/qbI5ea
sruZPaOerzp2/0Q26bo51QCCujeMy+aeKzIbwxaYGdXrGJYL+wj6nVNYQw41kz7ENv4QCdgs+Nno
SpH8zDH+PF/a1IOa7KbtE9mHZ/wgd1LgZYvDrbgmGrO+aKdzL6FzGGxnt3NivVs1XRuegayuqK/b
4eqouaqY55x277M3wacL2l8BYWDLhmTZiosFIv+N0OnWLvyEti/z4QleqsTQ4P6vtlpcQhlXqvTx
dMI7rIWTEqOaPfPNS8/9zqeM8m/GW48IC4YR9kXxSMJmRfpnXptssWcRl8ac2/f4uZ7v8yCGdS+z
ZG8o7Oe0xy0M+CWgOnE1AUHfhez+lX3z4XD44H1XX6DG3S2Jy+9kupgH+L3RcQAexWgWMyRp9Z/B
fw7MUuD7hCgZTGrB/cQVy/d7wnnD8vV/4Vcib7kQMeh+5NynHpj3FmzPrKVQobEtdJnai3negzOl
0Vvbqd/TzPzmVlTsNYiB5IVpkOjcz2ImING18WWyLMpAnZKMgWY9TsmyT3mVAd1oJELIk4Q5bn39
UCKUbprajLYLO6Rd2rev/7+8ZKVDXCr6JVODzpKlA+4bXWJV/0bMjXfWsEf+ay5xSulm1S7h4PAb
zSlDGElkbuhyRP2r2X1Z1s7QYgTEiOOM7dzZscf+jN78vKfwf/tfFeQvoh3/QnDWnMYkjnr2Ek/7
OYiPtcrHRjcou3fW7pitE/PNsRJiyD5L6Bh51Fkl2JWPPsfL6shGaZtlhRIXWOwLmM/dZe15teqf
s8IRo6jde94xK4WVzC9o6YEOtPHXWvGkmmOMg4eMtdIz9xIZmYY42Oy4zeabgoXWAbQvXgBTjAdb
cKQ8/6s4IO++K8gxtKwDCvc82LbaYUuWO1ZkJNmnhCA6xCHDqn6OMxasLILXEkA/YaD6sCrz3pnV
RTUaUXM9bxB4t7Pv0nm7poLMOWfNAVB5zvsOzI33Fs3Vn6Z16QETHTmwmRsvALp965d32bifKe7a
zSAZjIm77MYhcI8Fl5VzVw0EawNqrUhrU05nkmbMM+zsVXBdnJznIsiqB9HSIUou7BUORW1FR9un
4FQMyHTuVP/qGcZBkvP0W12y96XjU2lmnPm1fh+geeL10imvcWBpgzFzOU+PWvnJocg9cVriAk+v
Xb/FWG6nGbcbGg2s1vG3bYPyph7+MRjme99JfBmr7gDLSOxS0LAX7H1X202H0BmxGGdT9ffpRkoF
hlPI4JRI8GFbdJtaDmTYJ2b/aXVlRKeBE8vQ/734Oa2VlFoaI5YzAsqpsyQHnWIGSpif3gcoYYOZ
04iYenP4vGFTSZhvOgxNpDQBN7UED2/9+i+LDdK0qSjgtKaxPwHc2arVyOoY1B4lDe95KjNfFQMa
cBj/0cH88fi5h33LQDRz53HXs1zDCjl4LteqRlhcT9t0QW209B39vOPPw8uSRwHm0+Bv2XZQuJ3c
3C/T2nlc+QVBGBwcGD4M758BlfYHzXNBGATxo0IL2Oci/b5IH7uZdjD8tcVtgn80zMPJzvBDFwI+
Ar44SMb1fxJnyKFQ/2C01GfiUWJoKlqAhkM3U4+X+QKvU0elm+fNu3omjiZd6jakwA2pBI1yhqd+
PWNgLXe+BWSC2RoiDDr5VnHqhgIq7jZWScQH7UeH3qdC3mPgxW2oQGd2IbYHtplrxI1XMeaBeUtJ
pgiJG2zZ4sDHtPgR4SK2kGcspAwIbmVLO4motrNkKqBn6kc+SOz5kIMs/TOZEYgm16QTtpsOjYKs
ni07aGEWBgNKXADUEE6CdFIyBUuQIWtZtW3K32rpqlM9pD9mTxPLXGBP2Q3KRlIzF9pTfW/6VMGK
A1lD1d3dQD8jCcg9QAcsSl0m53EyKfebKINcPP5Ls4UiAM/n7ZN2LiyhWm+TefzqC/NeNRVZB14d
+AB0xYMKE4r33zv/ncPFsMSVgxfn+dLja1xnAbvVn7obG+5PERRrZEhCnrzORiG+priivWM1IzOq
/ccsO4xLffX/7+J9ptZqrDjcp3ooNZMXjtTN/9/sZciMvB/WxpB1FppQj4OyWwu+sF+wzpyXDy43
7Kbb5tJQZFRRR8tem0NsIH8fLNl/qax/urPnbkfthcFatGMDFjmYa1t1kVrZro79H88/YV6PnMqL
v/UDwLeW3EtXfViNGVyWFjHI8AhXuTi4tr5SvwW70qs3sF+YbLwsbHW/GouoHvusr0EnJYxeklyq
Ch4z8E9d3VmAqouthoqEkvM1AJDELQvD1E5PzVL97QzO8MVwm5Bgb8mQNxKjTWHe8De+T4zTdEnd
8KlF97hV8VZHCzuy8mWus7tKkgAnKsCpyWQXYiKDHvFcbTQ8B04n4uFJsh9opTiuVffQh2GwRwnT
gGujOOJBw7LpONuq6ihSkkjoTY1S5YGCZO83cHLUzr12RkKygQ07s6WFeiC0+YEJEcNtU6ttbTsN
D8m1NtC2VfrXjjK4YsZP9opcWNMc3XcJ9NZtfGK0CFLWUHA7gu7X1ssb8VbOkQJdoY2LF93HLOpT
enJGXCvSAk+IfYbHak+RIIDv1Pkb1JwGKwFJQ1HG3AG9J/U9+oe4VHpBdkNUK2/UJjA5JIBeUkVq
fc1JI2Az6r7BeOKStj6spt9CjUBBrftpOGT9iwd2bAoIG8dMwrxB9aYxDZxB/IqThOHHdVhQLDav
5qDxUFTcAznaZM8DeTMgQSE4kDjhhpdM04c99Cg6SOvHmUwhGDdJplUT8FAzAg81licquPCBaFWE
AIZx0MAcz6caKxnfDU0cmkax3rgF1ndL0Tjqkggt4pufszjCL396uiuDhmq4quvz7fMnCu1KnLOx
vXt1/hmL9RLMVtNkIX2LHmVOnHTuA5CWBSY4NNz6NhscjlxNzphIkNaj4oqnH9OWXx3RrwEky/iz
NPtPLu/ZoZfMoA0j1LYpiOXP7XBRjM5BD14kckQFLUMCdYnPdEZw/rn5W1ex3OpaMicQf/eJ3TeQ
PGp1j6af9YAxEu0Koz8Zkdqb8bU3VDr74mG6hKEtc3oBxzNyTAqw2fQ7teRunILPB/HTO7QTqi/Z
WDDH0UQeJf2sxlhd4x6t0K+Tn/HKxR8y3HlODGAPvM+5MyRXVbJsYVzCoosEyRh0wEtBlwKvaNiT
FGcNO9t1+X30k3VYgy24IOarJTqxp0uVxwy3Jvf64Bs/bUwdLcsI9q8//dwqQvx9DJ9A1K8KJFs7
WIqDYyDJjgXOKRm/62csit2Gcrk6qnbg5gCq5Ybrj5XoQvY26E9uPX1TPt8LfbzNVi3z+DL3xYhW
UCM5dSum3QlA4kYtkNnKABqLPHsGbXsmVwVxk5zcRaDDVpsl/bLzLuySZkdEOdoNDRoTS4RpM/lF
ijnUq655wK0zATl7iJxW34v2CjkiDftAeCFNMsPLQjS5I35xTqMlujRA/LGBTXS5Bi5JzIu1ogZq
kHPf5qw90FK/fd58RhZJ+xoy3gZHYXJ8OtttGqdOVFAysNLyvcNxQUOdfPWtJA6Fl2PySEtvy1aB
PrEZkgrFdegpxX4svfQyE2gCV4hSHtv6UcZGcXhFJZpQD9hHlJydRtcTsuEEf/5QOHRcirLivVQ+
tQhcAndYRzQqIkDLeSiuZtI9RAC1pmiqX4TL1pZdKTdE6pYj3be35xIpGsEF8erwKl3DImMFAOae
7AztykMFvmpp5UeVOzbtpd1Hr23ynPxwwxHr0P5Zv8MuNNvwtLTnhDa0bnSzi4vPNiLkEZB4fiHU
FGbroZ4kGCYUBR/RnJd8c1b72jvgDFDTB9WRXTbfaxMVOeMf8kx6dhPXojtwtq6I53jLaZ2dhrWS
Y6aM5bnBS5XY5MtSXJbpZ9rJ5Wg19N+u4Qotavs6PZs7LqbtYGdYsCVTFjKKk3CDry7H2d46ZDeF
aX52XpOC3SosQL4lpd+wMQRTN3Q3eG92iiLa+eycq/q3I8b3zqWETlaLfxuUrC/zCqasLUNQ/e29
yq76Nbou6URVfU1zUFwwOZM+IKjn8/y9GcZEkKbmukIwIcWog8AFEwJsBaN1SwFHPhDUMfrm6pnG
doDadzBH6weXSLpmbcYT3G7UH6ZafZ8BxtbgtOIIjtSysOCupOJJ8mhgMwI6Rld62ayp32tz51JP
FtGcwYpPSanEpdV0JKb3CUt+WBK3gJzOuqFXUBQYkYn5zgPSLXreecgw2OsK/15gZngOirdJ6fY6
1gABq3HSgIPFzrC6OUwbxJjpre1pJeo9halg5TmPCPjgzGAgFbO3Gb2uDqeSq78u2QPXawS1/xk3
s3HzbPUHQdS+8Zn8Z0SUkpIJtPeNqc+RiuZbZP9nmiSGJoWt0ZT9dSmDKaSuLz+YhMOfveoejinb
L4qN6RIeql36jpsAJbRkn07bwosvC1DTHJuVW54jnOhM+IihE6F9PVPWsNS9OkJA0oeIUZguigKt
dR4csOKR8zDMOA2bNcHD8LEcu3rih5ho1HC7v2CktvZWIhfKiw2SqzbwcYRjYDca6GJmMRI7LhOh
RqzhsEcNERYu3SEbCcTBa4NikpcXVgOvVlO13POredOaCExPt6Sn5aerXeCtjfnT5jd5xuJG1tf3
uRNmrGmVT8NGvR4/QE2i0V4ueQWANcDzsWZJx1uuynOiZp70oUcvE+hXfjtS6STpSffxi+CpsVVo
DTGmVysQh8pvz1OLF/j5j4uupREO8DLSqT+9amf5g9khOleUGG3SgEtdxb7v0TZqj/ueh6jyh0M6
r3Iq78QbJsaPBqjONjJKtaduLX8baug/Fno7GsXRwWvwyD5owXJeRJUHLxkmBsPFoYpRVcXHdi6o
NOncZO+NVAA2CWoPjVGPyaxocJIoiH3s1bsmLS8Cjy0XEmoOAX94Z2rT/ojC6D+t3GNXmU+Qz4tV
W7aQRSN5c6Un7hWdl6RCk+rgVj7uVQGC3yR+5YcmWse5IftvDT3ps8zlXCE34uD8vXuN89UK2FKV
fcToIi55qVC7KnkBUybRLbLmn8sukJ/54J6NwPkWFKiepEc598yRPJpLBww0LSfAh+kX/+PuPLYj
t7Yt+yt3qA89nAMcmBrv3kZ4hmPQJ7ODQTKZ8N7jS+p/6sdqIlL1pNS7Q6rqVkMhBhjMcMAxe681
l3ZKDHLM8DGsQhQRhzQiqqDXrXc2iLCVwFEufVcGK69t0iPOnY6KiIclxM0p4c03uQc/Qk1sqdLY
59wqgVXUE3UP4VAqhNzunuzXOLM/a82ulqhyczKZ0CT62C9F3rmIurSjLy06U4mjk7wrD4aO91aP
2EQYyVtGvOsOR8ZSLzS5VYTg0a0CUVu2MVckWFGzmqtl752YLinagAiLm+d7JkJD+4CBBY2BYEqk
WXZOOgejpT8xJ2psRiMRcZ5G3UtAVtO2hT9muhiLsQFbsYtixjGeSLOg/+L1yFkavBNoLU6+UO9q
tB8mrUQ7Qu1sQ8tDAKcSKy8spnXsBc9oDtC9kBMRgw7AxcLqEs6DI6rV6KMbQQdLulE47ieueBzF
FzzIw1PYbQCisOYbJQJrHSafmRb5zov79DbtuTYwyKI/8Y46ovDbwSmXVdk2J5aQ7mGmnU3Z0pG2
dmZ/7h/N3FhrIcJvldBvqX3cH04UQo6Xgh6R18sd7gE0LXjeNEu9OGMV7WHbvAPB+JpMXIANKXOb
yK++6hoBQPG8U3ZIT19V5peIswA9frPU89o8jE2y1jNnJ2Mn2I9olKva6Bn8whsLXwHBgru4+Dr0
TCpxb+11TcZbXHHWpavb15Z6xtrF+7WOYvcVX3B6QpbGHElZ0UuzQ2EAlJqv+Jk2nk+ZdZx0bTtW
qMiQQh4clv2qJmZ8ukpIlDvehLKXFxXtUHA6ChlF1cK19L71A5J72/Ff4UjHh2Gwb/vewBRptHfX
6o6RKnvZKlm/1ORc7UTfYuwCRvdj1aMgjG8T/RV/4yKyrOBgei2gTt6aCYs5SHqMRkQ0NYws25Gs
jA1Lcu9G+MGhQI+alS7K+omgkCS9uz5HJdAUuHTos0JkGIZOA8ERy2v0VgjLZOV6RXZMzTVTcrLo
69GAFvV+DS9kt/UpJR+0ysz3KQ8wyAEkZQXXQgqVyTs8rIpXl/i7JHCYAjzEnSql1FXVlr6nZ0ur
KPraoo3Y+QkgiHw6hTq+HlJw9slgHKiY3w5+mG6FxCiCWY6FehL5mPr8YVcV6gOyo7kFvPNKpls4
+2wGo73XSXCC2dgHDxQkk8O9M+8UoxCP5DWoqVdyXnFPag8/oFr92F3E1ThRX6dDbQI6XxvTM0R6
sbYpS9JH9R0UpVwLxEiBcPMbBPJEna89JL2YXXGioFp9LQO/2iQxCYUqx+mB/ZyCkdwjC+sw5aJr
6CqioIyc1a2Zo7o0QrfBq1hPC4fJgB7fDUbA9Gbq0gYJCCnRxTx3s6EyQ2cvSD1QhqCGh/tIGSbj
CYzHPV6wYt2P7radxeGC7Y+FUm+DPvYxZ91zM0s5rzYdWuY/lgdlQPi89NmmQp9Ec5nP1QHiNlHK
qJq85fSQJ1To/boddp0w/LVdxesa4f2hnGxiWeE9zDWE4BDH7yJu3VvWlkzQuJNaD4NFBsc2xpO+
v6ZXFhNl0aK0y70szQW2ULhuDBQeZe/ZYxZVd5l/KHS5dYYovKDxLVZ6SI4ZG+cdYmvS4kjyRbjm
08Ukcx4lLnl1+6YulzVyavKGyK9tKLUdrrOb59OVN6kVbi1TO1Ya2rc63lTo6Q/DvEBoLWB7Q2F9
tXQWbr3v0Q5rAY+GXsf8LdTjdXNeVp+m1cBrc6iqsdF8KUqugc7QDyKmmyeNkQWZVrxLnBXKmE3X
XxRRvdB9l7nxPRaVc2eW4afhsh82DOdkDxRjyeIbt2ZL+u51w4D6ycY+SiLdQA6Xh6ju0Uy6BQYQ
zAwkAQ5NBM86oubmEqjlGYZGU9N9Qn+QXni7JDeyoJMDZam2BmBcdkWxCiJJ2mg1bpou3LBE9vZS
9tuEBfXZgH0aoGgUNcs5I2qzJQrEaa5+s6OOYcJuNXadZZ4JauTtrBFh5S9G+N2UlUHumUqxhKmJ
aYjhHgpdlSyDsle70D507MmLLMAUXk4A00ObPpGPrxmmP7tdsihIDdgEg47RZmCGDcPxQC2WXDCE
WbsB73IyoQ0dC2wxMj/SHMiOvXwIjcLZIhWiTRpr2dIrgS0Lq9pMYmjYKdJUyz3skGqgljVKWD3k
NVxkm5Yb333Wxdg/KOijpdLYxKDDy/Gds4APqH96FlcHchPCfOeU7YwNNBl13p5gW/K2wXwvMqH8
ZVzh2GrLseQfICYvmYyHdmRnyHXgbCj4PyVzPhvKe5I7DHwV1avG/pxFfkTNHuz3Kp3UePKByNLO
gs+VkOGIYjEkQbBIqVtb6Z5s9IceDAkXmNWxnUmQhJY221l4yKgI9tc5qkAvZtRQOghAFI+IHTG+
uogN6vBBLySBamM8Psmif4lNej/sWNmuT2zzI4TZjaLMa2l1eAHre9cSkHsI8gvYofiYSkpv4UD9
IrTDnQMcpY6rfZHI/MzYm58bB+gGvi+SWjIANrVC9Jo09oHqiYW2UcUHc8YAJwU+DRb4E3rxyXa3
0gcynIumWRihD4y7B0mVErBpa5U6ybz8LN0qWDasKGgx6dmzoeu7dhA9bpHJu/Fk8S02hHNRjrai
o/i9gzu7MdlcssKe37i+Lc2pfDJaZtNU998y3bxFJt/fQNs1V32G4amm+34MQEatCghn2J6dYvnV
nxJxqlL4kla8MxldG8smdKJX5YaWIKEsuPdm8+QRDQLM2dk4bDACbMeuefZxo++Q0sJgDmSzx2rU
7AsbjEYQmf1ukOOpt6mNtMGEEgv78IOXIMWyUlTiqcADEunoGeO4jZdjEHxXte3uJcKLJ/7owEoY
0JjVH2iAkcwSMC/Wfu3fmZ39FpTxHdaA7AZJ+JtXgv1xm4dxLntb9GtWdgEWzdH76c6mWbBqAqXv
YmhQd9EERnAoIrCAIkG4yUZwPU0VxhJDuzR6pNb9nPZAi13tSn/4OqqATE8GMmzlSKhwOrQnYbE7
bovw3qujelXSLN2WgYXiMQ6ebXwiq0bPOrieVbgfDZcKVNG3Z9BtTOaCdeaQTaz3MQTc091b2Hw+
JxJsjWNg4nYgbGk/9eWWGskOkVJ7nyFNxDTAROp0sNJD3yCCRYtHDDiavNVTld/Q3P3GqhxVzvWY
EAVQ1gIa4JQdg7rNdrk1PUxUp04pkfQj9Dh7LXRbnpwoIk3PndgQcqqXlqFDZFIJYP8+3MU6VgQ8
CekRJ/p3JG0T7yG2EGTkaEGM/Jx7vPEh5yIKEM0HuLVYHTvGFwpZfazfC3zCK4LsmCjOdZfq59Bw
020kWUHoffjqszsjRiZZppFmzatm83C9ITm438JzuNCHcPf6zzcJfdG8qKydRRDawRrlZ06FFA6U
UZ+7hhcX5DhR4mt8CNFS+8JXh2Ke34ohp6NeBVq5tMvPwA6+VJ1tb+kPemctFocmdfInV4AiG1xk
zZUUBNthuF+UUq8ebDZ9ZI7GS+Ip1TL8oo2CVJk2t9hAB09exaikx0V40c3Sxa039Gw+BcpxR8pL
ZJOq41Mjp3WAvNglRgKs4I20ChJBrVydtdkmx4L/Lq2xpAvdID7Hk1D+M0r+AiGVhvdn25pAQqV4
aYuBDz1sipWKk3aNv6E/GkO+LVwQFEUkvW2Bdjpla33ATYRypmAp1DGSnYn9/tAF7E8ZNK7+45hu
ZdnZ5ewgzMrbYLrZ+FKPdrTPdZMJyaOEENVDu3MBzvahlu/dppEbIlbJFil8yLjzTYga6GhB8lzY
khkpby+tzOQaESstX1+ML4PDpIeL2jghnRhfOhyw9BuepZ3Da7BsmG7zoxRp7VubzjBAX+6GPvJm
EXf9AeEdKynJxs3TcMkMj5KW5aZrsuFUvw+GPnwZjMk/UHIDkGEL60tj0VNJMKIcXUM3n0yFr4PW
2c4stGLrUrPdYRsbkNA5NEVty6nR9tj4hVB2oTNg+X6Ful1v0hLRYGz4hysK6nrIoZN3rLKjq9IC
cM+E+gt+zkMDvB7V9sjFga0NO8FoEBdFIz5aXx/z+01S0o2KI2rf12Hb9nSdhNfrrT6kgpiUeTSH
JvLbjRJTwDYV5Z9rsIJWfu9vjbiVL75E3g0SLDmbjJkvxhypzmGs8yt2eekpnEEBSG2JoiaKb3G9
iw8svhV2mdwyCTTok+HnzQ/7/TiLG4vMuT88nP4b7TRVYaGm2OCX1B+uP7ljgJC5TQJtP6YHj6bk
j+Ngh4cDhPEi1N5b1F4T38enSeRaQIG6L9P42SJ+fBUUjgFMOfK2Gu0h6bTRS530X+jahgtqp83J
LYvm5M+z+/Unfe4Dl/bAwmk21qcDa2fl+/fpjIprZIjOiqtkbVLiOvk9VWwzmU9dhV0ANBP7Rd/l
GFF1+4QzduYdJbQIdAak649TZMHjX6S4OHdjR5HENnKxo9sRUyomPJm68kG3sKDJeryptWKAM2wl
t7Lqlw4NnrteJm8IrlsEGjU+HPz/1HBsEBgi3acW6zflCPiY/nDs5oLU9afrzbU+9eNYTqHPpb61
UtWgQ6tq0AWV/3VjJI17nPFdlosPkc7qkU0UvSqbdotnX4KodC52WHo3iEu/R/O96/EsLacboXkH
ZCsnMYbYZRmFdHty121LFALOXgQklUUfOkVnqsdVv4+xtZOaRZUvmy5Z0X4PSqEO6KP1v8kjFf89
j9S2lKG7ruHaQup/zp+lCgHzwJzSzdUCpGWvJsPQqgEymRDstWKoc7ggQF8w3AIs7cCo0QGAYjfr
6IeYh0X++uqmvVIZ/jqC05gzRHOAWHl28+2fv2CxdCUlLqEE465wqE/x+z8ESA5j0FckptuEls/a
lWBKFkaNCeWqehLsD6jGIttQur1SC30GqTapxkkku++M62gk6sZdU1cHyNGLpyZhjvTGi2XtCvIF
9mM/Ef7XBO36ajnJBgCxU0QOCB7ObUwJimU2DTqEkI7bPmVerq0mFwRX2wjiXCgOjoCdNKVFLNTN
9m+CPoWc39zPbx4foq7IdnKV7VjyT0mfpQMhoKvcaWMa8rGeDfm1abOhjNAMsKTUD9quTFwk1JOr
761M+2KyPiSAixQC+tINknEkIt4I3hCDVr4XXr5DCZ1dXGT4OAPPVWU96GzC9s7UI97P82/QpYhy
mhKPBmyzxa8VHBjnHwcW/2sMY3KBZwWKuE9QROoMAb286L4zMqIeTdLA+wnlSBImFIpYWSzo0L+P
ZnWXxhHt6ph8FIBYUJ8GFBm9QRM960HsYtq0B6o11B/aOPo+Ulnf6ANTspbTzIxmJROSCYMNEMXW
IV+TIjTcqGHY5o5HvrxNznfddouuRANedjTM8W/Rh0aevs4MBASi7+u9k4u9BC5u4ilBVLruUlM/
tCVQVLMi0JW4BzzdNXYcUWrU+xAmDPhJWMTuldcTUDa3QEZfkJbIeI2hMj8YUc86neyPgUI7hT7g
KHG6dESzqlLD2Gt43muhuwSqMwYaBrmDngKcraOVaNHbSYe1HrOwQtOEDsA2gi8ZYphBhAOdBs7S
CiZ3WbECNIE6rjqWzj+8lgmpnYjKaVI4C6Sga2YWn2oM//5VbevBBOIrt2+nxHgtLIBqf31Byv82
XLiWNCmZGCbZxbZh/DlJtS50y9JHsakd/6uJun0tNXRxgPECLJrbsDT3yrHfRNSB7JrBHZmeFJyt
wTcrJAzJxgZ3RVcC2IG4AnZ/Voh2gmWG1de01+LvtS0HUoAbvG6Dex6iBT2Xl+u7+I+P4X8gBLj8
uIbqf/0n9z9oUdFpCJo/3f3XS0gKzue38O0/5z/7r4f96+e7/NVv/+rqrXn76c46a0imuGs/q/H+
s2ayvj4fzz8/8v/2l//4vP4rj2Px+c9f3r7NsaJh3VThR/PLb7+ax0HXNlgGcfn/xx+f47cHnN9S
/nb3+S19q+J/+1efb3Xzz1+E/NWx+epcGvOuZeC0+OUf/ef8G/dX5SgO2ngkHLK1XQaiDOxkwAgs
f7VcE9LIPBS7jm4yQNd5O/9Kub86ZCUopKW6Y7iOaf7yf17dT9/A79/IP7IW5kuYNTWv5ueR3tZ1
XUBmdqSFTsmGUfSnwU7AWakL1bBpGjl1psx9HnAjZzUdBnLjj5MaiMtBRe6ROA/jyN2N9p2ZaRvc
2S4aIlZnlqGYjbTF1IXj35z2BP7Oz//7YMzrM0xhCNuWZBm7fFZ/OvETkHy0SjrsPBEBR7XCbO8T
+ERRkwoJslb4Zoja5rmIXCS9jo5BUR5sK/6g4+rYwRnlaIZJu6gQ0MgyfrfL6IVq4Qa5dEB3HT5G
kkcXBtpg11rFoxFjni+GB2pFlJDaDPMVbhi3AqWr6QbdiyB6BuG8q8rouwrcL3Bc6fxWS3YAFTEA
aAwSE6Cj1X3iZMgWyGW+N2qSSKEn9FgCbbgbFQ/8f4J+DvsyifvHqTb2iYLHOln9cgr67mjq+jFV
Sbnsxk05ywETfcAqi1kz8tLpZpLzYJPcF/D05jG2JVcIgXLjEH1NvVzvcwKUwRIxTt7odFaWwodt
EeFD7gJ+GKO6WBpjeWZpti4MgAXBHFxXBsVTPgFfSrN+SZivtnDVhzRjuVZhgm6VDetefJTVPOYp
O7rxxNyMsJG/Gd7MpwOIsTAq9ajpbrkJaUXvyFdZZdpex0WxrWzK9VnZIcbp0XJkoYFMNXyxxoht
r9+TDWSh7G9LMaw8HRJG9Rir5BGRb/ZkaeNjFJg6O/WcAKyYJ2xUt828+gaE8Uft9iM7rP4TFmbJ
Cgp9cojZZ9mlivUKNiK6F9iplLUaR7faTzBTFnbTgelWc288UluosRRCIuoswCuRELAkQGmP4cyZ
1dyeCA96mMHmygwUtUgpef4iWg28mdQklbixKbiyNl1WJDKstSggEbb8Ljy8dGOaKEx99crhq1o6
OkZ6ctvM/ci3stCjnEAKqDbQxpZuFA2EZsKcynTCG+ouqdYDjafl5Jk7gLCo0oswv6kRmFhBnBxC
FPEuGOod0VDpzmMTBO+5gIMPWHfS38n3OFA9gshk6d8RXXxMLul7ZvsIPuKIbhjez3BSDVIJdttO
NrCbkNSaAcY1JqacEK9YINN7q/Uh2XoIzwDj3hgtC5uoT+SbDLQDUmDtqSfab5VDhJKOl+1riQ3T
srpNMGXqazg2aNoDLSJfx7/Dx+m/RJp97MeCJHmL+q+Vl19TXszGU8Z7avQQCSMCtAdzXknSQybS
dxkFR6cd34OmmWXXD61nepguURdkY8cFN3whqhicZ0a4suY+upEIz3TrbPTo2SswF7VITWoahHm2
KyMuUMtlX/opc+47fJT7ChbIGufqQNMaYbOcb6B7Ebmnc1UUeMBPLsqRfVcGx+u9abTW6Dv7mzaI
7J3OaesDz10hvkfgmglJSGlHMBefqWszAEVxSweZqE2ak8kBf82YBkCqqHxlnmVQcptBcrBn+oKA
8qEQ713olKiUEnTnVKppDlBtDqyvjUreG3gZrl6kiEbnSEw0yPkHzAf48mglF6YLeyHSmq+TCxNg
iOcQuH7Xp1m4Guj5my5491ypbCVSNbte6/pUBfWjKorxy0jFbptRVtsY891pKmh21jBeC/Wkml6c
zCagCU5l/KltxvJUOcjQr7+tVO2fQCalaDKkeopbQh2smnWY77BpsdD7v1nSQ7Pdlc9YLaoddhTc
OIMwvszuTYzT6q1iybuK4jQ8upMe3A2o42C88YtM+QA70vHejBNnH5oEUF+PT+2F3tPwtY7g2lu2
NBdlMHyyBGwAZ2nNofMtc6kS8j+upBEiuyVwJ6C6q8iiTY5ZAaWIVTxlKGEvLGufU9/oXpqwyG5i
lz0OJdvuxXSqYkWGwXgDhah7SevyoYKlcGmQFT0StoCjn8OTbXVHWpC41+Y/SmmobhoJVGO0KgAP
bh/cdVNanSPShkgmDe48h0PX4xO8dzmp29+PhEZ56zRtfHTh5PnLggY5ej3K0lREBIIjf7q73lhN
8h0408DWo/7tkJSELU7BdPzxgPl4qHsrcujs8++HcCazrcwPWo6vppDta17S7k1DhiFJn/wG+VzF
yx/7pSC+fdmiJ12M0ARXxWDkhyIOmE0mkxmmEDeETiBTbZ2vXsflDtrAo11GMJY+q6GrZLxXs43H
FLoFriHc9r0PGEupI0HCeJY4C4YF9czbXHrPUxbMbgeLLUzIRUcfYtkFoOmJsMP7UPHe3Qr8AJPI
zjKByJCbbDEKoXSCMLTsM2jffqvdoEpj5xj1tAk9fTUkxbcO38AKUfuz13b3vY3bOY8gqjZlSu69
PRRreGjmKuwUG8oBhUaPw1r2PbIKgLte4pz0HLMlHNf6xhuNVWJQQheDvlGhT8QKhkuCXiCcWDZJ
eOazMtpiTS4YFfu5s+ezKFyZ6RwybpcXH8PZmr2vufJnyGGPOKOp+OcAHdjLIfROhVvfGyniwFj0
3e76rs2J69p2g5P0UbdwpQXLyPIe82r46g5wFUSb/fh4rk/VuXxGbJOYc6L4GHiWtTQHY1gJ/FwV
+0ddLHK72o0ecHpTb7/SxsduCPuATo+9juRQLMZyuIUiRxd+BK41/zFE2a07mdFNFJEQAyTjAe1N
Qwij3Nkh5aq2YXrtJ6JNU53rWYeJ7Fjk/hEcBxLMUMmCyEBB9BzdicY61vSNAUCgvhVUzGHQzqiZ
nsTFCTb1ZlD0HkPdcc4WdbTQCVjUNV1PyDdpWUN2IvEbYUqr1btI0tfE5LHMnA4HK5PERXYVJGu7
hvuSYcybkjvT0RagfKutjICT9lF81zYAfOpJMNl6VFJYqO1NUWGpdCQaNtTfuZqgas7TrwnNjVA3
fVMX4XvdxXKpMg0Yb9qccc1HeOrluOXkhiOKWqaoOfVivVwPIOIsI9ozMeA9C8HRuhUvXqOWptH6
2hSjdlsbJQtKnAQ0YyU+Nm+RVflGZHqxBlGEajNlOQ1vhEJhB69NIVNZDBjQYahyblVoZTFH15RT
ChI2rHwzYdJAnFDBKhjGolsMWmCR4sgNScshkDu1IXZOW9ZaZyyD+h5jHhSdoADC54I1tfM8vwz7
4rMQ9r7QEC0P0XsinJeQLs9WbyF21JF/bAPvxmrVN6FV3UIM+biRfMnAyLLocL25kguu5iyWl1ur
QpRZZ5BxQqntxFACUZ3i9h6joloCERieCYoAD4wMb9Jq98Ko0yA6LTGO+r375LjRXSzq9wZbFe11
1ATKltbtrHES0drqiC5u2si7RJP2lsuHCD8ZVuTKQjQHaKzRzV0pJ7YC2MbxQfPhE6fH/EodVK/h
pnhBEUDKxAJWlN19g6OxNCzt1haJfwGdwVXXyDtYUrQzYRguyyFawlBIHg3Si6luYiQjuPuoGcZ9
mhOKZ5qk2k9Fcq/bJeoZidKlmH1poUQeIko8GTbq6VXedsm5DC89Js7b2k13pl46Ow+fNJsblFeb
ejMiM8RsmRjHmNB41UzlvZ2K/JRgomksP3+ySquCA9Bh7OxScIlWfgkjizEsfxzRufS4w3zi5Ykf
yrzJPxXzDbowLqvgzaDigT4FZ1teuNXR88wOQvz84xDUBO4GJlny1/vxaExrug7dH45ZLEuXWWuA
ZasAuumhZ/64GUXyjjsCx7JvoJa0yzfZE5EWxagBmhEpJdUGSsX2B3DVgUamNUPVNHdRGE5L0J1l
3Dq6Rea6rW3dgFimqTkiSjGWVkIMm94AqhFZfVKR3+4rZxJPE+yzZaqD7+WiQNIhie8YLbp9htHc
i5jI5crWiY0ePWR9QSFeBz1/82KvuyMdQjvjR+gW1+NxOnOpecMbM29rnMVQf9qo79aDX5Wwzf3f
bgraL/T0aSUXheiOeWRCd8WelsP/AWgF4q3Os7eQ+FB2LnUGvZcZiSmGV/cVC9CHsSbJiT4QbCbk
wHCBb4c0pbiea19j962ln7ICMsfWspsoolHZzUbxmDMS+D0JUyJfk87GuaDdWUn31nTxOw6h8Ewo
kLd0JUOrWTi3kes8FFggT5kVFadRp0OKcHcNfMDbTAbFRYMskp2WzKEqjXaQNXoNFubF3jGrTwIQ
WLcG7S1mOXCFSfU++njfBdFul8k1tkGDMxgucv2ia65GPLfrPQECxDTnFFtlglVIppHAJbTkygL7
TLyqWkWhDpK6LQnSIKoYGhppvoBC0EDq9afRmntNePj9FdJrfWwkfNOGs+b6o4a2mdY/3gZZNcWJ
mNJlEKM3CZJhWpqQ4B4iO02A0OTT0tXMGt5AwwjFAFHzXxERI49S8ZGIiH2b+dg1Bw8IeEh1Lyid
ch11GNf6SjpHf8ztFThtdfGLwbzEvS+Xg83w3k0TS3G+F1H060EOKEysCEJvbYTrKqy/WXlBji5r
OVgNXE/XuzodT+Z+xvDl2KEJrVOHbxpRwgYCP+8sI32uGYZZArz1oCPc6R0Wp0DhVG3aUp4jV4O8
adXt1nCTvSzMdJN16E5Z9x0Jsss5ScaPZA52Yt5cwIWa2dykuzWlsyWVLMQeBK5EY85ya2fOddGK
pU8sBv537OAgmIcBTkpaPhjebsqat6KOXtGEr/RenxZu6yGM0XECjQTJuiy+ctOl8w+FbmgFQoPs
WzpZz8MOqigZf7iXMujSXqeeFS1fZkGq4B2hLwuXyLa3yCheci6DD4cPOc604Ls/Z8aMmrmvWLSu
9Z4AiiqVVNgzNHOVFxDQO99cf1H6LeZATyyVAT7N0Ox3ykzJ8febgYTCY91+G+O2uAPS3rNo9Hjb
cGYebBBXUJrIijAb5zYhJ6lU+K/LnOemU69uexfPkJDPMWPMMzEVau3LugEiYHwYlu0eA+mUkEsG
j7R1pe57336CbP7N85o7z0Tb1xF99gVcLHImLW3PiBCbtdcRl2X1ZnHGTlyeszbvViWJC2hJOFYU
pAk5TbItBHSamCTeyAbdJKf+JUwdah5ZwdBQpP0LcKdZK9EYh5qxqEiDdp+bwHuipCT6NXf9AxKQ
k5Z0+qfMAXlUCfHQlYOUL8xDArsEe7Zu/KpS6ymkGWHrWkF5Oxs2aOGaG94Olaep+fQ8Mb3XiLTa
vqug+xGhDnpPvzh+QNrOQJYVRRQ+gMohH24JxkAc2Q+ibXSdbhe1kOZoEXwPRN3etqyI7lIpgAzr
N0PURt91z92bhfcdawZcAS+/syfonhD7fNJuPIyVFTqR1sCCPDtBSH1fk2WNOnVYtKP9mUExaeUH
ECd/WdogAqLoNogigLDZs84ZuMD80NFY9UxiIrDuSdm9YvLo74NmohTWkS1klXSeUzM7GCZyj8Rw
H1sw/yi8dHKgtebRtEAhD2qQN1ahHi3N/hJ62r1eDavO1uzdTCfEg/mFnTAM7yhYUg69nSRnR4En
jwCkZ+PCaUXj2rIouzm0wlOLLajHjiaPAIjiiQbU3rP/zV8UewP01aRe1pa4kOGZVEvN5G3EDpWg
bkw/rMR8lWRcERdT30iBQ8uOnmmCQJpJvRrDI/+y+Yqq4mgF5YW59hlbAFNdrS8TuBOxYy9UEJw1
X3vULlHQzaxa51h7xv31eQqTVbRByWYx+OLeaRApiei9SSBJio+wM+4JLDS8L3htXoOBrCdVV/oN
cstvUdtySmMuvosjtUv02H8UY3mbSSc9h2WnPbe+vQopPXxEY6PoQ9kHHeLitkg9aBh+IW4x7DmH
TLH/kf0rYrjiQB5VeY83dNrBf4MLkzXl/fWYKCYMoW2U7aBug4SmMg5FqTUvTYVBXnYqX7aFBgGo
97DqFVX6QA2xJS+vPabOo4/C8VwaunVhybCeXI9cg9kRlVW9uas6qnQJeRILB5Trm+fp3yg29ffI
hnJAW8JcDTaGy4EN0E7rYHPxSWrYKVP3xVL7LOiQtTVo6mF8lZe5oUmtlF3yVHvATTtWiEof3cfU
L8lemxCQzyUvQBukzOZai05kPDXUPG7JTgB3M1Y3UuG30oMPQqqIbpiGt2xkIY+ZfqXBEtm1nZ7c
N2ae3EesILS+5aTWc+/QZprYWyEdz9Jo/V1ZBQ+vY83506M/rc3ooouze2QGoSZfUKnrsf7eBGAT
Vpo1MLA4s9NZES1AqZytEziNrdORhdMP6n0Og/vRMVc10qrOefZyW13yWy+qy5sAJMfM7L0PTFUu
NKYeinn92ciaTyzH/oj603HDc0Rm2boF1woAZFiWafhoNVW5j7xcLQY3IlbFDOJT1pHCTI/qBUsL
Ky5F6lboN+02ampiCI2nefe5npSVwCrnD4uqy87eWOGyptN8djVXfyzTaMOeptv8/96akha9+b9q
Tf2v/1k33/Pk28+9qd/+7LfelPjVNS1JY8VxdcH8RnflR29K6L8qW/EUgi6TpENF3+i33hQNKJBB
6BaQYSrDppv6e2/KoddFd4qlrXRMwcP+X3pTP7d+eFG2Sf/Nch020gzWau6J/kGEkHmajt+sVUv4
ODc4YdY5HFEa6YtEYtvRNCbN7O+a/+KndtOP53RQPjicbjjmLP3n54SpR1EspGiPS2gDcocGU7Ap
unMPBdkioxQu6TnKXhxazCMCyz98P781535qxv1ZecA7NvnoXG5Mc87Q+/nZbeKASipkNsAGgH5W
t0ZBtoeHvdVr+xyjDp/dzgz8JCqXzwZhXKX2Xgh/OZbRyiVW+W9eDqfTH3pv1w/DNCWNQUlz2dDV
n16OSgBXOVpK2K/NZJDFQJniRZxI2jyk/bkfU3xXqX4FsGjrax1pStpCSW39169C/puv5KdXMf/+
j6cBEdywDHN72SGO6T0B28LfaOpZ13CPuRVaZ2MZtqcYYFWf3UYBW1ekEJiWESLCwMNXMG+uCX1Z
2vKj9Xnw+PHXL1H83Qf1pyal2U3U92w+KDOpKZTXgL6CNTSGtWwr7KPdqSFdCI/+gr0jw6Fg+f6t
CQ9/8yrmZ/m9VXr9upROEO6sKtIt0/jT9ULilyVQXaHUDNlZocsIe3/Tm6gr7is88wlo+TxM1igM
VwY9sKxJ/+bqMf7NV6UE160jBV4TKf70OSAMBOhZBGqped56zLV9WSLCC5yNTlW41tjtEGnBti8i
i3LKM0K0qHcpG1EDL7r3/jdn57XcxrWt6yfqqs7hFmgADRKASZGmZN50KXbOuZ9+f4M+52wR4iGr
fKHlZYlWpznHHOEPu3zId7GGC0qp3+OLcEoGZ1/FCGov5TNChftkNKE4uMcZdREEJHy3pSNLIBgT
tHTL8vT+C9XfeqE6LGdPVR1T4ECvV16o9kihOZG17dBQjw3zsLqg8xTs3Wv7oEblFiE+ePJ7Q9dQ
2mc16tYhsfPdkpV3iI4cZ1C3dhk0HcBxxiDyMhSNl2Kawft3qr314n+7U/1qp6LTYSdVw4tH1HPj
md/bavBx2kEbkATnVu4FDtCuXJuHBWL5Bxe/xqYQtSzdgCBgeYR8SzdfvyZbyboBEzQoBlW0B9i+
02mxhM0lSh96CJZTfTd6f8u7IW/cwXwmdKAVnTp7ieN2a/97lL8CmfweRe23PptlGag+msJQfYHe
/RYwgAob1FUeqsMKS6lm6jaYlKiNb/IRnMLeAm9jT6SDia4Tig/hN69wjynrC4/mlfEDon47p+HX
gvVGaOGdjaDDigEZVb9J39zRRNXsAP/Pd4qBVYgkJRtL/hZcPIN55bKjiWCjcVDuK+CaDZD7EVeP
vv9qjrDksRlA7CTLnT32Rn6cm4ESTefQBanEJhVEU0lwK0wuRx1Hg/0o/ywV64Dw4A2GEKCwc9+c
nGdMVBGtGc4ffNI3X6GrQQfUWfh/HIODtUTknTJHEzXyxLYP8sCVax0iK2dQh80GtLlp1Y8XXTDI
zod3IHvrOpgBgbFs3XAtOpZXiyo3Y9poGSt6hvXf7+u1DSQNwPnhqPQhsuzQ45iIcDgeE2086xpO
12DEn5pyeqo8UvIsP9WrdVji+m6infvBC5INdX17jo44LKQB2wZA83rNN6ptpUmNS0TkjNDzi528
G/FD64kOo3EvS3u1gCNMm/evbL+11QFVmKxsSzUB2Ly+sttQ8GMrzm5DrStMb1J0EC3nG+3U4+iF
sA7WQ7zsPZTpJQgowO+ynsga09lHpimPLu00baYB6LDotFbKXY2ycWpN+5YmKL6P58QguJXzkUbh
1klAYto2JtP0L+HIQYGOok3jDfBmotskHs76UtytJU0/2z66Rf5gm+aBFruVVkxp05ObRbdrnz1r
IOlHVbkxUvNQomLioZffBZB3UhQICusIpmYXtmwz7hmoMp6mzEXYA0vj/Jdw5ZiS2gK+NR1dEFG/
hYeeiWuK8LW11bknL8Z0HgLhanzSBl7PCjuDrympXsqBJNF8RgS1IyKgG8WrtB4Z4nyQ4ryVP1i/
39LValoAjjRGx2JXJ5yjCucI2SigW4WjxCQ6FVBtlZsE9kyVT36SfdLrfCdv7P2l9Ua+jfyApjoo
ZsjykqDw24uJurXtc2wTtxluQEYJt89VkDSmaWgxKwV9NQJp+A+X1DS2uAk2zrlezBWlhBONyE+F
uh24iMpAWT7Ly08s7wYi8s4xP4wsbz6mjp8UJYzmaO7VqY4oThpXNbGtwMZAV4stFU2A1lyAcvQO
Bv2UH9TQuO8XM5jZJtHiHC2YgENDDrDmaObQA8YuytE+vLM30n8LTu/LcWo6AMNff4BxqQ0RREQv
GkHZmY1kKXIP8W1LG72x2eBO+SBLskmsfY5bXKVnP0YjPy26+9gV69P7H+fNrAIwv8FecRzHvo7B
q1mvE0x0ci1EIXJV26JwY9ERU5dNJrKZQIQ9IPSYRa3gT//LxYmttgvsT3e0qwPA1CsV21OyWYSD
/RkpvglotMvIaqDEmGIkWlmVSmIRJpodjgofZBGvcZH/JtNgMv/f5eVb/bYZyqRtF/jPaIIgWZTA
rwAPDxYAO0GNSw/aBxvho8tdRfV8cOiZyd7T85vY/lF3ty147dFCA9fSP3g07a3Dy3WBltocrI57
vdGr0NEgWZMgNZDezNbEHErbtz3C+yWuaYmFk5jGxKjZVRBU3v+sbz2nB6tAdwVbawi49vfXatTw
qTEgRq8z/losdMgV3OJS9SR3oYXGBxXsWxm8bapENddzaHC4V3mxCcpbKQrGpfIVZ1I6azJuXSM6
FglMxfBSRNN+Yd5LkC0OFlibcNgBR711Vh0d9OrJyPWbHDGrZdROA1Mt19JvQKR+8FLeiv+ciwB6
TdvVKZyu3oo9uXO7kDpuTQvjNZUPgR7LPGFkNhp7u27wSmp2eFIE0BsPXYjlNjQDpG4+uI8/mA9k
8jbwctsSrDKklKtF36HfWsDQA7IIQhz6qEXjk2BMuY8sbomofAFGotlZDVTBLHx0UvM2saJj6+i3
UKuemBO6GyVCB021tL3W/0RsDljvkUD8l9ytiwJbgYjA+0vqrTBlm9KH0gmaMOikOv9tqy6Oit75
RKQYXeeoo6llIs8P/4sjMkcgBOuKApFd4xQuiLLkH52a+huZKpenBAKKLTXH1dalIAdXjLgmRhrm
uUYgdB4fGtExHJ9RQPFRV/RXDOVe9pqwQwaWkYSxqPAHu9nFtgqmlVRD42fX3G91fKnzkB72TztX
gpUigtYK/R9PA7gGnqVxPgo+f7ALXr77b49wdfCge6DT1pFgR6Wo5JQxNYrDBL3QhDVs/t3Aerfd
zE8BBdvGDwXVYWjVqBfm2Ied1CkLVJ6bahhqDxozWrSXTWLV3aFAMdidOnJizoz+5/tfHqj7H1n4
q1d/tW9QpzM8aKRETb763Op71839NXWPkVMLdrqru4tSULDE6X25In0SoYeZKQEjgBsokky0ENfG
NmeAcW3rzSZFP7hyDd/MwQ5UeG7M0ZGOzroMW7W1jq1XbBvCZBGu6DBbmxFtAEcJd0g/+FqHYiDW
OYxDt4mdBph+bK3xOeW3IrPegX72ecEfFAMvpfVVGYKNhQYe3KBWomX4eukDK3Ha0EG71Sj0fbGY
tzn+AXmGtTGCc0DxMty3Xn7LwkINsTGdKIjYnQYJsxxNf4APqJvzZkHaRgVUv2Rk4XxUeQhz7HCC
0z+oLOWLvHPD1wFZ79U5GnR6uiKepc4I2RlQ+/Rzb2g3KmYByJa9v0beOHB4Q/jBkca4BszD129o
ChNmFEol3vKF37rYDbFaJ6B69drsdNwb37/cS1ry5wP+7/WulqQ6VplWuIRQiQZMaBGpbZH2Q2i9
FNFkxjCrfrKS9qWcSJZ6Vyho3cV5AN7qo3uRhP3Pe6F9L2cKoury578FRlz/mG87zNDABoqjCaBP
RpY67VzDx/JXs4ZtEivB5LSHtUBJGfLPB2/jjWLVtlSL4KijLQag/vUd6PTUhqnh7adggxCtwCQE
Y+VLxQEHOnTWQLd7Owt9kWJtP/jwf3AYJaj9fu2rL++aNTruLsHBddS9XNteOVwVmQ5+RYd2L7vW
ytyjBGJ1ob18khQIJWRcV85LdtvBKx6eRjcLKpUzrmt3NjjAXMMODmFepOFftkgS3artWVo2Vtoe
VLvd9TYbhy4X9tXgOQg4Ve7TNfngrNbeKBZsC1aMapJM6cCcXr9aZ3RNNO3ZSZKco/d3MTINRGB3
UGNCDdqJEtwMRfdLBx+vULvlaMLtlntxrIvOz77/qeVLXq81CzqSpnmmh57r1VrLE49eGvahOCTm
h85zt7htYZUNlVbt/sulTDJzg6xOztzXTx6jCZ96KxjsVqbIi0MvqoePBPS6sT4IV28+FT0eoA0O
Iy3jKr6mgNmLrJT4Gpb7pMKEd2JA2Yz+kocfPNVbgQrV0/97qevZjwHj0gRMInQRl6rbDvTuaEOJ
NJO/tND5KGd6c/WQb+oOVN8/J026nUxeZ5IYm5p9TCH61iuqunQ56pjzzJEeqYneAiiUsThJf0dZ
ab/jn6vo/JOG0vur580czqIeoAlAzYWY+etv2kLXXHDgYLOW6PcVZuBCMEKlgJRdbQH/pAPS7vHu
4tbDB6/irfdue4xMOD2l0yg5xm9BsvRUi/Mdq4xsNNB00Gi50qoykx344Nu2VD4ISy9B93qj0Ng0
aZjDTWADv77eUrUYcKKYvu1j60BLHRgKivkagw6uu9jeTdS5QQ6bqALNYOBr3zG7ef9tv/Xxf7+F
q6iMj2oXgpcGiTsrhyiu7qdSPyIF+FGIeqPOFAIjLQRCMYRyOR1+e7Uqn7RNORy20mWTLnnCuRhh
0JmqkV8gy4MSlN+pf1doQ77/hG+VuLZD65/RMStYM67eMmh48juT9SQzAI+MUFl0LNR2tCkJivNT
Gj54sKYRRvwPEeP3C1+9W4CYLpOi1drGhXVyi9HvEWo1x/DgLB9FjP/PQ3IC8Gp5jepVdUsHGkkA
1u82d21oGXkA5SLimeHSg7H1sOf8oUZ4HcfFB9v1rT3j6BwgKFIhhH49aVy6yprCioeM1PZh8PLT
rDEN0LCTL2mnMqV//2u+lFDXe4aet8FDGrZnX9elU6QCfM7YM2M1nHkfO8Bfm7w7kXJsy3B+ynjP
te09pkxUDBfrkQ4qD/JBbu+HoOkR7PWlq7uq7WYeFV9B6Rzw3jmPuy+eS7cXjLy0+8DWwE0Zzr2t
3AAGehxrbLHc5WYBYTd158mivATBOX1GMjlApn6XMEJqepuDp9hlDL5kwifTvTZrHmw7++A1SAz8
4y0YhCoX4QHCx9XSaofe0RUPkzzagZe9g/iqlpQns6Ewccu7D175W5mb40o0pq7W6Aa/3rtQARnp
M/xCpwj32A59cnD44IRxpXSwpwHVhSps2jo7s0cQH1k2Mi20+yLQPx7Ng9nqfrXsdoi4s6L+aNvy
WcPhNBrGvxEz/kXOFW+GLvxHH8pdunpHbLDvGx4L3WowiJZyXtF7d7QZ8+2c37WN+6myYZ8wBYLg
u+nwhQDSlj3xyU5ug1ef0ZkP77+CP7eXq6se8BPiNLQlONqvXwHE+pY2MTOehlLJsf4tz8es3DoI
mE0zOrlkU6WjBMX40XloGtffWq5NMx5UK7x/lv3ra3P+92FEDN9aeP9IVW420b5SKcgVbBxRqfHU
PTBYMe44SNdActsM+hCqdNuEqsPCYDuKGRxEhm+0bEqapCW3CUXmk9c0n6StL42ksdaw8qrpaAOg
pXiWdonm5C+16tIaL9ULOdDW5e+ZzeZpRfJPqiaL65nYgmCWjsjyB0fyHwsd/IDKaUzCZSNeeX0k
r4zbULnRTWDf6EkyDerWLyAKzqSSNwn6IR6aPO9/a/0Fy/JqcwlmAawT/QRVpwt2dWA0o47WQM4I
Jh8NX9o3KnBIqRriEFo8XQ0TQJDSU0VIPzjKgwbsYMtEMpmp61YKBIoH9uJN6Zln2Ie7kh6xNRR+
kiNg236HGCsFh/RDEKjap3R7ljoPVmR9SpZS9FWuA9ltG+Fqv2Di1+V8HTzt5ffrsCABC3d1pT6E
RXUDOOiI+vwW+Sa/p2p2IIiFi/ZScpSuhxhL4S9TGtT0d7tIO2PA8hTR0+1pZiAcuw+Nf8xCfEVp
P2FeO83bZCy2bf5Vp5cvdYMCo1lPfq5xuxPggNSrJAx7q2Px8/97xQR2o2IzTrdHp9lBQQkSepuu
eVAlJqRv6Zc3O3qBO+mX93F7QLlsayDg4oKbiDR4NEywB0qlCrppgw6jlFCdofl4EsaV4fcLHLoR
cDiE4GLTRiLtfJJ2f50aPiDdLSIYyNU1uzHj2khMijrpxIBKfsnKl5/7t87XORto3NjdLn/s4VJ3
frWOeytrtoa3nTzNT0oUb+HsqZPzF9rWiP6ptx5WgGtmSqvu4E1FIFWW48Acb7NAo12u8zF1Iw2k
LeaEWaCr677FES2lY9bE7lYa21ADYVxCjYfN2H6VnvJYFcfE+LXwxUd3+Ty4iI4ltHcb2ECZfitT
fWkulfh0ybtzBT1ZFYHsQBnAyc4T2kSEZocCt1k6Si4zCZO+IqhZdJd1nLOVQNrDTfEcZ7IMtC1+
aXSu+evYxMI8kC6ikYe7weqhoYR8KjY+ub8GkhfqByYLFMk5bUtuxwCJPWcK5EHtdrTanSzYDBqU
brKAbf2cwfyUT9EUxkn6rxrIH8v+u6Y9mDbcva6hiM1OamFiAyVY1OcGuL38q3TLJuRXlw5ZApQM
aQ7PoH9fCmtD286rup+wOcW4YSvPKA23foYPjQgKoP8bN/m8Jiquz0yA6l+2cqYDjHhNt4tZyu9H
BzlY/4gNDioczOY0ifivg7FTmQicGtJgjiiQKjBK9GhbCBitbt6/fykEit+6GC09V9ompnsd+S19
wJCqSMitDHqaaK6VKAHQYt61UL8MFkCnob7U8fVgYaPI+NJ1NFvnWGtPs41DzxDtHXRH428CA4Ph
QLqTB2HXHEyUafLA8vKgwxhE4hJ8mWM4E5FcxPeJaaV0DjUEppSHnOWGFvJmZI0g4RgMWXYvUzcm
VUeZDa+4SmdsuSLT9nbSH2LjU9lGd5PNUspRAE8+udFZIp7ES50TZVRgh+lQAz1iJY8yp8RHfXkc
f5Ep30jUkPbqYK17BIgDDS1QVwmDeIHvNiM3H5kb2F/bvLkAvd47PLdsji7K/azrDoNhXZoRKV56
H6qsTPwgLTYUovx+O4c+Jw18AC8YR/0WMcTDoOCl0Kp7aGcE3X3fsdlRAcR8Cj1s1G75oyWN9n3r
PYaMXmwNph/+XcwV1IbbdrsDAOaDtPQn+kMDOYEsU/kKYaOf2gKTjy8lHBF0lOhJJxsA9EFJ4y/F
eUXmSIkJ1ye2ILup+/cX0NvLx8ShxdI8A4TK67Uar2mLMXBGOcsoKZ/znRMBiqcgwO1ig4zEB0f1
W0kSriCUeCqYVaq9q75PW8SzOiokSUZlBdmcXcaxv+FF3YzwYfsJFwizv8FKd5n+ef9BXzpK17uS
useV/hcAAuMqRXLKqo+Y5AM29BzmefahmoxA1nyLYoZZV3cM/s7QLELczqviexTbR+G6OqoBds++
QLEJFCXfCbJqYF83JRp0qx30ky+dOxmzC2gFnzl0Mvov9YD1Dlg1u7opIy+QzP/95/lzVkkG8jJ9
I9/jga7TzQmrt2XNgB63BV14hxKkty/2VJyy0H6cHfOAWkUghZbR9z6J+zEhiNbkgRODw4SGURZ/
q5YIU6ESasm/D4gyDe5hHywx7U+E3dWtXrXFkllBTGamtSpeSCVVVVXCCkNAbLQPhmBTOFxC81cB
OSBUHPjH0W35AzGVfRaN/kydKNWWl1sHOTHkzYKleiBh2PfS+kDVH0mPrGcug8LhQJ8Cd4x91STf
clwvsBXERQ8jG8GVuolzcRX70gLfwE4XgXN3D/knyJf5zET4SWpTWZjIifhVy6GJvsPcgTycjXuk
jc6C4Y4T6Gwo+IT2sc6soMXdnONY6sBYNQ9amz9FhgVllGdIEdeqQX47gP28/M5ArJ+WmIrFlIYg
oQAKHT3DyB6gldIal0hvP0fLxYqbEeKxflwr/EpHzkj4uXqXY8JhXWyb0tHFo9P9W4O/hybQLehY
5tQQDE2Myuv1SRpg/dKdccwWaAzydGfc6O4zIIR5vDzZJDzgUafQ2wheJG3KUz+j805DT+s+0d4R
t2I07TPKU+tCQX9AYTmNPmtZjrQ62wb1KKUy73Gj2UVK9m1W8xOmWEyx8h3S3xv8vBG1sY9lYh66
DmcNC4uNde7OYWJdBrs81Wr+jLNowA/eYYoQyIeRPfkCvwyLOwONa8Tcid9mUC84vTbpN6NvAhFV
MNVqG5df5RvFLOEG+FcBCHiOzED6CQrVu2Fgid2Pvo1sKhTGU5x/1Kh6GUP8EUqQVaPmYIoKq+F1
0BxitfJMTrVt5iET46I9nwMAStcneKR4S4r1sXmRFWBk91jk/R1h+53lKTANQbc56AhbVEzY4XB7
Xm7vEdg4OZ17bBJUGNbiVNPKs/XsRPi873XjIo0FfBnulDWINd2fl/JhRMW3nxs43f/Iqgf3t5WN
kY/z2Sxy6jeItAapFXUd3MvtygvRyZg0xCm82j523CzulC9j+hrzyCTV7xtFCyBA1V8+CFR/tAZk
94NTsgCQgK24DvmIgEWulgELWvm4+RFBGXivS37B/BBbHvMO+e/neqlOeVo+j0l+p6AoNEy4bnvl
XT+4j6E7fmqRI6QvM37KUM8OES5GXz36IG1782xyAPHInAD1sOs2Veua86q7tNQFlfvFa9I7wK4Y
eJlgluYnu6KEZX2XxUdqfdZbBezvF5ZD+rfGJ1ZsIprAhfvEPYaJS3MOxKxkzshhLfcqAj8NqYYt
G0kl5LTuUT7obPX8wlOOdpJTM8VOxRzvJnc8390KBq1F+Gu0PjVG6XvjcB5LF2QAOTVQV6DVcsIl
Tn8WKKrNTxctkdhj3TiYxJvoyqT6BtUERE5z/FcnDE6TIO6VG3QdcN4zcAC+laChALtLVJ0CNztB
/w7sHkgyR1JtAWcGvg5F7fRxT/rNM8VFcRS/UQYANF1ev7OE/hHSHTjiJtgdlqYOEdTdh6JBD8BV
B+Q/m/muryuG+cRAYn5XPen5tFcU9yJ5Ts1RJC/UHL4jg+HLG68cZdcSkLCFj30I7NSF8tdY+1Qx
gpBCZbXwyUSjem6yncPgQUV+a+xxnKSGliiH5Ig/4rDRcwbZmXVUZxys2b9lOp6FlyDJgRcSnQfv
se76s2Qh0v8TJHdfJLdNXtzp1G5K5PpoYaQj8Flk6FqkVM5Yk/lqqH1UP7yuVRzRywOJQnsQxSqE
LK8HKZQpkVd4FKDunKFxbuBHV6VPburcmfwmWk0sh/oWsvW+qBsQPSB7h3vFrYPRqAM7aYO5Mn++
HzAkG/jf6PpyS6hz4H0Ho8xTIZO9/rKuFbljiQMcqx+nOFhNqof2P9YQtEn598mPMJxu6vmj1PR1
nPr3ulA3CJXEKLhtV2VbpOGxlwBkZyTZbGCRYio6Y/UD4JM8TgCmkbmb0YRXV20zNsYH+dwbH8Lx
VAeIGxkqsp1XifjSrmuqDsj7yHFYAWXWavPAkXkQDs77L/h1uPk/DwoO3WPrSEv+6kEzRU1TI+NB
V1w1gNFVf8O3P3LU7dQw/oo1/cO04AT6/kWFBXb9Yc2XdcYN2DLxta6ui9q/vi5uzrAwGTddnH1F
MvSvcip+KsNw7tqvkR3dlYl+0PCM8fIEdVbzL3X91CjNV7tQzmo9/USrjcozu9MwV/CcQ9QWxwHZ
KS+cbvHJezTdBWeCtf+Gji2iGqubbfU+fyzKFTU+NNeWCcUbIzKCXsnvFkRMGu/LBCB2Iv+lFD3p
c/KtKZ2LQTkQx+68yelbLgQS4UxkyN8MbnNwbQuurLtPAX+rK6VEfJAEVHLJl5VCSSHkpB4JOUnJ
EvKPVDUvAh1unfhbDElpVAgOnYkciHeU0iOO1k84nUzjZ2Qzb+PB/QxvLdOnJ0HxSo0ilDTDim4n
czlUHf896PoiO0nybJX2I05wv2oYM9XMCRuSvXENVNTOS0v8HeotJkqbDMdsFWCZxOhRGc8dYjoh
3C4z71Na6DDqGSyWw5Juqtl5spvpAseS0nb6agOytrRvBdM3qZWKobqrzXVX5cMW84sN/BLUxMcz
VuIPBQl7wxfGNOdYLwWyO76Qn+KWR9AJbA0Fk8x/OBP0RLlJaZLIpCV15nOhG8ELKwL6ipx9pBSB
2Ue3kQHNxRh8GZrM0DkqUsNl0QNkkO4kb18Lhji5JWbOm6KEyebhRFPhwuTax94L452OwTY2MQu6
+1W+V8ApDen4c/Siz15F7gWtrY4wxOQwdbAR8sA0Te54rnmVKOAdHM3bMitAlRtBrnFrHBNLf6oQ
IDeS/PQywGG9mJRdwp4zAdkv1AtRnz5L/ou31wG71G2N2GjvgsuzAYeTdK+wmVwGm1iDJk+lriAD
ZB2UjAOHA8rO7yryyRxLqomcoNKKEw6nNJWdY8LxK0WoVAVDovlF5XeNu287KkAYQfKj1NaHgrqk
sGAArc5lgORhoOplRdVd20NwIXEoqWtt6BuLQie3/2nZ6CixO2oWG1X7Nk3MYJwppSgi5SkcZbxz
ZsbrDJpA9ZuxyotWH+BqFYMJaRGK9sE0qh8zNcvokfE3qzV+yvP1Xlubc23Hp2Re/lHK5tiX0SG1
KXn6eYTd14L46FfEaoa7WBkOGHo+zSNWXTBNWrM8esiZ5H2NOEnVnOplOCXZ8mj02ZHe9I2dOf8s
RjP7WR4hTkRtuUBUabUhhnzv4b2EUIzpRht9GDHoMaISZ1X+qj5/NlVFoo+yDesOjurMyqdBSPcS
ZH8fwAHCse1LhfMBQmVYgv7L11mxMpgYjBYQrurGu5ndxyVaDoo+++33zgKIMBe7BaSHGZKI5T+Q
uZxxoE4VMCAM6hty86SFh8Wmd1GWEC7JvDj7kGmsZAAKWihNrWwRRA0iYBYNdU+coANgEENIQkjl
Jb9Kwv4sSYik9TqIWjfpHgi2F8BaL3tIpXGtKdT0EALEnCrHxIB+/GpE+5a542yaF5UWl3AAhD0h
FcPIXYgvhOxghkg3UmongGWiwb6MVYX7LDbNdAykiqhqYVOZQYepYOJYx3Q2Ye2xLVmasvun9JBa
kN0w+bYT3ZciV0oa2SWY6/mDgjafRfRzqF34haobNp9ka10U6OWx6quHgcDkZmBXh31hNQ9a7z7K
sxcwTKw1eXZq55h2gn+wMYG19zAVt0MH+sOo76S4slEUkRshjX/ss+rBaUYeXr+1aNpYkbcPE2ej
etM/wuyTTS+lk827G4j989x9Mal8UbA/qNUnJ9IP8+heerrdm5YnkD6EJGcFNZ9k20JiQ4Q7KPGv
FmG1ZWHjUdaaDnCwxSQ9BlEMfQlLgRvZcLObPQOcwABh9JNCv3eXeecgZ8RQFcEd9n1Ct4iYp9jZ
c8tkWUL+C6ZD155KNnNGPMBVkbEyGhbT/IxGAxI88Y9Kq7/Xyi/LqlHm7L707TdlznY1nKtsdB+9
sPtSwEhS6+/SbZHkuGT6r+r116Vffy6lAxscx041HyCjOfVZqZZ7UOefU6O/NGnkPloxitYlFOml
N3NMDqGyx12Bs9B4L5NCE5xCmutB11dH4AX+xMrP7dHetKyqjSgrG26OqG7u+TV+raf6zjDrBwdd
wc1QTac19h7NCi3C42wVCOqal3RNmjO3jIVAngMcbpCN4Dw4MOCD1LHUkZ+v2le3QUjXRMCX3jr+
jxq2g4xgwo0zeb/EldXD5twvJu1+LPUfarV+zgfmgJ/0JFE2uvSEahmCZWODFzR6K2OJVaGDqWbX
zZgCnaexwCXOaGccgJoB0zikV7WkrYMu6k+xonAKK+rzqOMTU3tru8ldOullekpqpEUy0pX6ac3b
+6FMvzNH1Lej1jHgWG4zBeNZXB5RR4yrGZB3up2ZcbN2c7rb9rcUhSWUY2/J24AXo6ePifJU4NWz
hhcc13ihBcOUxq7/gulEzEJ2elv3+h1Q/E+Rp/8TRxnKYKl1DrUoJL7HD0m3MHAaLh2yVluXqRDO
Fdht2IxGyqS+zUzc2yPHe2RgmpHWMipFy3nMN4M2tTdNHz00FR6LqA+F9/PM2TknPGWuPikRXw8V
WDSgXGWfaLXzWZ1iH8AfFlWOb8crMshuV6Bdo6CyE7fTbRMXNTTyMHrKneqsxHTKI4Q6tmgpup8S
a/I+dcSu1m7Gy5DYnzsVAQPcUws/ha14q8B22mp6X95wZLsgQtVHV3HHGzt3aa8W0WVoqi9DMZe7
iEbEFvM8Om+IINz2KbI4eKfeql53cKvsbkLYziP76Qt7h5DiGZllaowM5PqzQqHjIvJrTnVQM+q0
DGyEKjKBrr1dTfqorXp2kVqJa/WspQiADpd4qW9XpDS13UJzVavSXdbYf/eT+3e/DGxt/nxLkotu
UzqdarPFgJyZYGXN+Gv22fS5RCVtm+k17ZFuuqkHMvAmaU+di0mQZYXpKUea28tH72AZ0EMr1+T0
Ebsts7aqw+CoCBwp3TeDwVzMCWOt9ZfJNA/I0+2GLrlJ7OhXTTnRQPjERvPLuP4bHOay+IJiZLrZ
9am9dxu4jYNxYOpAqdshNoNl5ujSNTSMe8kDvMI+6nTdqJwuk+I+DnV4I+zPaS5Pur4+1Tmt8r46
0WOakLhERYtRJ/pLnBbggV5Y+cLxdLP1yRiMYEiZeNN/L0uyk4jql+ROkDGVN52F4yz+a9LHnMfk
1uu/zhhRph05r5yDU/orbkfM9KYbSdj6yiddetDD5TMQRNhvlfqlUvOjsI4l51444IR2bak4v5I3
uau6FQUmDiZJqQS4KMdlFzvUs8m3ZBg+Vyni9XoX6yjf8T9Kb+26iDWFk3G7j5nD2POvWA1x1V7Q
wxKxXX2LGdRm7ZpAq2EzIEGbBFPb3lgjPa6wuxm04q9EwyyniPYJzw6qG7Q8ZezQ3nRJRB69+JnG
5AtntsJot24y+QgiBGmaofQz7QfQ3vO6GZAIsBycNttdOd+liIK6tqi+P9UoACOOtokIW+sYbRHE
pYOBBVyGQdECNwOfVoRAkwEVITR8FYBNU0RXUEf6FKFjzDuNKvOTfsYDTtjAXK397tkYsdIEmhSA
9k27nSYECixcOtf0MNXodBaI8iyp79aKX6Bx1YffZ+zUTP6mKvqeJeTCxqeku4mQGgHSoLXxntxz
tvwI/MOKANBoDDsWz15TDx5xMS2mPcrbt3CIGFPj3Bxya8O0Q0BwI3W/XD9BlyPmhVSMYMyo32Cu
dJCHHScd38B4Gw8HycYMrLR0BDVSE9tjo7txsIa1+ningF8vwmlXeYufk5AXk45Q+o+1h1rA57GK
OKgaBx/WvL4tlYUKRQ1oh3/C6Y85Y3SUeaMgJhTsF3NG2TK77Jv8gYHTs6Jrdysq/iCr10AdaBgY
HhoePCjOjo0xn8cxgZKT6WcUUE+uO5p3pp2GG3tuTild30yrIO6WKv5rRnPMsz4Ic5ThuoTB7WCb
M58cvVgzQ1Cix2vFd4uBpu6s/Vhy4yfvZuVgMZDcrqMb/AmYY4DPZ0SP1GIuXT8OxL1SRSFSn/iM
K9aXuInRPWnD8LgOX50y6T6h2voLubjS79f2ViEPUkY80/TW+js2w+oyNRNjSHTG9hVK8jvcdxAY
+AWo5GwaqbtbM5yF85a8uRyTf/S07g/kSRfdML5mVX4sW9J9Ov6iVkBZXFLS4Zl2Bk+1T9jafcXI
gD6ZkMJRLAe24E85vHH0x9p6OuBPerNoeK9MdCRrzdgbozTIimcvajB1ta1LNVkXqbtk1AULPCrc
oFOHs2ORHrIrpKZra1K9zN3neH11AxKHaGmOCX1Ay+/a/FaqM2mMCqOdwnlJqFGgsckQQZK7qK7v
JIiYJHYTBbzTRLcvyWmOMIRJAQsUWrG+y4X6jJYqKKxFH8/MAg5MJV8mRAlSDH2C3mTjXAqKs7b9
tz6u1L/WNfYXmrmKa+0tyt5eJFji8mRNiHjFzkY6tCnt4JU7AdAH050GMB6f8t9oJUOizDlKP7KZ
HjSi3rB+d917mUgulByS6At+WLrIimLtNcMITPMboveYNfd+wUdzMt3HXxMvBPdRo4xwxm8ildK6
pP4I1acaVTUby8rASNIKRXjSH2QaR5e36LJnFHwvI/2CWI12dettQ4exUm/eyzhOMmV5kULkj5ze
t5IQ0QoL8bfez/gU9kjPJ2SSQwNapkiu1+5aFqMRLKhxjOT3ak87BMGNU4HR6ULBnyDEsSL3j5AO
okbPSoNLnFs8gFw5KLXzKG3tcShuZmwqEuM+xTSa8Xkg6XgBHsOh5YCK6YOoZ0irhnzQNywPxEnT
0U/GKCDDTDY1AdtApk43JkeJzGU0KP8lB52s00bJKF4QfaJHjBN0kGmHieJFhBNElkbVPRo3ZiAd
fekEkVlxoxy9dC/MjpqILy+dchLCyyhjSwUxTEzkE8sKxpjSPTEP8uQ9NVPuFCejMA+LEfsmtbTI
fqCST09FSN0ZPZRC5NgH1DbolSxhfD8F2K2G4003fJsi7CXHaauKcupabiYDVV+GMeZA6x5wPkrW
x9GC9uEhmofeSQd2kPNcVo2sYikXCy9/ltckygbMIKGZe7uZt+NWFj6B/0PdmWy3kSxN+onynpyH
bQIECA4gQYIUpE0eQRRynud8+v9z6P6nS1IdqXvZi6pbVVckEpER4e7m5mYJ+rs5ROniCxfS2uGo
ZXAPETRSuEgQt3HhEYh4C2stVN+Yx+U6L2DkZD/kXIRvLMtx7TOwdNK3kta5kNnljQ0UZzaBfqJv
hMnYVp0iP67bk4LK54Ckuyy3UgM7tX7kerTbMR3RWcz0BsrxXlRVnOFNB4EZtZcCPE8hH40puuRF
l5Puh14G8FL6hcfoKc0MAebk67fpKcSPWhtIW+gfSP6BDcmdbcMbQlpb0pWMPYnU7o3No6Zt9lyX
Scl3S9YW9A87UI5RXjzLZoopjUfE6CM+x2HZBLER4EtaN5N6yauAq4ayqLG2uUljgXmjztIPihdH
DOv0p6RiGUGud5Io9RCLQ/hZskAFQKiCQlQYB3cBkUHoCkP/1WxOYGFbOzEOUrTLThIBJcHNRD7G
RibBIMeEiiv3jVkZB1lluRvNYFjZ/NWG3EGxdqgzfTNGpi8bUnAkBzixVyoESy36AOY2jemnsOkF
wRq5AKQ1S+a80l3aQAUcfrrc0v6RNqk605Lhd5ZR9iCKJ3J2RBAFUtbWFqEd7jLpveVF9hiGxSbS
yi/SnifTPYwAUrESn71y2jiomtUtgx+cv8ni5xPtIFlkaH8LQ3UbJ8Vz43g3bcbtapNUBumDbAUH
DTKkYqMVBkGPzHF+5Fl8Sd3wnHMJyeU1x/1jhepWAQLX04AG5DVD/7oyY387zxss4ffL2EE1ylbS
CFrupPcfGi+VQdBhDyOxulK5n2YYNcK7kLvKIF50ICYEJqb80FhxMwRCwvu+AzGCqSB7oeWalf0t
KzySlRrc+FUUA5jSljLMlURJiQYTTXdJbHNqeMnk5a0IG0UY7VbyoxEumijSrCzb1dR016sS82Nf
vqRRd9db53+PmPArSvabLLpcBIJBSPtYeukip0Lvex/k7SoInioE0rnkt3IR2XCEBHfU6G+ZtNmF
5+b2iNowlZcmHp1CYhTfSlumx2ROvxTe2ewxMb1blBL89xQm2dYE+AkabafHx6EwD11m7ywIATUE
Bm64PWqutzWDdXpabZdxRSMEVu+6wFsekQHwvL1ZL/cxsDry4hS8Bo4awLFuKobKh1npHgUEaQh3
clHFuke1ZBwaRM7cBcGb5ahRLnUzDAI+R+Hc2HX+kM/eTl5Ez7PIi5z16q5oT21g30Zj9pDAvNQ+
J+MRUwN/HKbNOG/m7IjszvZaFQlPJbX2BRyLCSGQBNJrqhaP+Lk8dEl7s9BOGILowxjNuwtEzyq4
nzOTDFRBRBrOVVd+mcPqlFvWvoVHZuj5Q59Ae5fbVvB+wYBUELVqoPQDby7ozlqor9IdEMzOIqhI
XjBhHlqXHiTSfi2XdwSrXmyrhEmRQU1ICDDSFhAqjrfoSIiWN1Nevdb5XqWEEc0q2Ujy+qSeEwk2
Qc8khZr74ApcylENFP12ZF6iVtjEsGJChaMIOi8DM9dt0ThIPYmue0WckM5sepna6jXN8y/iSqo5
R6cuH/TZOly7oHGxCfoY5QwSpqx6ZeTpWU7/DLVv+YSKLKALz41KlvRRZXuaOlYPpn+IFhVfWve2
Su+wXD5pIHQV6JkICdWhtQun4d1ii86ed1eWBlcWx5yGDhLYK53dndf8UfUGmZJi6Wit8BPM+EjW
Y5kc6YR+A3JDCR1ijFsfrwNIOYkAnUHhfAg6HEKjmDg/nXOWaCL3EICSm6vIaXt3Mh/n9uFHjLZB
SMkv4lOK9h6VSPhCr/UerhFJBaDjbpSHF9hf2kiSg0nwr9H1iC1qyrbw5eqWx7OBQEVwUjotV8Ae
GjaE/3tRbrIg+FMfxZCCRM9K88Beue66Ir+RfK4lqowEzBnhN615nSYNY657p6P3Z10k/8M+Ahj4
aSZaRB6/w6xOMdxOxWSuhYDdAJ0lg762UJlAdQitBu1BpldlpiGHWRl24D+FSNR/0S0unxikOKdp
UNO3658Zq1sLcRJn6FWhUQbDiBSyPArP91qJpQJkZL7szkAxwsUXocjaFfbi60Ldk87dKtQOagsD
SONaorywZni1cEMtJoNl4MFj0wrvXLijhOxdjzGLMewhHN1OyPs3fQbpTX3VwmItVFORU5AiboAh
G6tUq9iaeyqkOGjbNqPPoGAKRAa4Dncp/CebXT6qpP/Qkx3tymAOewJW1m1rXdsl1itEzq2ShbsW
HQd9cq7/1wJ+2WtwZZV2W7SYhsPDVo0Yuep8J7RcWmFrsJUk/S7MV5EHGDIcyVqMRqCUu0REOy5u
TQ1RG0DnGrZuTWOLCHrbVvYjkziH1GpXeSnSdfpKBEhEeEo+FbBiq6kN8hvZ7RhbdzLzHyKEL8o8
MmWuVtadFo7MdbTXfxcWaxeLqLOxlskFUZMxFXOXtvmt0Fll6nxw1mS5a9TAkbKnUo0hXhfTitkG
mfCIqa5l4LnOhSAOIRyZH+Fizz0iIJBgExjeTWM+kjj6ugELk1n22EIuHLpynsC3mMx7lwxqYdcM
WgWiuWyAcCCV75fGvDHsnHoh2+bLbWy+dwpxyXhAiv9+1Pn2YrnaP5pEiBEqKcMt29kE/WFQHQG0
lUsan9g8ChVpFqc4mm5ogJt691KhhS9/OVHlu4p3HeCgVcRJNbbGxC2IoiuKjdKzXIsYBFKWe5vB
Br2/s5X0Sa0Mxj6ZV2D+YjH1tXDp7UhF6nyN9SmRNGTRCz/o6JNVa9s85b2xabzpVVW7Le5wtxal
JBsbehuWBc1aZ/5hHsIdgv5rp4StWXyREyMaJQHaKJGH0kqXXRnLI+Me8gYkleq0cBcYq2ChN60g
t8Iq1xdnNsTY+ijkfHvIt2HJ/UEVG0E3w5irxSkWq3porO1aut4Vw1WWBYsHPqKQhKRra1FV9NR9
wkqQeiAM+ACdu4E6bfKs257ZN+mkSEIijAWB0wCEb2RKVRJd+R3yu7x6XEV2L95/a5VcODtfWY+6
uxfWpKv1j6OuXaPPwiUvzdiqso8O/92Cmi68T5tCHqn854y+76yZ+8hL75X8qzmG96JvNsOrsyg0
w9ih2KLNzdyIU290b1l1gUMLSz+UdbJBVgDAtAuJn6G3q5lWHvmsjgRG7iOomXBO4fDVon5JrwfJ
Lylc4Ibs5CIO8+p5opKTCdHZtIHw7ouxX2vF8HhN3TNa3XwdCZhSn4eOe5RLVPAGq/U2LmCaQ4/N
GMgUuasETQhMNMqTj0UNbqSjJfWvsDZnQrbDdKSUndLNVw38afhVkipchcjG3Hfwg7nmVXxU3mp+
q1NM6BwdUX0jLQhVCmV+X6w+zTjAOUwgSjNRphFK0BeT8gEq4UpSHsSBfSG6StYgPyYRSF5EQ8na
kKsuEz8ztasxeR6JJNfoKrw4Fn5IqrWifJdcTIpci4eXVEXyDYTN97g1nLFDfBCxQQeO44gZT9+B
RyPMPyUYfxCoJNETCVjLiXf5q5TFAjXrNPWleSZVqgx0CxPLUJ6R398IFkBit6XNHJfRWfhTdk1w
E1kFKHtCTZXGoiQkqknfO96Pbb+R7VHYNaM+6aYoyQNoiya1+h5D73KwFsyBUvkGkmRJtEVE5ziS
Nmi5vc2VWXSEmSJhU+jOvmWSo6NCEow6Do2t5OYdC+LM56XFKjJ7y0itw8a+XUiamgnyBK7EZNoi
Wijdf0P6Ly2VBGWTQQeywvlMSHcarAiv1Fel+pFkGMwvw+PSFq+yqjRk/HCZQHuy59wK/YhbR6B5
s/hI6XMBNEiwv1IIWQ9pU+o6JGRAF/hkO4y0HwuzeZmXK6ohO1gkATskaQV/kDSZ/v9zuhPFbKky
J614lYpfcWbSFYow8ZhA8k6SMFnwFDOh2Uw3Eq6kxL2iH/Ck0wlSm25sr0rY0mAGfLkmLlSoUvxL
OSWTs1dUqSleywauAxTQxoQQsczzfjH2mTXd61H+pZugIQbmNkqau6DNn9S7ZHIfjAWx2Da8kZwd
1VGaF8l2Rr5nMIA5HRxYwIlhk4hP6M1gQ3r14u1UANV79SooQ5SVI2iAdIa95laGIpuHfqhvobSw
5WGcNfO65beE1ryxgesNrLThEn4EnnqItAYm93KbwKVuo/J18MjHO7JIbuCl4Rbm+6po94+lc8xL
e6tyI0qV7sn8Pkm65JPgboop7WY6HOB2nrJgEro8yBJKi1mEMgU1EKxJdqPsYS7NXc19ETjsJQ75
9YzVnJDYeIZHaydfBA4Q3WDpADcz/UJskzQo40mKCWtib0NuJax8HtMO2oM63gqoYU7l65X3S8ov
20GwCKnW5XcJkCR/RqHzr82QCshM0Zy8letEslJJJaWupSmNWyH4CyPSgtlIdh5NDuG1fOgBHQx2
4JifTTYh3DZYANmmatSVHHi5z234SHnf3+FzeV6G4tV2t0kSHQV475fiGRumO0abyAdQhVLA65Ag
SoOD7MKSLytEZuk/SV3ChPeuZulmLipJpQVDE/Rz1RvmThmh/HsvQ8gFwtUL3ujLgwp7Vd6ODE7E
jEvKRWOVzO7k7luIXXFsPTbtzPEEXQi0Y+bwfZkYlyObVnBsO+uNYWia9870MPVA7lkxTw/uGIbb
WsObVwvxjGgbEN9pXFumsgtsB78DLAyHmkbewEcoH02qY2c4eNFfpy7+hW2HXqltoPiiQZMVFuA/
SMWRFqvzQGG6sr2Sy78Ja/zT6D/YxJp9FzyLvrg7gsrSgms4LVIxSKyTAkbab7PBbO+fOYC/MKwh
/sEAFNlOF30fyPNXga5/PFNVOnkSaaBDeNIc42a+y8DeZmw9DP1G1EMMBMMq9TFU+vfrJ//X9Bs+
1ByWxS/e4b/86/9vVuLYZ0Kg/IOVeNl8fM2+Fh8/GzagCig/98OwwfkPRtiIU4qqNSRpTUYRfxg2
mP9hVBruGgRb1cAd3GQQ63/NxLX/qIaFkiqWDbwkxqr/j2GD9x9IfyayPeifoCHkaf8vhg1XwueP
VyV26TwXluWao4uZuYxR/8r0XZR4UkG0OmRc289ThxFtYKdrq37EfxY52RITIRemrV9NENOgM/VZ
v/iYDVLVlcDYJT44Rd4ZfhbByQ8Lrv8gVrbDuTdgrWu0AAvPakXO73Prwd3UojMCU/hBeMF3EINi
Xj4cvVrnSfakL9r3gPjfLwGBP+EzcfS9GEt3YmjuIKrCYUUF0aXPsVE8hUt7Yqb2lHXxWXruknt6
s3OMNOhtyXxb05irzdxH3v5oDwxM/uM9/3cv/1OxXPuZK/xj3SzUFuDQMlTBsfr5aE+1idBQAbn/
6v+nFbdd4e2HzDvqNc0bZglIswVX1A+OJdBYmT1aLv1T65sS4a6EMgO6nUH2tzkGV+Zefn2f4ryO
uojq/j7pUacqXkCW1a0EqJ36/ANzKD9p1E9Ry+gnEtjnHNse2LrtaVK9tYL50Pg6KmDiMVf59cVS
Yb1MYp4tk+9sCywsWtUPzPYmacdvV3x9WsjhSpiJG12hoqvDBRKVa9B7xE/GH5ntosjUDkxpsyk8
ANweSKUJPszAu1+y9K1vZwg7EdoAFclBzCSyL50MXC/5h9x6cdz2Xu9s3B5Vdk+NRBYqBrOfzwE2
QxH7Q2dH+9mMsHtTJiutNO8MFw+/xlaYGFy2ut21OPNhQ6feuyEjXV17KvPKoCHtiK8lf3OqmHyq
3g9m3tNCJ5dbKl9RosRPc57JS/jyYQ8jKbRv56k+hYN9sCOhn3q4huohSOui/4UV/jPtXjaVh2yV
jUIYSi0Go5k/b6pA0WDRaRVryZCcVDMJM0G04S/CIHQMY7+gclxZkIX/sptlUuPnXcMHe4bEBNsh
WP0ipVBkXR0NCoyLNkgvfRWdor6WsWJcuhlUmvRPoz2+4cgGztuUzPpNh0Y0Q7Pum4G10TR8kmPm
jH+bW/pdMc1E01Tn0tTQxJEN/fOCJBQ2SV+yIGGcnK2xOxljfIePF4k4Q0lKfPGK+xaD4+ugC5QI
fZw2FgTEOAqfsBFZ/2WZfns/loryHNc5QtSinPZLPOdsRbqljN1Kc78m3lz7YzkX2wp7MgC54Lik
7Mx2WR6T8DwzdOYTU2/zHkZtCLfefJlLlFLwOz3pOPn5I/BnZCl/kcX4XayKZ0QzUWeMASkO89f4
3roU07HZdKvODD4p0dtViQQkWNHa0/UB0xiGUmfHq0YJvsYhV2qa/tWHQ17MTxvK0oh3hsbbQ4jF
/HU0yMmLya1qwgp46Nq2zWe5eaKKe5yjlHbjSa7J2Ry+TGKPWD0r/fygJ9bL4iU7aDDnqHaOSpqc
Pc5sOYTMtpcQPay7eIovUogiROlBDwovf3nDhNzfntvQVJdTgKa6ocqAyj+yI81LsiLUkn6lFyY0
qpF+EMnh+XrBycJ1bbyyxWmTvNYtw3Np1y+2+fTnp8Bo/V8eg8lC3VY1x6Cq+2WjlRajPape4H2c
NKeGYdzVok9+KI0dEx4LN2J26XP1YTZRSzUuiNEG6HCGDPW56ITGcHB9VZgaktQrNn1LWTeHDmrV
a4ewUHBy1oubtsdZRylPQapsyqGC9RXECDd0M1yXw0h2PeGIGl1ik17TyPiurpumH+S4Ygx1dMFz
G9GAnsLLe6BJggm7srYL7RkK6AEe9X3Y2n5SWS+NGnm4FPDUU9BA4+zgK7PphH/bis7QW9aSJmjI
fq6GPDt3XXRRQvKIvFruGycNfSmIRi29pMWAKasRfU2hgDWx6fxIT6qEoKDNjAU22SA8yslXxuWz
E7WXGMnKfMEOOpyeY2hGVWpuLLOOWBc8s8vYuhnQGkXxovVWhkZIasby1mDsScGR3jexXF4tC/+f
CHuPuX1bNRBdBmf5HM2X3CYyGXp3SjQXlRazWJuDnq6XuD9ZevlQeVDsG6ocd04RtpXBz9LI9mWf
IHKlZBVuP/y8YrQ9+iTZ1sCNcIWvE0sbRk+aTpxJFo3v3s1P5rsRVVhH5wUdKojzXp9tsLp1/cQz
03Xm4E5eJnvbA1YIIqRCPWu+sVp5FjU1fIcSwzI3pRVdpoU9Pemj5vftiUEM6voQWxdJWGS3W5TS
GB9/1evsI1oIyUsUveddf0NPAgfIHCKbpi/3Y0YXDXkav+Cb+2NXKKz3gzXzwzFqEdebsK+JURqj
svVCh5fdGJBcyP1t45znTS9pAv0w/epOcPPkYtICftobuz0SL29uS+hNMAob1AJ+pH1QOgDRcs5p
Mo4/ck97SZngY18FPVtJmvGaZAV1FJ8TySi86aNIbHy4+BbQZo69ts1769lrPqMHg1Mg9axnfInA
th1n3FYdMykKPDzSGO5ssgYABY3ZAxtYUUFr15WkQedvDTIrjH++YlGZ4VqJH158RmnkrCbpxbSH
h6Xz7m29OiWKsq8DfScT8IPCr8gHVkZHyyFdPFoxUUQTCd/rpOVhDWu+6+L2HgEub4WXwaUca0bO
7DXWFfEqmvkjkRV/M+cCu0kSNSwFiIOhbxdm6uM5edRSdlflsuT4CC6lQ1ziuJQ9V2QZs/iZ1+4S
k0mrBmdgjV93ffYx5j0uIw9XRwm9//ZZ0/PjkOUVJAD+69IjM1yO7VsIa5k2ltKw1LiwuUIMvOSe
842GhEsemWA66o9iM6gPb0VvHRJuzIC3CvbNl6aybg7qzG2EmlMMqQnEoDF9xUburbbJFNO+f6hb
+6ZxsnM7T6tE+mJm9LV3uX01vTC4h52dmfMbrNz9bNj3VuQeszE+OyWzBvQCFwzery9/XDLLN1K6
G8nFKNyjmfBD8ox45pC7OMV6Xpo3OivYWtsxh9CJP8yIBBm9BiaN9vlAYZMP0JaFWGXkmV9U6Qad
0T1jC9tkBKAvbuaYh176+hTMWPBmCBe5Vr1qinnXztl5dN1jWQEfihJJSGe3wQFL/nmSXTSl5oEE
9bObMs6lPLd6/2JMzn4J0wuy63u77k7mFJ69w1g7g2/Hw4M9TkBH8SUsq9P1Km3C9nnE0SKB6q3A
Y3UPIUrjaRIiy5Ne9J7duBAErlvTSC7WZG31Svte4Q48Op8jBp19JMWwUOWrynO1/BU49dEb6My+
L0uIKAEpVADN3u8zl0ks81s5PMQaF2sRxLkfhhFoBbvNw1rcGpDnJWxe8jimu+zeKdJp7hoYzPZz
DrOqLMqTkfJAXqxxYBwY7kZ9spQEWlR21tv52LQ1WkXKKu3vEuLZFPHaE7fxLRUSe4CoX95z1Irl
5CWRe29wap6GHqrI9fDIeaktiANtdrGM4qIHHKsFyY8Sd9a5uJaS7eeCUUSvIgSlWhZsMcHTK+zN
ynjtmdQ5mo3mLUvV1ss7Yks3Wl5e1IWEloApr7PN1LtxTDlavHMT1lPuHBeHixyWsMA02KYi+poG
6U0Qq5c5f2Gi3mNZwSODlynnMlW2xO/dUrNNR5Tv/V7uBCiUtw1kJxnUE1oW5uTnWKNBoC2PadSe
ikx7SwymXygqLWxm3f69Vdg+PfZWIrGWBw00Dg4l2l2Aqnd9YN1JHi5bQMabEae4zA4HILXKE7Li
BqQzTsGs9a8hFHz8Q46znZ6TiFSrN/aKKncRh0YILZIWdNFuHrsbqZ0EbC7d6DJCH3AT2KEaOcWU
qXtmPWWlpJx0yUFmDYKVdHaSZrwZx/Gu0NOvkGXWA5N1AzJYjWUepB0h1WljEHs7o/JWXki0QtGd
JuuoncI6+2ZWnrWelqpC6bF8rbL+01jwTUz6vBlVSE3QaSxKTbvJYSguuyyHhqUwWu89glAw/j2w
oGro7sOalwuN5zxhz55E8ye0jedv88ieAxnmWh+IxSO0BD+OmorE59GpWKQaRLk2lHhF4209zu7K
C9R1HayajpEAfeESVJb5u12RK7Uq9yisZe6qrD5Vk3ZQNfiOoXar1MEmbvJLrMWUmGr4VVj78lC5
yoZuWYrRto56/HWIG0T5JrCWuu1DgELILREHbNDZMH3D7y88Y6OM35asP9nyUe0EPSWOH4dKGXw9
Yjdd/+zQmYdk5oSPebpCPcXjsKE0gPcNRO6DEAuNeCZvUsy/lEa/FZDk+5SQTE2bJun8r7oNtb7U
ihkscMIYWKhtZZu78/dEDx6X2dqElfb65wz5WsX8Ul/oHtPpjungFMKo+s95utWQr0Iv7FZOPKDo
GDAsk7F83eJ8z5KNNhuHKWC/tBNrNzvlcQhUTJCRylLTs6RCZV8+OVOLbgx0n4GjERUmFgQeEywS
RpudUnzP7PyLGRuvC+UChMpvQEHfW6XYTS6kmaLatJZKJ6wm2zB1ejvc7kMwTHfQ5XXAe/JaftPs
hBdNgvYyLulaxUu6gX7258X43YvE0gwmmAAFpUjmf35ejMjsR7KErIP21mLQnjPIqI7tHo9LbzVb
Izp9SuSbBQ8oseWaBXrlfbSU6UZGU//8NMCUvxcvYHiyFZCF0EHHfn6clnbgXGlJt1qYo7tJW+KG
/aXoXKyISJplGvTVm4Hi43eva1yoyDNDeq2k9qW3iSU+eW77ahfnkPZvRqhb2Xlybxd3RQXMFIVd
5Je19W2Oxvs8cN7IElxo2E6M3qMbIapYbGg8qzgiCFyRxrR6o4ekjy/5ZB2sRIMF4Bq7aJ5PPQ1i
36MQym2wqpQpPQn/XmgijWQ0j42XfiRufl7wkFwNhrMG83AZYR3adYbhNCbea2+R4bCWT2vBJVNI
FmTFIdKmFDcegy6DDQXW65JzXB459IcBVoFV2fVGqaNPVfS5HsuGHnKPsocwCfp6jc0X2olKuXNr
46l0Grr9uDuHXr+KqunJG3fj6E9q+O7U1Q5HGHj3UfmQR1Rni2neeT2DA1mMxN6K8lhXbstGe6Nz
z6R0sI0HNkZYVw/JpJyzQrF5VkzZpVHfk8jE8buuO89RMSMiSWvUTYNzNCYnZVQeIfZDW5qe9BgJ
S1OfoEhZuzZFAGnA4HrUvLPTqReXsdhwqL+OltwBnLxr4I7SJaL007+p5BbkVdX9bHHnprh8+JbZ
f3FsQpgeouEW4C50zUrr8kVH3nR9zcXV1M1o/Bobj1lp0Uzau9H7okWHNiXBjssHKjrOrxJ9QAN8
ZcybIYxs/jRHd3SuH80kfDO1cK1ZymGO3Bs4d9s0N7+njkWLLnHO+Zh/78FtPcPYeR31SJmwy1Bk
SKBr5s8DQkFX0UDLoe6lEv+0MJ82GwED7eqMuF1M5tk2vuqab6q2nArnTtcnmFQO4k+I3ce0A9eh
l669jDm90hxXbay+QRVQ/EhK1SvafYX0hJUrsTgGA2/isVyRzjC9CMie1MyhLvmT02WfcavIbwem
qEyszebSB9QHHcuqz67NZJog4YVLTHaUQ182Qmay9xkVsF33r3iE38UBd10+leKI2d4EJdq/5kiG
DQHwnS4FWWxZ+SUAV3LT5XBSnJQaGNenr6jSMHJLYTZI+ec1xaXi87rR+bhmnSkR6PoiI6eooDlg
BptQNIa1lD7gGIHCpag38EancDhc7+o+NDPf6TXfHu5CS8t8JEqlCCUVMFCD1iDa9YMKadaZ0OtM
Cbm1srbcKlnlpomQMwwqp0KlE+H31VCoh8F8bZqhu6n16NKEksfPvOKcChE/Mj8hX1vpgedumO2i
3s1eAmwZ14013I5p/Jbo+rtSV+o65Q1IlFVV96tBjebXmdHdFHl8aOZ3laQfQ/RwFScjZbVCMhtn
iCDZ3adxXBCPyKgdw865W7is116H4LI70s3nYdruSx2rHLkwOBajx5Csi2JdOn02su7ea85dU1+K
xLrLwllO7Q37mWskoIAKuoxS356gdy9+O3wlF6QyqFimOZwSP0zSh16hm9DPzFQGWbdnDrBdB17/
PCozTMFS66mQp1fb4vsGNkke1NgRrbDFn9iAZkRuTslfrWJd2xYMlgFZsKfMbNilcf1SBeZNlYUv
SWuevKYvoBRRW1UFJFr3m1pQsoZDCwXNbv4CSv9LSmFaNCpVJrjR8/jVnmIa1aiE6ACEOEMRRAdA
j1BfGEEs9AGKAwnynwPX7+CuwMy2hQEtYsIoSP8ctpLCXpima9uVzavopAYli5B8OB/LE5f5UVgT
i2P8Tf7nZ80bQH8LVF/MBSxL10zLk07TPyBHiPAoqsQ9THF4UtRCTFOifd/rB62FYYVoqD3t7dA4
FLN9REv8+OdvfXVE/iWTcg2yN1Ip29MMw/z543tVbzVE/9sVSsZnq+73tiY3ikCNAsc1Ay2ZYDG/
mM4Eb4C8VWtAlQTkuOJFZh+eZeyl0Ui4JaV1eNSmq5bNX57zZ+Wa/y4TtnCmZ9K8Vn/tpU9q0sTl
MLarNsourvBMrtWMNBKnaq+4aD5lS8BBdl6blivhzx//L5sRZQ3AbLaiiM798pKmyi3tnt2B2xwh
IvKUr0bBkaG3d+7T6NKN5Hp//sR/w4D5SAMzPNfU6Mv88mL0aUxrth77MbNfFLW7sd3kPOhUtJhY
Xbr2npHXp5CRsWuPLC4xuUpLmiPeI4DxA+Vn6w9efdKz7CEVrKqwdFhCc/DJziUvpF+aJ/QsJt7m
5FL0//nxZUF+3VbUATrpIepW9rVN8Y9dbevlqIaD11whBoim+1C197odnmlA7f/8Ub/r73KCHItc
E+Ph6z/9vIUTyNSqbqScIJCDbjQ36O6/xuhHDkpFZlUBd3eS1udaBSeRmfXrqFH1GtiMyV7/RTWN
Q9yNA60t0KRg2Y3xcM4h7/bwlheLzFkJleM1CBmQnlWvvtOrvzYf/m3N0OdTLQ4kN9+v6leIIg1Z
asO3DpQcvUsbyrc10sfMCOTxcqgUDQDDJIBbbjcAlquvws6FVdquJx2mk5J5yMHIqxbU78+L/G8H
AH08GPdoxpq/HT/dmrUi76OWgc/gGE50QjLtQHV2DBnJ/7/Y/rSq/mUHuRpKtZw2Q7d/bWTNNa0h
26lahnjAxoti2SHj5NFOJpOws+Bc1E9Fqj3Gtkq1QwyLht6D/UXNLhg8VHSap3hGZGuUFYopx6OA
6G2O8yfbkfuNnPHKWZilcCMvKPzcdp+S+fsVmiisvZN2p7gNTp6FaLOjHNOZaAmKfKgHJrvIqRjU
7ZrnuUovgeDoSUj/xeOHAo1MZFbWRmscNLc7KZN+uIZ9KyIZCj7I6LIqomWokSo1FPJapmLUnG7y
iXd3jcd204Z+itjbuOqT4rNoqhQG6800SKqRyMjkVTtZr50zY/woYB1VEpID+8QlSKTxpgB4Lgo6
H7A0/Ni0duNgeOsRQzWhS0q+iwr4UUBOGVrt+vSzaeynhTHdCWKajUw+3QkX3kWWBK3fkap3k4e4
ef1GRw5Sh6RWhiCyZrWqrHnxIzk9Q+Duy5J8a5y3XvzA45LhLaQdRRC8Dobx5DCe6EW0cembCGZU
Ld09nYx1ZlCrFTqz7R3zkYnHv40Z8H6FlcVqpo3otiVkJXtvCPTSJhOtg82yCOyR6ad6SVaNB6w2
ReYh7ZWvdVbQQifTCfIJ21/nQa35o1Y1hD4VImLRcXEgA3itigZleHevXLMils8pQKiNeoFLvZtj
krkIigl04s8Taip94wAMQVcOQ2LAUGXnzIjUddx+STv7PTbhxpHoWSCGTP/wJhVVP6Dm9tFOR5Qg
n5S0U9cq2FwKUZWROriENmASuENkf4nzfmOP0bEdQTPCACxpJLxksNjXbfZeL+4hn5qdwNpJihc9
HdR49TLPsUE/MDgmbquuRyeefVXV9x6ymdsg0ZFak7TQBm2tyeKtDLOJke+XqvX3LnmPHIE9pB4I
pcVgjQfc49u1HgBcFkp00a1jaiBMrEYZYQOTitRNURHJi2+TCvWwMumXWalFVSxtgfIusUk7U1mC
WUueUrc78EHAV7QKoxsIkvQvR9oxk06WH0oXogX7VdktyWLeWbl3ey3YIajzM0IBQrqDSBvnD2Wx
mL4V4mDR8TUKKc8EKr0C/zFlf0PWwVgDX8wedo1aPdnMUiOdGK6Sgk2pLQNf0Q5WVNj0jzN1XQ7U
D6XBDi9q82BQtZnZ4do0nWN2UdvTAqnTCAb/9E1Bl4/MzPlmDNWXwqX279R+G4RZLfQdmW3eRbD9
fxyG6sqDcbxvZd49T3a1MxCW+FEXLUy/0txJ3tA2QB6PQJWnQuJMw29LzdB+NL2jLdKugeZofZbw
jIss3uZhe5+4D+SNC5UDd4ZSFh+Fqd7KNCxnAgJW6DKIVMtcozb7oVOcVTV+UDxjYKSN8+k0Cx0j
bdq6U8RECKQG3wXT7zSWKO3YFcpUwHiJn5SBfXVt+3Vh9NX4NEza18RiX9V5291kRv2C8hhOgHn3
ZJsDMxhBjCAnqtG2UzC2HsXHuMt2Jn6NCM8wZujW+SZ2FXQ01Psr+Pyjsvc4VLA6tlOubBw3+8RQ
yOUHnawob5eQPZXkyvd2IVyHeQxlPXz70SQzQHmiLtwNNYoYeU1Tdmla4IIR87+F4kPXkdkfv1F/
Bj6+FXK7XKsTQ8e5dTDpHaHKghCaR53JsWCEDwZq4h68lhim5pdaLpD/Iey8dhvXljT8RASYw62C
JUu25ZxuiPa2TXIx5/D08xUbgxmcMzizL4wOu21RWqHqrz+s9CCZT+iBdxe72p9kdH/dxNoPnfM2
2S8Qqcy9yoBXlsn5Klg2lge3LOoAmdXEeh0FdRwM/76ZCxSiKDD60dgVRuOcIymiky8H07yti+t/
YuHeltJu46N6oXu/A5QOtkomirPL6WjvfR1kJJThq1N8MWN4yjCLi4ryjTRIPl67CI6mP75wjeDK
DcTcC+jt+rdezJzeHKnpYHs+IiW/J/rioWWw3mJ+WLRs0Wo2PrNHF3ePQI/fdQcIQPd1MabVnrSq
O8UZIzLhzdtRmO6Myr5L23ine+VxRUtzpo6+zUPHNpfiBKejS9jrEODxa4zZdFNaRRvmmbS47fuQ
AM0W+dOgjWSfTNezvEm1wHPSVkUml+dUqAulzqKxw2eToy/K1JetdTdh4u5F2rl+6y7wdjl+Yp6w
Ccoi/8LTGFO5YMHsLEL/xNw916X5hRlkzeoVxi0iKBj/GZgh5RMySO5KJpOxY47wOIx97IXPQjMU
gQGWspRWORTvAivzhYJBxiWqV/qmJ3S1o8YQEUzTcHCYbo8lGcaw0jiXBEFvvOKjpGvahs6DLwIq
oW9pfKdKVvx66GUmOKAI7lOm+33BCkclyUnfzIda58iRwoOcG33DOeV11XsW5jeBq/2UU/JZ8dJG
k0vMxyUJmT68Isjnfc/tHlqcpVERvwW5cVqHXLL2jZiZVGvq96r2HyeNCgpj2W4fDPUuxOZ0CzF9
1MO7BkrEBl0xD0IZlGX5b6b5MLyYOTkwLxfbwgpGf/EhhMAsvg6biRoouVJrFSq4G3KgducY6cGS
kAcjselh/Xkzj3LKI7td+wsZCttForZAUTeUc3frwHYtv4wlZjZmnmq0sGw0+Ceu+ZC343fb6qdw
YIlJE7PE/Tcizx1JOpXQ0J/zGNuDZBfG0ynFHhOWxjaYrLtyeaoT/0+UciJjeKLvNHfrLd1lnUQL
XVT46vINJcDUJo0+lKF2IQyFdYGtc62ZKsL0WYgjomixsvCT4ld5ID7iswyNkpJHqHDru5ot8LqM
Wyvkmui99NfpuvdZVmUC4tzVHFGwe8GisHKrFqr6iHLKG0Az8Li7Xm1gHCVtvsne61EYD5D8I+5k
mSXJGJa3MZ44Rf9zNf9/YR0+WAMDFB3o9F87Da/KfN2zpWNiBsvxSU8pqPOc/V3zFdM6TYV3XkBJ
+59/8vqt/6UxDHTbkKmNoVv/xrByk7ZMQpnc6Bq1CPrVu6DurgAK9a0oGIo6/wo5ktOu93d5gTWc
V305QXdpsOnp7eoQDOZLGc6MEIigFVZF5Jic7eV+0e61Ab+SMf2Oau6y//y6/z3uknAOHbNel+hN
KJr+v0yccCSLzMokbz7WU5wWx02V8ko5mcqKF1FDgTA647NeEmhU3PT123/++VCp/r0fChwofbD7
bOyiA2H+/q+OeoasSguGO0rHgBzeCsrBwRmqR69Mh6MzQXFJapgMgwvMPI2HWUdn0qPg24+9qBKJ
1t2BInY3I05Bpw6fl1qpr87SrhziYzIHjaNQaOKkOuCacEK2cA8z4ZIIbsq7qtcHwd/k80ostosm
xBtrYZcEfdXu3DS6BD33NZDdNslv86UYwRH9e9XWH25Muko5lt/WwIgV2iEVh+vgTCrAM7fuOIyY
PGCys5LusGju9mXpPETjxRjxjVspKYVTklknm85/xkdt4n6bOWqCT7PiH66o80q5tNEEbQJB5nvv
ftY4c9LC8zeLn4MXD4dehqmML+djZ4QI1rpjVSKGSY0aiLgpuJF0lryqmb7zUWuoqNNUakjoprFn
dlxuO59j3LXoAPwF8EdwhXWuH4vLimNn57rRLjG+iQwfz+sBkNfGmzsWj2rgrqyRso8JDX3GgMGK
aGgXOSp1q9oXKUTprtB/0qXeMsegLZ05/xq4fl1rHaJRdMbqRmb2YrDUafqDmO0Uih9s1sGu0fDv
59e2Hn0REfQw5eZzMLU363HUatkfLpq16m2kuvJDnssp5JjT63d/HQ1zSxoJ/HoaCCjRKXHxY7yR
bwVF8co3plsZl84CFmVMzFYsKioeayd89lzIyfTXIvMRosDKE1rPT8e5B1X8yCJeUMc4O4BAEQzR
ZVLxjW/QS0qpFcVcJYiaB7NWjCwplUfDPed9elk6OQFlxcnrEObRCjsmRlaRHzacuwn+gFla237K
1VGbHCJK4+6Y2RB6rAycMnvRrWJvD94/M/2lH3lIjenhWiGwCI9IJv1L42ILkLUXP6U/xS2+k1av
NB3ux+bdi6LfkSTbOZ+fFmQIhde8qySGYDtSbnARdAwlNv3EyufV3DapflsG3GYZt5lTYXvZvMYp
JMBGmsIFmuamU8anMIEsCvAleR2d4D6WG1XZHCXrZ7j2uSrJjqZbYSNknrUF6B2aArkAGR6btd4+
+SPx8BY2YTWUvE2dTu6ucJmnGKbG6eQV/09MKsKQ/wMEwmR5Jag7Luqhf0FBI48pGqOQbktdVfuR
exoWfOCHMRPha2nf808B1DKoado0XzHJaB5c0ZPXjnEm7qaGd2xfcltHXWJF1aEbkhnF8pWlR6y0
4IijGXq0pnDO+PMtpxEMJB8oLKHlLzOZ591jktDu95gkoXoztUNCbsYjFdNVYs/6YXCM50LN06Xp
UyT3A+dDIQHpWm/jKgo18jYZihwPbxPEyLeMWyPwRrKlSoLwluSuhFByW9u30Rxk52RmOja58dmX
L7nVO/gGYjgdejEzOXPX9qk6mUMvljGPmpmS+GiPWL7AHOuwrT7oM3yxskmQ5S3VU22U0wn/Y+Ol
uqm95U/edf62DxUitqLcR+PSfeiR813H1nBjR8RVjagdz6lFCvjUHmK/V3svq+ujch3zAiz2yMGh
n4wSg/nNmJjxxXOPvtCrnNgIrqdC0x4ijNVuw2K59afMvDcCEGTHvyk7FTAtxlI39jw2SRDdrl8q
6DBFyfmt7PwjxeKYWV0DTbRs3RNs4YumHJxLkzEFENG5ZDwvJ9gFn91ZJH2IQ91WvRtaZl8blsl0
/HsMo/4mio2neNbUdax87D9V4NzU8+jepEuxG9KpOeEd0Vd5cN+h0r4fF9c/OZH7tv7R+qVZqvCS
4Ns7T8H9//xxObLx8sYnm9R3t3lnKx7sv7/8z2/9oUnI4kuTg4qtH7Mqww+jrBQtSP3Qi+LFb+cS
Q22oZ4uPo1hafgc1nKLaHQk6cSL2qeXeF0b5Xg3Ni2fdlH50NwY4nvD46a5IAxdssb0Gt0luWg93
FqOkFJ8jE5c74I5hahMsKTwcEGgy+WYR1iRj5O/jIE4vnsLRr2GAD/ixRJbg898YQqrDlC7VAWtf
8xRbmkcz6SUvra5++tw3rtohKk96FV17k6+dYDT89JPy8MA3qgsOQ9WlibwS5Xo9ba2lPge59zAO
dnXtkyaAWWj15I5aC8uqXh7gZTCDbgfvZkzDAGEX2LgfQzPNk53fz84tObrx7RyiG8X8NfgTBy99
wXtilOVDYC7uY+Kb5CTrTrYnIsPZjpb7ZUCMaAbz4vX4aEMPzbGsnKwM8/3q2nWbk1sQoxImr7Mq
DsHMUBxXFVbqY53MZ7oLy/4kquRo+d2p8uyPtG5PgbWcoT5ehQpl2Nid4Hnv5tC8aGN2qPTqiuiA
o1PZP2p6r03tLojaE4DoQ1hMO31Y9l1oPVrWHpr9x4hvn3ls3HtMEq9NzfootB5uiIIDPtxTYvuv
Bs7nVwNB1Ce7HHQxRi8pOY2AYKB83pNVtsBRZus46oxbWLMvB1fS7MvqDjI1QlotfLDlSxP6Gplx
NaNt+S0Y4HgXJD6uLrkV42Fcxo9J50ePAZNxmXrvOhPPVGWmzc5aRsq6JSgeYzMIt16BuXAxNy+R
im6GVC33tQ2RhGy+tHCCS5A8F9U8XlWxSQDoMtkkDlg9jeRGT8lhHRILbyvisNxTsiAlr9Fh9AmG
BY1Wn1ALNCdWU4MnT6MfrKY7uf3Y3iTe3tVn76as+36g3eSXRuuzSOz8O6v9+EBNslCE8CWGCn9j
WuT6DqqbTu48CzfD+jKCaD9VOVzkainOSVkX5wWKynn9ren/ZATd7fLlj9Vq6MRUfT3gILGHKlU9
NsooH8PJ+qpgk12RYPfgelhQ0i0DQoPatUGnj5vZtNNbyx9hcDQ4JaSaxL/l41vrLccpIb4imMZy
08RNuCuwZDn5nT4B/W1tnLDgUs+f6LTnx6bHhqLWyoe6GbG7dtrmYdK5KtJYxdfaEEDeKOz6uiTr
qp2mQ+fZb1C+AP/qpdrFDeZrTm9Y+zj1EHgP1aGMYCPHXn1SWHH3Q/uR15CgkmVxKZSxPDNTXA2A
jV+SlEkc7kdQnoCR8PPTX5xo+bLz1D17Zh5upzLz2XRuRH2RHry6ALkIY0866+AqGPF3NjTLOLGV
oZOGMUGkKWayQ7WXSKLIC999JJsQM6t3Ho0M7V3TdsWxFJOgoOU+VWX5ZSVWReiGWV+WMPknrzDH
huILs8Ro4LCFzacRdfbJc5rqucpovWJ4rRl0r81YZVigOh6YPz3zZf0CROhflsR/mVqnOoGjPPWh
mR7zmYCMvIOlEc2td2hxN9k0+rj10jG+jezzgN3PzdAQg4rcymXjet0lxIrhqgYq4vb5UyW9+VX2
Xk3NZrkP+a1X+COcwui1Ano/R1HlPUbD+N2lQBpyy2yLYbDIhOg+o2Q278u5PyIfajaj7g235H1V
p9SzGalOSArpY3CWcyigPKfW3zzYvJ7uYm1X4Q2Ot3dxrq2ML9Fc7XPTCBkgbN3Kbu+jrnburc4F
92icS55l1qnWeqjgIS6mzK1wenHs5oYiEibb8Onzcd5qeti9WuEb8ZbJC66+2V2uGU+lnX1pCnOA
ae7UlQZ7cYmjWaD6XbUk8b5vSo/bpmlvK3/cm5GX3dvyxa/afq/iGOrJFI6nLouNQ5/w8/Q+CbBM
MOdjwvLH9zgqjwHF2IZH+cDUE8IrtCECP9KnFoeEMw5P+IzCITp5OvaXTPOtk6XdWJ633CYjng1j
OJ+YyqdbfeiGAxgPYeq4hG3SVmF1HJgsvq7kViBbnaS4Bp5LivF2AbxuvUn8W28WnzNnmpC9BVXC
gOtkBu1ZsA24WM++zNMz6kh6VbkyrQjvN+DCXgfZH1+snCCgdVpmjsavVkEAU3859osJarH+jSSZ
tJipjt6nntavAVicomKPoSunEGS6nlpec+pNHxo/abYcl1DT0bxFZMOgpklahEFlwI8sHW+bpc3t
DJy5Up1mzzmZPZMfShzYhQYEsNyhGYOjs2Gg+D3CQlz/am0H06mWrHosxaEPRYSoxzjiRN2pj71x
E8C416vuWEfB04r+a5gAYfYa71XF2HIdyVvkg5s1/Rvua3iFqido0dkmh8xw6IDrIgOP5ahaJRRQ
jaDf7JSuP1taDK2Mi0rR5pYyL7PqQR4GenrMaAZd589Qxfe40rgbo7Bw9/1MZvDjPl92Q1H5m6Gh
c1kFQ6sSK5n1a90oX8Y5/cVz984QnKbh9FbZ/Zim9zG7RqPn1pzC35kw/52u+kDDSRct7YsdKmRh
5XAOFuhUXUCKDj0cFxvfZW1qk6h9tRWcvshrIai1I9YTzOtWZk/kvQwpVgnJkjG96RLSZrAgi5vv
OOTBxsloN6VhXo9+8jIaPWPvyj5XvvlFwhBiDuZAENtvouFQOOkffQTRzGfaqijP58MSIH4wqd1G
5NedRsema9276Qjo7dt7zjNKd68ZMCvXTxBt92Yvi1mHw0YTXikmDjiB3eFEfyg7Qm5ptGnJ4MO1
tb/VdCLF+dcY/7fpnS7SiaE178oMgRYHDn3MbN2mYiDaS/SeALRqvDYzCGKr+Dmt+ED8rvonRguG
Ws3fWU73ntNootufVvWek3In8xqBIcC8oIN3iqGj6IcSD0CfqbDaqjJnEKv/Wul0rbsMTFTCYKjF
bCTXkwVjjXaPvST00Ko8W0U6naIFymaFwUhDxbPJGJ1qonAMHUd4PjFQPGGZs4mywZCUzLHi/7Kn
4bDkjoX/rEGf6fSPkPD5pKvyGw+wWvHyxOlzVc+tWn9T1K6rFHwp/iSajp2qII4Zm033t7ric8yU
OcCDBWm3gte0xNO91sKF5zFOc8dUpKM82S9ZvgFK+FXT8+KwbvOQfNwhjF5gQTyUtt5tg2Tc6Ao2
rk2wSlQ0V0XHAKstsSrXm93AhGPj4CzKTxr2aZw32zhmbt7UucZEsT4oHZghWJh8TD7raUx0NHTC
Va0pRH1VNZgPoFkiwwAWo/1emGAJosTMTTRb80AsZ3ocTPx1rBrcpHDQh688g5qs4jIrzwQwIl/P
kbKmRUsed4ghbi0TqdbWjlxJmMr3LBgr9l/KsT9jsdoSdA5D2HFOlVmDcvNa4hHQoOatGAM4qITt
gnQHHidwz9NVARbDC2GG2HOW29rg2BojRPxNPu3AZGEb2HAo0asgf/oKCqitmEMy3xRBIniwCBXZ
GMKgjJIesozqzlDakVcO8WmueGOh4PyxCEPwV14oEixDdp6l/8nS26VjsrWOhxIvf3Eg3fbWqxdr
2M6oN4LWWUR9+iXmin8hL+EOJqRNw4LALYqRmgBhmVK0RMMTrFG1WWmcVhI/w/zapi1KN9x6MpHn
K9EtGwxuFj0+DZZx3XkQEdsSdx0GwTmjMSzQZuqb4iHIeBvr2Dj5YcX6ypLyNM72b8A8bLO4Mdyg
pQKP5I1Xclho1w5F91GG9wEn1N8Jj2GCk0VSRzklYWTFVRqi8DJmmsiqYWcVxnA9oILaen71ak0t
n/DQbrnHhm1ToYYBT1ROk2/6Dt1eoYfqaqhOenjL+ftDX4oDl1mfUoQd5JAyLchQ91iFcFrCcIEg
79ioOvkuQOJLOmMT1kSgZM7FjzlU9aYfVq9vpQEZCrXDTot3DO9uhrBcrqI0+UQJ8lSfiS8nNU+u
Mi85tLFi9biycY2GPWJkXxbKst06VV81YDXorFUgPF0pRf52DKJl1wjKBYNjk0XH3B06YsGEoTZy
OEAorq6imDkIfQREi1G9Faz8XaxRp9cTM6ZVEwWh8DhBEl+Vm+sHTCAKH6hXhpD9+f8x5b9ywoi4
uIGl2ab2R1iHFAEDB4vnQ2eOeM+m6jFRarkauxl2boR3VimpvuZRzzlOoGC8jrP+zyAsi7jUfssK
gvuKrhVOjBqv/3WnlA8dQG4WBaTGguEStn5djVmvptc7dchl/6YGwUeFuS98vOpr0jdXKgVoMeS6
hJ2baYTeDPmlaJezRm1U4w+HLSZrQ47f7tzEOahcHmZXvjZdmTCC1i0eKKICHNc8qfjDt7idwiV8
DWwuCsgf/jZkITWfUcUDrjPstutfW9O/Wl8r5f9PagcHs2HnkVyyNzMWgMroIxvTvGp9Cy2VjLhj
C81DxBKsRh6WeuG7Mjp/p+FnWYf4y6o4Dbd9N19rLhdxVo7JxpjMm2R5tPqMQtp5KDpWlAxTZWTW
2+YV+XOfsLDukjIN8BKsIIAMImQjzaAa+3jTetdmJ0SHip2Uhz/hgP9sVbK37KV4mcbgrRTm0Pqx
F13G22SqdpfDNtFsFjfMg80kPVpFOHSRnPNG2ddBon5X7WRmqGRHwLwA4CsF3DJ11D3UDlOABTkQ
ix4iZsgrDpQWjVmZpBstnjE9HK7auhRpu/rV8mNXqxh0hK0zDsEraehHv4fN1CCSGcvmOA7ud+Fy
xnfiH5J6+qmtkusVZ15tRCJQ/KVIH6vA3usZEjJEmM9ZJHc77jYrI7QHB5vNG9ut7gZFaFur0Swz
3RVU2o9wpWlw1ECiq3sMmLG5gh5OaQysaharxsCiUlqYs+TnyOM6+auQyL3HyljuxZKuwVaKAZ32
7DucFqU1fvlB+hfRn1xm0Y1vXISWr3JqS2XLAUsKTgoYU+oDDqVJdM9If0NxRo52Rapn0/EWLRnC
hlbty0kvdz1OMqSHOacp7u6tnlo2qDNRw5FiMnPt8O4tRPUy1td3DipDwgu6d5ECRpx1K5PH0stz
7w8vy4R7TF4MVNrIhFtta4tUnA6DTS9EL7+/aWztokycOxuoz3nFGxxOe5FW7ZzQHra7sQHklwea
cGwrkRgGHqSOFP1j54zUZfVb2cEcqYLku/qdNQ4uGaqud8TU1eUm5t9uk+icEJ6URGTg5S6KIC57
HQHExmwUYQBAtau/kGE1d0iKoPdYnA4rz55K4V5hJNxjjiJ6OuGCJoH8c7u6MWKK0sVhwH72Etvd
Tp1+mh3Oblu4VqMUEn55lzU9CWT9vDEr/bpd0OAZGC9KVzAbUXOVJwHElzqGbONczE5/0Oe/1keD
MKGmji8mW3Me8JqWJCsfv2/20bBw+lU55d9CcJYNtcwfQgzMJwZouneerXk5hMwzN6qLNovB+znE
S7jN1T383BZ0PDoPg13ubbAFZ+ZfVYwaMAIad0LrDm0mREpmQY05XHu9D5+k5RanB/c3RF5iWAAl
lyLZP9Rqum5C7pF4dEj3HFm0ZkfVSJP4FsAsoizAZXgotKOOy5o7c0AOodDtundv5LKIstuEUEl8
foeCvvzoGomx70O81wu8PnJtk4lkpVY8KWdkz40OncEmJK5+8qOqPBZ6dIEQ8cMNP0jF84CVAYav
sIDgloyEifBpGFd1wkHUWF6DFrm6KFHEhlCydkGkQ6SyzALDdfJldVx/MnytGnECCIr2OBk09wtE
Rphj2otw0zfrqN/IEEDEWFpgv26TsoJ7u0FPoSXRF0EoeQ1xs6JCQNzGOC0wHlC7ZkTB0KYk8z+a
q32sNAJhgCr7Zsx4slVjr4vTwNocOd5H6bruX8MiIW62lfXg2HCylEc9EmKfm6hXNXSUlcgzgG/L
I4Xim2bFzVbidTfQc86l7FMPdf3eFR5gY1evo27gdOCzdwIiWxcUtJuy4R1G8781r3trfFw9D1ZK
qzjJV65IHrU/XUX1gLyEs05BGZQSoRI97hSER3dOntbbN+NnenMOulX+6XqqrAZH+atVi80EFEv5
jsKmszfr+4utOpgEcvaYrQJsSU1IqAhd+1I+e1TfzBonh26hNl2aKz88d3P53Kn9OsOUTj2HxA3J
CvPgVnsuOghWJtIEOZHkwFiJpX8JetBZHBwoQmK+DC4dvbbuslw3t8XEA6Rkh7QyfITxaG1ozJpr
me+XTn7y+pFdF0JRiFpsIhvUEM54pdPhB87YryIJPaMZB2tnyWowlagL6C4Q86YTcpn+2YLtKi4y
gw3Ry2u/fedtolWKDf3iYJmcWwwNVXBcja3WwzEq1fWI9dgV05YPkv2u21gfDpHNHSOLDd/aC3oL
zIPhGcl7YPbRNSOwf4wcYo+ZXxosswVs8VopYOPl1svUZ8LBXGsUB5FxGkr66z4KjCsMOZAnMSVv
NUKnYgdNJkYqKXm+IxkfQwaduqYDwF5W+wNCejTTZCdEgLoIL1X4vdTQjPyZMa5meI9tNj3ybgUG
hVvlBs9Jb91kOuQ8RFrBbsAfbBQqWAOz0bN12i98DXyDa2yoKPC0k5BnhASSC3FUDofW430f489s
oKcMmCuS5zH5nLVRyCXhx/Vz1LxOFClYC32zTH5XtamZUp5BxUobjr2Vt9W6DsYdZr5bxBVHpe1b
OoT4vuN5mAiy0CR/vHF+j2cC6phGe3zzTLzGVtMDpW4q1/1nHNLfPNP+hNhijbFH3pWMngvj4MOl
QZ0ZHAIbQ5kJ3KpYst+54V5QXXsXORR/vKmehVE9oX+b0MGlCszjFI0csDrSg9aTAyameeU3mcPz
WH5+slpD+FrCUwfa0ZDQQ3DWn6B7DPg33+iozLOUvylzjGIakrE0p3yjDNu7gwaDC9Rr3XMrobwa
zT9+gxpD6ve1Byhdcxu2/mvmMSmXqoAZz7MsJkOYYOsNXtDGX0Ui9Rf6em5Ld3WjXLaLN5Y3Biqs
CJumMHhSrfMsshwIg1yZcnt4d8IEqMkXAc7ZtINWbnkkOk133tmx9gY5aJeaOdXPCALRNxAiqrZ5
N6LbIJs/EOAUG1cWL27/Pz7HApEcbkM+S4vTvffsYlTe585hEbrukvEl69PTVJBDUXObdkHc45aN
fDFWzh/x+dB8RAOxywDZb96sCiajhXdK6pl3Ru4dsNFtdxikcGejj1b4gQcY+01+3+1b/HAQW/A3
MXEghJFSkRCbAI2wF6zofT1fmtq506f0q0L734xQvkovgZVqu/u1Ml4pDD0VSBTnLysBIwV7u1rb
Ndfx/gws9rLTX4y8OffmsVs+cQqJQZuR+I09q6ggfIg5+gESA0YRDXx3EtViCJY60P22a11kIcu9
uDyshMB+tB/MLCXvg1iVLsex+MYUe6HYp+CWFQZjGxxBECwapWej4/NO6uImMy7Q2F7E0eKvyiRJ
rzvTvBQ07Fb60ywtGFd5PzjsLjWy8MIerow0jOHH8GX6HXar0n2tFO4A74MMD4T1HUCVno/u21i7
6XYc49e15AVLGkimfPC4HIU1LvS8laoC5xscWdBcQQi0APa4IDdSWa+8YDLY0t3kqUv0sDjz8NeZ
x/aoKcYEqXHH9GkFnxq/39Qkmu6sIn90vfEaKe/fdqbLrduRhPNx0fdZRAREwdJManYjmwsDd/y/
emljdO1Ba7PyiEEVJ++MN/WCVe0ChxRi5yqN/fsS9ZhEO0SQWPTquzkwjoFBIvqqJvcfuZNopEMO
uhQ57rjLeOywI3t1RVvXHrTJh3fpDTSVwgK8KyKgSo/qZL0OKz98dgd4PqL/E1tMIFOIMrQ+whEk
/INEgv4DiXBwMNoS4uHOYuJINek8/j1HhcSntppLRSRs3GQAPyH7i/Re9Vvjz+9EZEyJgiZr6RSs
qnoaBhLAYJg7KcvGsZNXlUQ7x2NgO/Pfxm4obEGHRago/kOB0+xrmS0xbcam6UYEMklhkKWRfSw5
tp+JRGutpphKi44V2RdQcF6RcfhrhlGijH2YktKsoE9ElflgJgQtjtBFZ3p+u6bcFPs4wwevLdMv
J48+LANkO4cZLX8gDlJeY5HwnD7gt5psp54jQU5yi3rJkHJi5cKrgMwAMEfePW6tFZKPhx+3r64G
/9sYCqxDuJ0YZfgbpCukFOEyT2YgocgAXwDdUuA5DuKL5l20eHHOGyvP/1dOUj1KMLXY7axctqjg
o0q0+Y2m/yaei/MclLej3jB9y7GPlsJQjCjmKv5qJs5qlJn/hDZ+JznHXm+jA8E/fucz/O90TjCr
1W+QIz/3lvuHh38Jg/ouB5vbugtE8YzhcsGZ43fco5GtdqKyi+j/s0j7GYfyOFssuHWb4Svu79Iy
YThSfwcqeRJ7pLijN1iSp1bn2Rkyiu+J91O4TyvbdaVfUWNwEWH5VqXJFxiuViwYcqbkx0XGfZZz
mKx9QSFMjZCQ2VWVWHT1W+33pxUVBHx4rsW8kiASxA00LBxQUV1QvJKpWXlOyG3g7yEeDUhStF3Q
6sWBHfPgVtUmauh0rdy+CzKOoWS+Fz2U7lkPoObv6YyW6Z+B9UZTyB6HnTtv4nFXGtC+p+5RDs1A
sLJkfOqB6XeJIiOn8j7wyH6yU5LYqRl7vFMIg/xtqgTrm6tZVH/rObg6iuXxj+sYr3Y+EUBJ3bya
Bg2AgFbvoZ3VoRWuFiA4xTJBcJn8Ww+1z8Omp6bFesbE4Um8isqKvpEgiao2njDOLrEHp1jSkARu
aqLErOBtiidI4YKKIxsgKjjy77uiP+DaB4oc1Yhf6oEpcAUXnnnYLkGYb05MXyKS3RHu9O6+14l2
9yzrdoXfG8WrnAjKqnqCSWvw3fWDwn391Nq/U/FYZPZDYc3HzDvXZOLoEB1QssMs93Ku4ZWnn+cg
RKuPSY7fvKTs3slRWEtYqYnt5kRmR6v9zORilzUWegkVcjQbLoEzEkAUOXtv4kJoZlqneuBXDrT+
Gs3qTsyGspSqGs+JF8Nul30yWI8tQFIb0pBlA8dg1JDwDsfDAizf+MWHZsNWcr3zCEpgY4egteRd
m/49jolsORmJ/KXBm5ghiEvfClYLOPNXaAIInQfRMUJFtvasJTq5Hqwot/CymNuI+OXgz+xz/tNq
wWZVxm3dx4wMixI7QfWyon+u8d16wz8rwbOVE8MOrB75hPHkCKmxClgQlpde+db0MyaBTW4JoUuU
OdL+0dwgTYu+mpyTRNQAVuR9tiOe9Xyj1ZgM+8EuoqyLAoYZbfdACA50JyzAjHY56UlzXrGKBpen
EuiTZErSFA11p+fLPgROLAvtoMDLofC8lxP+3pzW6iPDTT1eihs5L2uLMyeplic9SfZ/tU8zNouE
o4eko2xiJIOu3p60rr5e7wa5DlyjZoo6f0Ui+kBI/54QC5S8+lb2EOQ89Ci2cVbqI5Xk3K6jXjuG
Beo/1AIMy1BjdQA8FDumlt5I1Fkz0SlxHN36XX/0pNJVAZ51YoKRFleGNd6JQlm1nC2rgqhuMLHL
6nw3Coidd+X7qlxbpT5iQjWXDMV8fd9KPJTyb4kLvKxQTGpwsaAXeTbGw+p7ttL+VyKpKo5pga5t
lcBE7UBrPz1FpC+XcfEWAj2uWpIWgyH8FXGnYEdkihVmWgKQ4Ixl0OhpCCs3xXhUNTByogd0N/gI
11JmJRaM1LycGRZmeztMvklw/5KDYMIFYvX51YibXZjxSmEpVh1rPeaKBUO1rLjR6jRp9ExI5Eor
8ux6zq5rf95N2fAAeM6diVimGuafPl1264BxXUMg8GDu3B15Ma4e2josZoEwpXNYFSm+D4xb68au
meejlzoMudAS21ya1jg+xV9SDg8iSJPKVlvcuzywX8WFM2YKl/cdCh8ZWwAyxiGBYjSrwdxvqJ6J
HKcaNW3eLWNp1LZovCeruMplvDVbwX2atnioDEdcVq5dcg/9z8oGmg7Klo3hIVP/y8IGEhZBLZfm
e2DAbC2t7ijX9lpEiweJkuZtBerGlviCNECg1h+obCEQCHKWJNX7KOiZJZWZpdVXMNomhhXrULco
78LRItvIpMIwvBBTHPz214tCduaqw7D7PgUUKIG3GH+J/7JK/dvS0VeTE1O8zMVdrDLVQ5o2lziM
wO4h3sz/xdh5LEeSJGn6VVrq7j3Oycp0H4IHaIIjcXFJIAHnnPvT76eWNbNV1SM9eyiRQgIIRLi7
man++hMmVUZj7MfF+8Kwl1aSfrfQxx8KgzdyuFd18ana2KJkML86nIfY9Cr9Fxwi01/3AqVaLI2J
5MrOt1lk2iOXiY7P6u9NWBwQk28hiUHMUJY6NaB3Ib3i2ljbZvKeE+PUjvHnqndIcGnhAme+Zpq0
rYBJlBew6qUlfVC47H0WKLO5wTCfc7hkgpYMAP8E1Zxdv4dtJpQNuA8ZGZXMt6K9aeAksLrNd18c
uJqSnHaODTmRUQlrjzUxPm56LoYShKaitIpFlyOfUmQn2H+/jvYJQ8bLsGPtq/pQLdcZLsBu7BxC
Xy1G5+H6oOnyjPnuN/beX2qmVmcv1RBAuhj/AdQFW30q3nC6Zy6zIJlneqg0/wsRQYYRcpiBkBco
DxkyFe8CPIQtfA6m1pvFc49i4tn6MnGcnkwMUZUUO/OrV01n9zHW+qngcJAR5AyqJEotwbvlCmmQ
9hr/teyLdy+YSP/SIIlTXqpL28JwScvbKeTqUWaB67wHDHGRCTZHLfFfzZk8KjkvBjAyBm3OndJR
O4giO0sDp6yfFDWgWNrg2KOG6VkxW2XiglwR5nlaX+oFa04JqkzsFbQmfYeIhZDD1e8Sg2O7HOvH
NkbH3rGlLANJ1iNWhl5NTZIQit1Wu6xNvlyTjXq19S0KcHczz/7LEsWndcz0yzr0iIVos+e0X38y
wuU+8vnFaki1m3ML4uFpyQMeFttsnF7cMPjKGOXtIotmuzWfPAcmSFNj4wM188ttjPPQ5k9MA69C
dydZXcB/rY7+044NENf2VBObgKCTgq1bIzIVAfcITmvX6ad6SESZNss1VstnIHZLJHBNPdzGM39W
0nlT4LYoOE2z+VPB2NjHR1RIExWdwDohzbOmDXs1K1jMniCnvOenabYtvwYjtM52Q4uRdjx3WGZh
e9xCy169DFKiJ3NyzbXOekRbA431nGl0CJJUwIz3MGvgheLMq/YYy52fK889zCNwQdHgf1bO5nPa
weVZdOsbOkQYBRGRcm0uxrCVDh63QkL0cCYtc7LOai2eSXUjoW6hso0cAG1mHVQFaHCdmsAzUarp
PSevCDxFroaF9SHoEZzmbH7IZYxY5AkhRJeCxbPyhdHOd4vVvq/Y1mrB+pWH1W6xo6/R4Zvq89W6
lFIEQlfRWB88iKasjgHLR48pPoklbgbMgYBIDAzYEZqCGtNFGFP2Ez6/6T2gkGvzXLcD313dngci
uqrC8TWsk4Sn1bgNAy5BQtM+MEbkkIiRMlNWRF76kPbFNoSUtCm0PoRVN+0ViqCn8XsqIlttHUko
wo5oRnlUDtYDA1ZsJ6Usb06MHFCph1JUi4xMM9CF+xZMvNHeTTpPv8LfEecp0InQKH5pdD46okC1
6nbgJgy4SGKPxB10255koCTdTy1PRugsJHFhppYhNqhi2niXBgb7KQY/hKao0sYwSeOdX5RQXyYn
YpQdIB8MJBLEuBAMP8TDBpHWsLV7rrERrJ94CjwlGjYIynKgQD6T9v1zOAMCFQETHFEB2bqHhWl4
Ung5lSpKpfS1z+jqRNOrhDSQxN5LsZBYtHNkedbWpAZVTbaqx0aDJ1CV/gVjBJ7zBIypgrq6eE9m
Ou2LtXqVa6NQSTnL5Uy37TTZ4M6xE9yI/Kq7XM+fnF57jY36Zs4BQHO7YsyLxrmmEAnT6QM3uGf4
L4cWDQuaqg4F5EwxOcbvChudhUaSJ/4ekuNXFoO5rPYqNOqPlrmuZ+KQOQBC2uzowbjcDGP9pNg4
ggtjzdNt3N64bEpMd40GyELQSCXIziMkqnhZMJFmKAH43OLhUZQ3Grz1kE1R/kk5Bimei9IYuTkc
X1jFD7FajpN+S61DDhODMN0POKQSPt6iUYjR3lBUbBpxBJVRrU/ll2FuK9crr8pDl46qfsM99srH
9mY7Tr63WSDV80fpKTMPqhSQ2HZtAtCf1H/qzOkBowZQJ2wHxWDKSs8jVO7EudWi+YnMDDYCPHq8
NX3y3eTVqNpz4eNebbrQWRj/WJvgKh+bCY4GM5KJYBG4ObAFhQs2QPrtQ6Y/sfc56M0VxKNs3/Rl
s/fvdSHsMB0tA2i5fTzDJTh405eZBOe60660GWKNFNBze+q79KZaQGUZatXQgSh8AWyjAO7gqCGK
ANASNibJ8HDvgq2cjF3FxaliKJMZtrS0v6Y+XQwkaHdj/o4hNXvvWHzzlwrhisMyG6KRgV1CmEhg
7N10QYnHB1CjOQnyDdJ0Fzrd9yhOg02hMwEY/PxSbfsNJidx/lrP688+v+gQylAvsVAUnEEA6FxQ
0hreozh4hXVJnEjxPGW8I+miyB7/LtuWTUgdJI9qfevKN5vhST98N0TKi+LjlYJi1+XGlRrojMZC
HjjZ2zXwzNhKmVNM7IycQnrSXzSYZhQWnZiU9gPKPDVUwXTrOAbGzYRzmG5ym2JxwHBtPoyaTEoN
EWAuGbTFRzlj71Yawc4OYMRq3rvpOrBf8i8ZlKo5hKqesFZ5hEki/i422zV8w+lNgcTJMBxbGPQ9
JbrpRW9h7V9wCr8NJTt1b9w0DeKNwHcekvi8rofYZNwBKT33nRvZ+oNyQWGYH0K5/544sBdu/SMg
HCwPVrDs7idOC1c2KtPFX078gbMqOZVEvtIr2GPGYzv676ZePJrQobYJFKwKo02plcYyImlw3Bjv
bp2lxxrRBpyzYj95H70pSgvjWuAcWDogfR2FVqfFW2ATcH1xuxnj8XExE8ZD1L6AIq/0WVfB4H9l
RnqXC/sxCDinJ+GxYlC9UsWhE85ReSXtEQMbsDGcf38ZQVnM4rwwfGl9YtDmBvOOGskw71dAS529
Hjx9gn4wFcDb3AjKryto649hiLdvxzqIi3eLyYdqim0/f/OJEGcG/ZjMEKAlrUYAcXWzWyNHNFID
xS789Y6OQk2fnGR6Cig1FemODDQGbEw+lC20Zy+wBUCx8PBNNtC/ZcEMGM30IluVF8bVKIrJG/CD
gw1DWBq/TGSl2Go+ukO4C7PpKCmaCoNveXoUnNhz3uYM7jjdLvQU9b0HKaaThT4xx1JzWB7+luNk
J1lLXcI4aCipf8rJPGrBe2s7J0klVR9eZRtxFS2K39j+mjBG2dSOsY2L5KwAZ8P5bjbrm+x9U5BR
ElAs04HWFB1q9Zj40ONBCFxpRXtLkUPxVnUcHQIeF4o4YB82zqmOMvICJRaCMJqdm+gPaVs/9OMI
y8DvyuOSFccGPF3vzHuZTiqcFz+YYOPDEouDeu878ZvYVY0+fqQCPORd9tDUwUnOAyFtqlugW+Z9
4Y2XdjOXR602sg0D5Silw3KorCp+TGIFtN64RnzyLCB0HPZ8AHFXifsMD1rnIDP8do2/6G+/qjF5
tt1P8V0T22xpuEVhK0MiztJ4QB5gZjxwU7Lc6hIbMUNN412a8c8liPGw9M/OEGD5Zx/H1blyu/hO
8WQagLwNiY7viC0oVTE/ILPYxFlNPdxRNjxacGBUgZx5LdQw7gN+3PvMjK9n03+TAd3c8kBNnF6b
qK9vGHQVAKi0fk2Tfwm4MMacafQsJP+xeAivyH3qXTo5MF9SeWmqdBGJc3kjDAPShWYXJRUDfOt2
WfwvdfszgUeq2L6ic97lpYV2JB1uh9FkMaXAnApskh6rRBToLtOVbzO4pwctYKtYJgokKZwmWesu
4xkpdcigeux8Ds6anXOW2atV+2CLDSISjuWqwU7FsjHRsXWGmpJ3EuPoMgh/y8ZvZ2NrpOaSgRng
pysGnz3utUtYvbcd0cqpIPEGSe9rdDbT4Oh4KtGV1K47ZfTkBSyUkDxvzBy8TUl11or7Q0TWwtQE
d7PoEQA6TeaJjRySMsuy5Uy29OkYrfO7IsP5hCO1GDzYIbAyzKnv0dxe+sIUxD36IoIdrKg+QraA
3b4vgv6bGgGp87BzjLuYbEsQnXcn4rmbsKiJM/u+aOoXiWwSp0ZxP7Hpr+RZFJvKGaxCEB9oxWvY
fsjCntv22p4/pOYYK+vBx6xAHbWKh4bzWwzL8qyoC7Xg9BLoVPj9z9I/I/ICJMoPcprWkm6wlPYn
HFmuzAi45xKmFRDgZREQsC0HJGX9N0V9NgJl24MXLz0j7RSPhrtSPHpvlVQHUZ1RorcXhIvSePDm
JUiD8s4GT9MZYeR1+Ejk8k1puD+85GBr9Ws3VOdyGaBGdK8zll3yG6FpX0y40sY9PjTUHE50tWbu
lew8MlVkTsU3a+0xzZABVI+K+uU4fDhKXjHzV8g2uT+3kda8dNW4dyznSZnoKbRQcT6DJrtj3rSi
3qK3cAPMlQGZLEQramym5dNjKVZDhrjVtUP+szOcQyFFcVVh9BTRpI942Hku4S0VK1kstuRWzXq4
ntSWuFDMF2EdbsaB8oLTbBNHoioCTti1FPkxkgd8qeDdWEaCndC1NuCUoM6scKh3c1N7l3iy4d3P
6RuHPyKb1i0I6Lc0F60v3aOCq5CNU0bhqG0z/aXP7DHsWrJD3fJQJwiVyTwpno3SIQwsYSHKY9Xq
KLR512dl0OBbhrarik9vLn/xa9T7HUyEDbF11Q0e08UClf0gLyimeXDK+b8oP6kyTvYbewp3+pSe
hUZFFuXDPA4nkW/IxryM+KFItS2JEi6rcA0foKHcrtQjKstonuhSR2zNhhrDCyfvEIiAMBnBjQQA
WoIh+IhDNpj78MflVVTc1eD4b6b5ZZnBSao75QIlJAWIMntcM29yP/5EtnUxonLufP84VleLZ16Q
B4S3sBgbTUw31LhWFT3MaHvNfCg7wROEDGgnzYWBe3+JbUBPGKA6l3UJ1onH9qoDw1ucV/nwQmLJ
OGd2CtWqdR+tBnFvoX/P3KhBVqhuhaJtmMJkSYrw1XHax7xmd8tnomCb2LlQuiEFly1hd2IsUGwa
Ga9EVfDuNNalsJ+Uu1vS5E9F5O5XkwcTTSttNdVwgseVlD3aYh7d2mG6A46zDW57nWdPDEbtkX1R
WrFbpwk+1egKVoscVNLE2trvhYedVx+jGQH788Coi6Fsiyi8FcmXxmPdWJVqlMaC5ikziBfhl2nA
rvV4eAtjlAwOFoSGvjf15r5fON894mbHdReBFGYEie0Cl/IOqjNElOp7EkP67TglM5vFBWyLgbSJ
lprZtVzdub7z+0zstWqRsUFV4MoycE/fZYTR9+w6uuC9vubcrYX7aM0gw2VBNz9b+F93nDpN/SEP
hoSxiK9FZmnfY9r+RJQ35E7hh5WReocOE34isOkK47bpgqcYG6R9wBYtMy0v8gmdD7+ncqG7h2ks
b/V1PKs1p7ncfN15b3Gx2PbCTynDDJR3ejHq5DPQEBHinIUexNhBH//UkWaqzBm3uu6DFtqHzLlU
ildgaZ+GeWHZK8FITnyTd2vJ7Vyulhza8RiBVC3kJ68rh46pwfj18303rY9jat+3Rn9ZTS4QhD/8
cu31wA/kcc6rjZY11a5MuaZzkAA9rvotS6AgWKlH1LKYl12dZ1vbo+3pYT8g1jnbVfnaODMOZFXO
rCca9nbZoEdqOTyY4yb4XWMsCr4HEEq4og8+RrTL4pzHHomLf6O4mxycLHwzxZS7fki69E0LB1j+
+gjHdoKPow/erhS7rUSQOXwlIqLll4vRZKV3XnYl0hWUqo/U+9slWm+cnEwBwyZqiC3hLZnd7tRF
zX5pwIpGMedHeFIzpNMOSxjav6xH7CbdB5rmbOXF9FB3Llu/OXplyr4AVLOb9a0y+/BaOnHtR0Sb
vi9R92/EP6HK6p1OfIQQjkytuMOucCGxi04implgRwnPu7AMRgM7HhGEKVvuyW6+OWjUO8C3veGj
wI++SUBXgmWoEWDfoxzm1LCRKfeZhvXsViMqRNkKxRglGYovQ+rVzIDtAxOn5tgvUh+RwYhVLSWD
estF1eCJ0t/mA6Uipgdw+dx2n0jfjDvile3LWGa+bmd81Ec9QvywHsDUAeoK+82M7Fst4A9WbI3w
GPEY81TmamvCaNWncxoUt6lNw6be7eytRIE6Xx2skDSxHgexsVVytgksqIiKkxyprSR0iF5MJUQp
u/oLO4k+vVF7pN9/tzgF2wJJrFm/sG6vZLxIFgMatZE3rUGAxXVtq00WYeGg/Mp/r9PTa30qL5m/
YL3mJRZcWMzWEEn3c/fkTNW3zL8wnf7VyM2vtcjvctBifXAeV/O7O+DX0Njw1QYfkKkc3yXcSOJw
un51NpGGOFk51xk1LKCcgD7O1X5KH8bmck7WfdxbV0qU1WZbf7DDX+TtrI8OqpzDlvJxTnAQYxhp
d9Od5iRfgkz1PmW1cFmkEl276svtmCxZtO6cmbddRV856Ey/Y9u68E0yuczxaIrzUVDre8vTSKYx
4icjJNyPNb+WwBJJyPYYNt4VB9umb0GuSBGvKeDzH3FqHmcIcQtU/aHHSrHGVk17NbuURK+asUgp
Ggqt1e/LhTo2Z3yk/tmchi0OavreXfghfH/eOuHRqRA94fzVg/dzpHXFE2o4NblD/Rk9SYEmwyfX
YRF48LmHeDY2yf3k0wbKZ6/o6BPGNPlq/Zpz02KgtE4hLZcJFol2cIZdxz4l5DJygUhAMm98l40o
nvDiRyv/seA/OueEnnMnNpiEG7uiDS1GjfFlODAPtxdjazeDu13DKTua0EmnluOuWvyroeZes1zv
QsoZ0HgwHdBXdJrzJ45y+ykwg40K0ut10E6j7J/05E0r++emoc/OzOWb3bUltqkVpgDPhmE1sFwJ
adjoJdSHxKF4U4yeJL3zY5PzeXhoxkMZYjTMcNLF5vVgrPPPqTgP0PojOBxB7H21zEQhEUTZpvNv
DUZ2+RocuhnkeO5vfJykELMUxIdyWbSAvS9353xjDZqKcf/FOqySE012TdpDvV9EX7dIsnPOGDKL
vBc6Hf9gzfu84dBy4oRxhUyKcfAF2GIIHI4ZxGQrP3dwaKWIVoQDVTlbRo+OLmli5nOQN41pQl6X
7leMkK2cN+RMcMTmxsKwVcblGVh7Go9fnLPnDPGKrHFWCmgwjYOa+gubro4Q2M4evgdaDYyRJy+/
CDsCdGJJEfY14PXIcSOeTn4K70BmIwQNjX3LWzeIWuNAiAzBgUZsJ538e5d3r44Hx4QO43FJu60u
YX4cJTSigjJKTpbMiSAuMitpf5hIQBKIxDziIMsjmRK7rDlmejNsYeZ2lrlZRIsap5fzOqO1tCEh
jAMPxYDv+thTmPsZ/AG1q8uHVLIqEl+8Tb3AUJYDS4HTbA8gk3W+WWxYVyTBUMObxbZfs9vcb+kO
4+VGH0aiJ2iat/44GRviUKOTW2I65Zf9qWvD6zg2vqttIWxZVnMDyy6eMDuAfleH3S2ID5kkQ7pb
4v6gTgnH8p6dOdor0qZpZJeGtpwyK7rK2wUhCnDzIDyzqjhHlf5TsfCUP1t0X4U8w5Y2J9CUQsrl
cCE0hgTFuh6FFo54uEm4+9U2ahmvFCXYDHNZTQ/HHZla5KvhmTGhz9vH/vKiF66xC/vC3kWLLmrs
4ZcssCxPHuiybiD6jrCvhda7i3qZltndAXF6u2Ow8+VauAZx7JQ7qtXn3p1azhoKTypZyowx2Q8j
nh4lz4fXulfCz1AsW6aH+PV0PThy8BYN2aVjj8u2nWDC+ditayiJNrUAtz731xSLaWg7d1QFN8vo
HrRovFa62EzkSuPqYnCLZ5y/wjyqM/SNPEJ0npX4AEbNsusz71MNg5KMIypUBsLjhx+szjYUWF+v
npqh5ICBkbSMTDqTcys0Db9DDwxFYWy4loydIR3zrw3M7Wm6NNregQvLUof++BUFGYlvVcATSSEz
+TjEMuna1VOWs7oZDLZZcCC05yaM3O+aS16Y427V28EIyOcMKKH7pe3W8nDkUOCipcp9WRuKIqb0
bGt+XYXTd/XBbIEdAsB3sTiqXOOqoM0povgpx7FAEt9WiollJgRH3rjWIq5wAVQ186hyt/uILxIE
YFLtmvaV57n3uR8VuyVFkLhpUtrjQaInuUPAJ6EBw87Mt0oNEeoLy56EJpbJXjNie9PZYHlMM5wK
yFykhkrvMS/6o1OER+l81D9oUUvSuH+ZJ0yFDQQkezHtp9biLiJKsEATmDrfxm6+a7zpOm8cpKHB
o8QKtxLooOvhbVvqb5HlP2PesPdxNYSmDISvAhMq/1FbmkbG3FstnqzDYMFgEi655vAU6/5yX2UI
Wo1hkI2i2XgyGVLpklUqFUw67oYi3ODkSF8/9Gg3V3KbqM23ug2xgoxXtvllb+cPQcJdi/DR2Cp/
6CRt7sm03/cTlr5CohKuF0o3OYWeSsgzG00kT5JYJEIyHR4APSrc4sJ6lQmN7Ocq5k4b/Ds73BkE
GwaB9qnSlZnWI3YCN8xqhosMAH5fPdR1aQO5xHPHg+MOlzD3SeGpeRyUnYSRHuN4AmIab35hVhgL
73xdu7fwvKD7R4daYCagbkzuUTSRJ4euVsQ3FrLYeI3gQzb7tRpeFYwo3Io4Ko8hC7qAbbWJSRK1
vH4vVA1bmIDliFFDm90PaQUpu3mI0LQqrpTN75AJvzDr9RdsGps9tl88doI7s9PdNonJsSWhqepq
Kj+Oxe0PtR9dslwpE0vEj+RaHFIH75e+B3AMGIaBx2gvQww1TRqwZpnx9Jmxee6k0CpxD2EurASL
jSxnNc4uI3r2dCwftaThdUViaVfWYU1C+OF9tPcKyk1MLh7hYHSoM8ODsvBQ8x4jpHtV2k+1UwXQ
XSfC9Cape9OPcmqvVW6hmuhD7d3jm/weJdA4ZmcJN5woMU9GaFVXuTPc/iLnBhjG0FrikTaA7dL4
2tYOzhVDDwdh0GSgJg4HDbbt2D+A/TN2hq7EXE6ehHjimUO66nLiYT6m79fxyXDZZ2yjhVZNKUb1
nWJxXwwXGTxkp1jdrY2v1q6emfHM6QRoWGBUEpoVswb23hgd5oYB8XU1F88h8qBdHLOiJ9Z9NFcw
AvWM+IDhvsh859cpQYmY0w8EH+uMwaZAORYrWhHysLl6jixnw0CJg9N/sy4qvcf4h2tbBpTP8oM6
puzdJT5ZXMG5PAwhlHiM4LDNDB9V3kAzBKifmhd9Qrxo6su+Kcvv6erxFHW3NgQPK6uOa+c+hW5x
tBLjthGHj0CYccB5tXJf8XQUBPW+Axb3lvSMq+qPBmlN5woa7aEh8Kcbu4f0GcqhK9RkhQc0oWVs
ZaInkzDZLsVAWG29DcBpvjzzvDJn7l7Udq3yySrPCXfskupORVI0x+UeEwPwYRlQFtmIUxYUHPYz
JSESbplqXtRQSOj/OcFirT28DOfawuzCCqXwiaYrzyV/LMtb8cibb2JTqw5J5h1jzbGOy0cYcVCt
I9aKlbxpBu7kpevNRseAqMzovHudNpaYjQvD1jjW4nuye9ioaHuXnJVxmN2Bag6D+Y6/pRSm8Iun
01ieaoO4oWwdD/laeYjgL+PJc/cpiiVippZ9m2C24PowEyd2fdTh1K5SY7Y6vhc9mKZpUVdZMcc4
prK7yjFviMm9IOj5sZU7VbQlZ3QQ4wLFDqTFZoazE5a++OdMgNJblaUSBXS91XgMX+2AEYVqKWV3
dGbAdRul3cRhJSRV1+asMiQJ3mB7lj5RVY6mxzhu+NB6m2llT3Br0aJ44Sc84lIK5q3ifeTky4fD
hD7k3xUtZfbGk1Eab+UA6Op35J5P0U1bRDmTptE7/Xs3Yc/8q5kwIZ22RbiWY9joVZ2/mAl3bZVm
FmjGFuhInhJmpcGcMJU7oo/N9mrCLuHVYUV1OfrHlSpnV84L+TppeOnH6UdjL5eKDRiLpq3Cr1ca
vaUZdz2hxHb4kuf6fpm8R6W+lMGY4mpIiIeIJyLDOLkhNRzHEebFy9H0MuwRzeY+8ItzT2AG+ztF
um9h3ifcAAcjqJnWoB0DzAoTJkO5vLUk/IEc2T8mXvsJvRqJrW2tJ729Ntk8KwsmktG92m78UoAk
aBENLOKpsGXcoEynxCVKMcatYbhMl/EQJmixhmupAZT79bAIu0ZurwFMrPv/S/qX9y+uztwIAs74
DK7nOMxY/uzqPHo+/I0INpA/tofGrz5j6WOkDBkRvDYOZfAUAxPVi3es80MwA2wXCaQaYxo5zczs
wQhw5ueRZYxeQGtDoxFu2r4/Y37BjjSdjY62jxycj6y8QXazMO99UaUB5ulYqBCwN8mRJ7jvUrE6
F0oW5pM3viJk65xz5bOwnb0F2BpWrwQ6M/Puo/pbGi3PS0VxUXq0q4KX2tZPpC3ELQruHXTGV19z
AzWdH5ncCnkVgrHFPScRv9T3wBt2qTHVpP2s8OHNJK9DOcHHMIbkP17SZfAsu+uku3sPwf0M/zgg
V3sRzb2SAf/7tUEq5L8ujsAmRjXw/YCcv79GjSWxZZQ4r/S/jnC7hhg5tzIXwlNDsj7in1jYuigQ
PTx2luTQ9PmXsErF8l8fImD3e0XiNkRDRsH9KGO4kBF1lAAOC4wtuHqIcSfGIycV+24kRKr4TXZt
64RsAOKlKNDsS0b5DKiw6A5AMFWYuSJ46dV4U1isBzFUVn7Myjtn1cabqi+eFNQ3i4BBbLYVqSwd
maxTvlfMgO7GzNLpCJztglBxW2f5cxy3ezchPqoCqBmZVq/wsKKJISUOhjLzS2IWeWx1d6mw9eTm
dtCroARiUEQ9LKbbujXumogeaOmprKpYQ0pO4C71JykCd0XFiEStaJk5W235uOAKlvkQkaHuC8m+
W1IiEgkVR7FUYk6QjJ8qWV6i8BQfXGXSBQZvRPKQfm2aK+9kMou7osdfW4QCzBbQzQ1wjIboMmux
pZzDn0WrrZvGgzXpJTgnmf0Zlcqro9O9Od4eHIZqr4bmIo5nQmKCqoHHwGkMEU/2Y3ZrOyklD1Y4
lvMtWWbi3qyjil2QkUJmfE/d5Zv8r9pXFIvUrwqajG2U6tvKbvdd6bLTAhokWnrV1uOrMJNiUdaS
KbebNM6bPIEqg3H1MOxDiWKRIe2/f7Ad5396rj3T8HwPDr6n/yUn2J3jJUA/1m/tjEpYMS8K5u5x
zW6IPAcAUpKKmwyp4SppOxTg8rjrBcYbUqKSW9QMlFJK2mYgePUEpExfcnP+NonqPaqj4NCYtE6F
wfnqLO694LDo+u7IWPiFq5h598xkcK9T6OeYoOyL6Wjb5Y/ONU9+CCEPqwzQ6sl4YPh5HQJDwz5U
nAHQyZd4Mq+cisJVYganytj7SMyF5KqUE8xaTIO3ZKbmm/X476+e+S+ZCa4bOFgder7BqclW/+ed
mqwo4owNrp5n2c9BmHyz0diKHb05WBfM5mJmUcEPeTQV/6tnHGpQMzddfrO6iINrTrNKZqLdtOzN
0Nm5TKDVmh6nkOk20ropo6Nnyoj47uwWwfc1d5/VDqcWmfo8//Ex/5/os/r2K3Kh++d/8vVHhfNi
gvXSX77850uSJfXnz+THf8qv/feP/fPPX/Jbv7/q7kf/409fMNdI+uVu+GyX+8+ONaH+Hn9ffvL/
95t/+1Sv8rjUn//47cfPAllj0vVt8tH/9vu3zj//8VvgmZ7l8kj/xx//xu8/cPOj4Hex6P6Z/yh/
/o+/9vmj6//xm+H/3XBcx9ItX0d+opsUPkK95TvG3y3Ptt3AczzkxNzm3/6Gt1of/+M3N/g7FFdO
A9PUiVryJZqhq3Cu4Fv23wPU6IETGDoVFZP33/7r7f3pFvy/W/K3ks2nSnCek3fzlxXq6LyQRV1m
2eRxgmf8+Rlry6glUrHGmBEro/OcQtHWBhJaIG6NoKn9W9cZxbYeiCWY3OfGk8xNE4MQGAb0/GLI
2MLaWUPdu8+66tYBYKlrUor+cFV/f9t/fJvuX4MKHd3VUYLiIGKYFC3mX5bCHLqD6WqRsTOLWaNo
hBB5LrUsO0HU4eASflFhrPqGeHvQ7AoEzfKORQjuQoVxP6bgenqPw4rO2u/0c24058iBCKfoYbYN
ylv60DJhuGzmrJE5Y/7DXLWGnqL+6CsXWybwBHZVZr+cjlSs6IMYxmAr+FY3sE0jVzt3Lhosp/WM
q7SbjwMpDLvEi7tjlJLm7jQXbdSf0zLWLlr9zu1GfEGt+DrRh3lHMHG361bGzEOPjNYBSukJk0YA
EJR1e+Fg1nroOvRK7QwWirjtWxUc65kqSusSDb9FMJ0lco99Nf8vuS2W/lcLfi49j5rnsRWZjkvk
/J+fkAUHQnI1K3M3r2i98n4GIEkflrhbyZIS12+9ILarLA9tABcFS3Ft7a+cgrGG+Ds0zvi6erT0
SsmQovg5Fnp0yK2CmnOMy522fLNq7FWGxUdmV7CnxbNzGRffcTuvd74zw/R0zNcyp0XK0/YbJ8ZN
kiwxRF5fAu04RPN2Go7+RVdnsMZXUHGdSTMoKSCy3zT7dmqevUIcinL9OWyM/oSu4QYmc7qdrAEJ
UesOx1nnJAxqKM+DxjB11l8rt7mT+RjlFLCNPGEKTEl0cl9NY7n0CSzAariSGA982dXSsMv1MUmy
i4Bp/jZy3rwFK+ayxWVysdv2rKNvoAugnrMxyGkgNp8nkMYiNw0E29rtYDV7oyrekYwA/a/5E22k
RdJZfjk3s3EVefbHukD4IC5GwxQ3eRjJ7QiqoXoLkuIdHzQiQAhuSGZmj7pM2Ryz51jvn/ye2YjK
irOaAVfnarwIcUWMnDI4MMGHlDG1V7juZfvSnn6khfEe+UjhbMaS22koziHt0SmvxBnXHzQ6IgYR
iYMrQIollEHnHrpWiX9d8jhW4HeZu2Jk4afwqqunwWkwgh+MG5QyDVZRnrXv4GZtZiysLvL8gP0n
CZBc3tXVCiSx0brxiRgEsreQ5LhNduHq6Ijb9B7za3sTEM53gI51w5QnPnQBttOmXuBpBgJXe8YN
dsc4vFfsB05ini2jhlur48BrEsvQlu2uyRF8VqX/3lR1LnzhgQlE92T33gN5O9nWMPO7JuybU7Oa
H0EVdtvJTMMtQWA0cg0oMeFYrMOsQxa9ui9LvTw0xH1MEasz63wSo1Iby1Txtqn78maJkvISKy8k
qSbTyuoF7zwMp2xnF60Nc6a2AVNNBxz29War62lzss27KdQuqxEaig6r8AiL5sIv2C4q+z72Wf/w
fYwrP9Gfo9SzsEwryz0T3qPCwUen2htQtgmOYFNbLQQLOLBsQ5+RtFm5qFzyYses5SU04vXaEcew
RKciVLjPLOOhrkk8cM+05B1O6dZtI0baFnbAC3A/jpJGQ5JPVPWsBxREuzYXylZrrjsXYRE1cnBs
wPrnVahgtfeUakN+gCxBtBJr345poYwIwjPD5YZk5ak9d+ZnF7vRkfEQUCugJwlh7/GgaTu/qPeN
bW70piov0uzFt/AnjCVmI8zjPU6x3j5ylxy6Lj6go1fvQh+95XjfGLxsJXo+zSe4oAr9o28W2omh
OuE2zIRNCKbaDJenpSyNCMDddT7GZlimzAjWXOQJwRVmeHeeWyNVdV22qa53aQIz1kKZfpsK+zpH
0rVjmmTet/2OY2K+HKHypHoEJdozd1bQ54dhyjWc4awSAaSBAaV1z5TMuXT0izW2GuzdgJS0IN03
hRlvEPW1+9QPdRgRJ8egkP/3h6ghEMsfg7BkJzd1W9dNj+g1V9Wbf8hz8kG+Y633mIbVLJY5ovLV
uYz/l7DzWJLbSNv1FSECQGbCbLuA8u3Y7G6RGwRFUfDeJXD150H9ZyE2J8iYnTQUUTCZ+b12NbkA
H2NvvUD+gPKeyLl9I16IQlgXdAJ35XevL/9wuhXOrxuLa22nHkZe5Qrv456ONpX6hzlRQbbK1z4n
GcVOB4w6zhr0DJ+3D721GsIa6Szq5wYkWi9Hxxagcrl5rDJG1p5VgEAV8sCZdF9qu3/IvewHIpZH
tbkG5q5ln7y1028/uZBYBLI2P2r+A2Gui9e6ksseJoS10k1anKLjE6zZehwhrQ7jKo8mKPoev2oa
uGNJdCynkNBEe4UZt5pDXSX6Hsjjs5z1F6IHt9C2ba9rSI8x84XOGrbojhcsiEbr0RapH8brQqTP
9hmYrRWdFwddjGdS9xfL9QLBWR14C0HW3fmKLRqs1Pk++oR9FYP4RkAQGqeEd1b3C0jGUDyTCvZF
Vpr/kJ1N+7SWZ1MIVAIHOMRHezRl0DfeusOAIHdU5SFi56xHElxGAjJMTzvV92nEP3YXGOOFTqAg
p63iLkqJxtDUfzhTfpiXjuSsNPtsdb59XJ32rTSIoMCpj/a5gIqA7bl2hUXLZNSrC0tEEa/HqQHK
JC6IjM8JL6Uj7pfcJF0ndpdd4m6COxlSZXwniSDnPDAkVLkqbFno/coM7gYsPQlEAdVSRMZ6JKKG
d7ZAt9ATWwd+l5+FcL4XC8a8ClHO9ttstzzLafzs6Ga4oJb40YKpcAz57hcjm7r9gwwxTV8w4Lpn
/lXGHdGCbt8dKkTKK0lLyGXXE66Bu2SlUNVJDnJMZ4INZ6RLK4UQbeWG64ooLHFHdUcD2UTIHHTo
aE0x2qIEOFMQ4er62TVtjAsGGZAm31mPvcGSSJEIi0FPx0ImH6tKmnubAYRyxOKfrtmMohqxTK1S
hKoDefe4EXj87dWJ4jfhG9lBJRU64XL4VtmFdwDdz8h5JEDXwt+++z/xZtEi2nQuJAsenXShvre1
17MqUkIzuT14kYlGn/PukGw6H5NMqxLxI2vWuPIq16gO0IXS5eLvl2H5plpYKF2oQ+ZN1akd7Me+
5MjlWG5+aOU7boJDtpg+D3CewRzwMZqLQqXAsVc4LYH8iTLCWo0vKwaTHcUYeRyFpRbQO+63ucjk
eWUtTnwLET6OKzrIUjhTRCbKpFpzavHP9pjhdgTfOxziAozz5Lp1SbItl8ecEPRxxP24Um+yraL3
g3Ku88rjyFGieRzWyHwpOSYw3Kscd6pDnsLRo7DDKdbhMBDfepjlEm1kxrpv1fjJiZPAdTlZE1Ru
nJz86+o8J5wWyMoXQVfRxNsl8gsQkcPrkIIREN3kuL11FeNy6Ueco61N7mC/jJdcVv0+b8l8WTTb
KdKfr7FpWSjnCjytwuK9aA3k9T76bWlM2XmecKcY3azOdGWerXR8FE5cH8gq14EzrptPMDq3TXtP
rcrKuyZIrDH66hSPet8pCpcIkX3x9Ho25sM4KnFfTbia/DhTYSr1cO7yRRPzRDdWQ5r3ABznoFk9
IVO4ig0TyVPCpkodpUFeVTlJ4QTktG5PXtaojstQyMcFze2g+vRzLXk5Z/ndrcx+R/8OTleIyYvK
aSG0t1OH08A6F9NgM49U432mF2I+vKNHtOnJcpyj9sujiCg/S63u3x4+4mD2PgG2c/TJi8b8yfXf
CVxa3IWzu+Ut92iyEDN2iqe07U5VIr/Xo7gYzWSeIqYGv0uK5+nbQMhpuLY5lVF2jpnKk//ykWw+
Yw6qg6w/w2NiEh3Z2rWRH51W0tm94Lqpttg1VvBdXxWn3++5zkfaQ1kmQ74tLYsJX7kOg/x/OxT7
pSB7EEFwMNJzR2RifenI5iWS0gymuI+f8bR0RpCartw7do6IuMiut82n7dJwyGEoF9M1wri5qI4Y
XBltDkj/Preqt6ZiwCG7BzmcNDvIN07sqYJc8WdWcDo222NHrDfnzEsmk3s356x3Q22zdEDAYnR/
4989xtWu36QHtmcek06+5bdAlG1OW2dNPgZh7nWOvrSKjDenG483c/uEjWIvhjTe3QBh78WzBth4
e8HHpHToi95HODucKU5l5yqX+JxE79m2ROfLZXZQbv7+Nt+6MH862oCQScu2fWWSQEyAwc+3uW11
OhEJ6gd2b6qD9UigA7ZHjVw2Gvsel7uwr2+N9AjDyuMab4Y/RAFpXs2J6LdgthXWxWa463vPvk7K
CzUA7nG2IKgWbybV3xrXwN66d0ZnXQLVDmUwdPdWv9hQi4gVTSOGMDG7PUF6Wz6Iu1LUNSy0QaXh
nHXRGQlv0tnmoRH60R+kdfEJXmawHs6TzIo37iqpcXNxzJ3uSwnrvffzIp1CP2PuMv3hUPkZ0xDt
BGlX2p8k7EqYmOqHmQGEWOqvDPe7itvHOZsBQAkdq9KacP/7yiEAjynACI3BhBs31VlsDYwlRV53
6VpebmeZieoG3N0EvHggIOTgWP8XRd01eL3wtVGRWz4n3voU4UFDVpqne4wk1h+KWtX2LXx4iBs9
KDzHtjgUOhtL8p/zqbm6UzEmWD0qH4cKdoPulPRViJ+1PyyuaV1HY9hHJlOqiPsfakjMI2Xkxc6a
+Mp9yhwg0jk4GLZPanepUCVYmzbdSfcINhB6cRIDETXgcXry0Hz9VG7nwQljmNEx51d2D0/HbLPA
h1UZ9d7fOLjg7dy2etjzyaMiSJfpl5tfqbux67M4Wysx5IYzk2W8VXbcYm5WsyZVKOWZuH6IL5XU
pvbkAk2Nib/3SwrdfDCKvUi7P3wIjvjlkA8s6HHAB9HjDvJF/HwTq0SoLokLhqe2JhCmmd9v5B0l
aqjIFhpai9gn8kyaT5OIXnwBWFbQ/HWn0j6mI51TQsz6pAYfmWdTU7uQvy3Etu4kikFgbqyXdken
4eQ50103zWLzJysM4AU5Q9I4TX1KJJpEJpc3aPEzwm4mpBUPtFZ8rpRJVyCRVqa5LA818cSC1NtA
5OJZ9ZsMtijyIxqtMSyVI9Gb8vnStPZmpWJAAEQByIrwYzMg79Jbm5kP81sUD8pY3zEoufuiJqqJ
SD8aPVFbqbor6JJmHJ9yTjI3V8YNRqqS+QsCjYqY9h+ZsaSffQuNR9N2p8gvkRrrCYVQ+rV0G+9U
9yoJb46pJU2s3egOMrzd0Aq/NR68+HuyoBu2zBI7B5KGu7ohOCWWw6vm/UMOUnfxJ2eroTJwR+10
mkwBq5izqx0G8UF/H6ZxXziIDGyhkdjZxktjCa7E1Pcu0aXkOninsgKqvMU3NX1SHQ27w/nnG6He
0ucH3Icnjci/mxMyzOc0GKY3o6StDoCK9zGXn1vZMVZsxbEE+t1PKXuE7GyEOJ2FK35O5L4vN9dw
xE9Kame5ZySnhbBBJoMvQoDtGXWy7tKmebl9QrHGBaEi7B0jBwiwYNHvKIN6bZOBTKE4RqW0ICcT
jch2Tdq6AUm0zCwJC2W/BcnPnL2Oiu3KRGGJJxyT2+p9lpzVEdrzmW7zGJCyuoiJddOj8mlLW7X4
d1d+07Ei44LT4Oqx0LbD/9fp8GpZdmR+KnUVOj1S6zGZ6WXyEhj9hDlbIJwOrQ5Z15Q3ep+Mr3FT
rDS+SiLoceZLbwgqRJZGzqGtHgGwqOiluw0oiD6XbUAUyE+qbH6gWjXs0eriWjEO/zdSFuDL8Wpt
oe7Okyw7oqlHQmuKpQMDSUAPiVEtgdmSaW2OPcDiKhFnO7ytRWYyRhK8y4SLUY+6zS9640iriP+3
XN55Yf6SE+epJOdgGnnWMUkc/77rH7PsUvixeqyYHas+5i01jCag+50dCWYHY9jntuZn3J4YEQPr
fa6gUvG6MixHHSJNyjQc/jD9YdZ1rs39LJrxytK3kf1kc+O0tdcT2y0r5jQxQ4wuOFiHUWOlJ5gi
ncTPeMh28uoVHe9vLQ65XJoThXSfYNSi8+DEewK9HiJnTve3ESircnUsSXMpk2I8DtmIR4NnU/EV
7gl0nK5Cu2c2gVPeluJNdvXxViPk2hj9LJ5aYxoHZgJmTOIncDQUl6QHIJTqU1yxFc/iegN7aiwS
5GgAEi/TekLLs5nL12annCgJJ3yb3kTQI6XX631Te+ENtPIoBx1M/0w6HBumQvTbR586vTpHo2sM
kvX84VjWqYPMDTLAaDewHS78tgH7mCZrkIFj67GHLv16jav0HyvW93ZqD8EqgQVTbRN7v02Zar16
s2kEN8hSdVMQpdZrIbFV6LEO67H9ogghOmJce7+NbaPhfTVgcfYyMfcDezVVEvxnksQ80QQ570gQ
oUxJn24HvJv2tYtz5zDqd2vovmZDRUnIDfR0QW1VRFES6zC8O3nVEwL0ge7yO3tpHsfK5GC6DOv2
vupgYvKOWzo+/LgJiUnk5NTYe3MdrKuTTtehxBntNk8AwunDPHs/briDrTlqzD2GDKdTD9oDRkh1
f7hdMOaRfyuTGTYqzfeqAAHvBmYUy9NRmCpzDJMO1d2ypAxNdrne68QREMNI71zXO9hbTLrl9ZAw
ES9jugDaLfQ88sepY0JO1W+bkRoYjHSEqN/M9bdM+/XBMAncSeqSjaipgpxc7Ih6cMrfuBtzU77Z
JWP8PIMP17iugtGta9TkX9BZhrXtH5ZWREdrZp1phdrCDDhwxTaAU7IO7y3isn0mQ2fCFV1qCRgP
4OfQC04pCEKsxOSsGalJhB40Doau5WqUBC30G9GE9G4ba1Bgykz/6H3LO8zEaPacHcixXiUJgQ7F
KTXUnPQONKzyQRbzQ1wL89iUYE1zvZU5zOd5QOhiGHRTZUYhrjGV4TPV3BNh3Oc5Jq1jtoyLMU9X
oxfuPvLVV9tIjAs9oCQu2vO5kp/WLb/U3VwedTszdpZ+exd/mhWTkbS8hLoghyyPkh3MjcpP3lAF
rWcGjtmuAYg0cpWEufumHMUexBHMgN5p64jw6KENb2FJhud7HK9wzHSFOGRjah/HBsdx103eXiXW
u7fEVEakK+1rQ1ruVYZDaMSb5MsZjiZBFl8S3pWUOJBzA5LAd8hYagz0ra0g+mZmVWhra19XjkQR
2sjTGMUhHzrraFWCVknqv7vsqngfw5XY+banU9qv7Zdu08jmbfuv4bn1Ps+RqUCgxCP0Ttr/bcmY
oDF2gp6CjribvmzJiS5WszshzGTfxuWhz8Zo7ww0pNnKH6+c0F9ay3plSdKskf17YlfLo1/lRNnn
8lixiW3wX701Z93wRMdoXoeoO2fulYicIB3JZbmF5laiAQhJXUxsz7bA1y4XnsAKQxkOagFQOd7E
ObF1GWj6OCj6PdsN7PRn8DVbbB9Fs+1h0+gEA70RhreaB8fbctcy48EuiD3cSLSugWpYfMrDb+Yh
U/0t3BrXV9PSN1lTT7RNKJVIhxAU0b6zgQZuKBituCwhk39SRgeVkprg6QRsuDHeUNuT1xs9zOz+
BIjhhjZWh0B0iLOir3NL/leaoULHph3EvtHd0e0eETn75GXI6NDfLlRLD4dbulBilWyKer6TfqHD
qLtiFe+JtOjKIEVwCAYBu+VM7Da2HxOslhTDHrrxHn/Qu5nobF9b4r6WDkNs64fSraoTpaiE/W1I
qpoJQIe9urjaJ89h8RIyipGG1oCxZf5Qp3Xw+1lVfBTFAAl4ynMtIeFVJRz+zyd0IfLSXacSmG+B
btFNgccmY8EfzWM6ZdupejzLjZghajw6Np38i8jclsRZFzUfdNn8mnECvRtS3m/MHAbf5aZCVHhQ
lkXM8DSUQC9ld7rta8OMbjl2WOPidqbCpuu/lb5mLyEMs1D1a0ny3hkJ8wtRcd2BbFEArMh8+P1v
VtvU8WG084UHb296qD/RNPz8m2MnF36GEjhwE/kJ69iAZdHu9sLUpOeJ5Qth2k9AWUFVD+/G7MGA
0hhGAgo8FiXd4JzlzEdAmnwaAf5jg7utOiNg8a7Xw2drpcpHp8MFB253svPxTK+IdYFsZItaxyul
y9ja8vxMINiRWuu/jSkdcYYAkS69PuYSyf9NM3irJEpR+e7qTlBaTklHkhTvFgUO13ZDqm5r3DBs
q043YnWmg7uLCkIwZxoZNPUsLUymVUbjLq47ElHA80VtTueiHK5p1aLwa3N1lyQyP//+Ft9u4c+3
mMmPd8pFEuJSJP9ByYFfm3yYTGBnE8N9HDVLqBSEqlUqQfWvoGDMnR4pdDEF2PhCoAekQoPJIMQM
NwRGSkNJSk7/7qZFuN0aQkueB89MWTapVJgoHPwDI4VW5eNrwTU7vhDIUBS72YdrRrFUTZGZ+AGQ
L9P5yImiBX2c6Y4MfQxI+0mOJvMpDXRQ80kJzz/a8Tdbj3sdAcDAAFJWPe7xnSc7lfkFHGlMvCEa
171raagDI4Ihx998IVB+X/psEl1tFoFl6JhjpzzWG4g2ppoYlchd9ixov38s1v/4ieBSNqCUJ7EH
mB9AjcXx64kuWGAwM7/SJqh2sd0U4MxyNyM85Qgyv7u9i7vlCylJI1nEU/j7SxC/4ioWIjRLupbk
FjvuJq75D64yipp7gc04uB2rzCWTp2UgEMCnh/OyWDi4hrHkdDvzMo9VElMYHuMhrQfnMuHf6SY8
BKzI0zEnLjfw4a3uLGiWu9bM7P2qk2SnI/IJMhdh+5C9JOyubDDjeGevyXiwE4diniQqL4kFmkKe
ak+qI4zAnKFRHHMySePRDC3h/wELsT6qapXFnReAgfh6UJ1/xJOacpnRUTVuUNLpSs6d9ZhX/1Z1
akMQA8k5vvM9E2N0GmeT0H/i4n5/33/VVvH3C0lqGrp3+auqN/LciRGlpFQorcSuj/F/zJWJoSw2
oS8YfznZsAHBG6Bm1QhacNabXhQMjX+5bbDGZO6NTIt7Y+6PzMOCpgs6i35/mZsA7cPabLEbm55r
Kthh+yMPq72cWqU1drHcY/Yre5fFOYqOHSaiQ8Smj5TVpgM8IpdOoxJh3f6cFlNywusJZ/lsRMZ4
wRtLiNUsTx4noyAGrEfF3bShKfJHbU5664HA8V+hR/n91YtflGHcZARxCJQQmWIr+LCESK2ZiHrT
CTJgz9Ompgz6VO4IXozDgZxt9NEJdTi+3TLa41pXEURniZHiBVYAO34byoFiF7RckuG4q8Shi8hA
MDCPn8YETObO4w0ijNY982sP+OvAFDvMrzkGL4MegJdiy+pOi+peNLRKKGcAtKndsKBUKzRoJ8BZ
Sb4XZTr2H56cdTsqfFjzhdpkirYvXecX2DuKY/zjGcqTuPTexTwV6LelczfG0Rz0CPQvqhpOUGbT
qaCxe+dULSUHFd1rzYyD3HBg3Crbm4mJlvooyeRRJvHrHh4dKDB6BKaXGzTe2cUeGjlo0sjepwlf
tuhq58XU9qMi4q3vd9LRLo59+PtWxCU0mmk/uWjVrtKyJdqXENQau27fFWdZ+M9dNc5nI6M8l7Mf
FUbilJEjEsgEbd24BT5XtkX0ykZa6rhD25ZeGjL9EQbrpwI9Gg4Xdz33c8LxkTMfBtbldBs9WwcK
IMe9wtD1bGJ5DrHQ+ncOHAsFNVw32rN0s/36nfEXmu9IjzgH4gslBlmAZXWrvrOIbY5x8EeKQI2e
1cqz8/dOskPdgL886odQlDDj1hpYLiNTN0rCC3tthXqYLU6poHJFA6ShIoQuloFgrPBpdKLKeJ2G
zyJCsmg5Pu3q2+CBp69sV56Bdqgjc4EAPCwq1DdoDJi9V3+TNo+CtK9v8ViMwU0FXjUgzaM/tqe0
/Vz0VhQ23stkY4G2xCu07Z6CkIBAehQ7hCDpqYfl8zzg2B7R8OomdEPpmikREdBBlKzFjWHiu4gY
GP1J/I1ty8WoV2u8SqlxGvvCvKZxetZdWR0RHv/lb0Ek/obPZjSJ7JkknmYiQbcs7htYNU9j/4dj
s/W/vnQJXi552z2LzXTTk/xnG4NlVl3pQI87Wf46F/mrRWAIpwbjXbTPrR4hC7/nrv+1qAdivAZu
5tifp56tfey/DjD0hY5w51X3maFb7m8X6Iynvq7Dw+SjfOuHh8iI3iq5fua37xOn2FJ4L4jVvns6
e0Uvdk63PD2vPfNXXJzZe151/E015CPw773B/8uwkz21Wft5SU/g5/Oz7+evYuofnDS+t/LqJR/4
q2cjfqq8GKAQCHqe4MTkLhqiRzH7SDb6Xba0n7JRLXfYkb5jRLlXeRESckR82tOSJBeSv5COSQD4
WMb35NWAXmOhkkXzMtXrjlX6paiMr1brvjlVcsRYsh8q963jhzhkK9B9d4xLfVk5IQ+zcbB7ej3s
JaiTPhBaHJfts+BeNOkTVrdrUhFwRhLyq6Hzkzb6QzIGXYx4qY4Po3v18uwV3cbem42rmuOn0urP
DUVYlulfZ9vYl2t0SKr4aWEhnG0r7DLrYgyb8d5hiAdJIX4ofS0UgFfRvUTe9EAa3ffbP5PJcemW
Z5VOD9I23uIeiUETx4cmSY5yXi+xt5BfZjUn3/X+0iW3QRblv8i8/7DF/DqwWUpyPJWssDAqH89P
ekBLFeWM30sOA+jJ1r830/eomYzT4DbLbkUbE2Z1l55kZ3FQ7reoAunv+g0rtTJ8n7FIvrCCbFRL
+6+FTnUvvfpI1Hl1mlvcmJBHsrC/OZHAiCDxxM72PyTiYGXP672X2y/MPAOtUggbqk4lcI84G0uE
/mHW24eZ7LE/fG32/zg7bQcnCa0KgQ2r+vPHBuNiY6qmuWiuFza8Wn6309TCwmuzwDFgKhCXBLxQ
lRPci1kizKb6WY9yOYo+3Rt2/jmlCHclO+zWFqz9SYWL118GbAaH3z8gUJRfjzCcsiz+dztvfWTZ
AT6ieKJ4gJ75drg3CljZJNpRUOU8R0nlPzVXd9E/Yr/PH2j4MrEhre8umtV9zbx215B4zthjqSMP
pAoSNXAWA+8G4EEp4yDVvHezwtuJTv09lOZ3w5TlqY+n6Fx5rcNR104upXmnYTZPygfK4Fq2gK2v
I8H0dzp2CY8CuId9a3YN9w+1VkI+JgnX5DPYMuMTgyYbZ+IrEL8zzaQoqR05Vpe5LD5FFG2hgUNX
OLejhFsHAJPdJ8dG2paL+Xk26pbZHmtdS6/IXe2SZU11RzBszAbpEJfR64YDYTHOJalRtidgk4xX
wIi0SmAB7TsHESBrKWC5/YlsQDgjfenTQZ98dMkQsnFABUoM9BbhCyvNyxA51QGjw4MRjwmDMs3c
TmHgkHGXCn8p4h3Az9f4LTHjngWtYt/G23AsDb+48zrSNeRAT0jixz8mx1juG7JubQVJVOdl0NY5
WRgEnLrJmh7wxGAtzv8uTOOTlSGPKjOrvtgyeRrNNt6lEHt3XmJY/Dwwp7huyociBVgyPmlYIzzf
WwIG3UR3oLaSZI+aJnM5zafKnu/btf/7BnmPQxsxKzOak6vMrsrnizeGhoyqv+88SFz0QngEh3RP
AvDLDVnxKlM/NdU/MSSxtDgfdjHWdQhTinBS9eZT8ntJ/Rhlqm7Ru97CCTe4z+9xoKmJXj85+WG9
OfRtFpfTijBqE7kBX5W7bSdFDnpz0Y0mULW5YFQysUx5W1mKwKRxmu9APB4mdzw5a1GefZNc+npk
M1D+SqiNh3FM1s83AhzVVPqYENcYscllzHdcJ3YmUgvRIRvOY2OkJyTwRK5Jj3DDmTqTaU3urSiV
F+G9VOTE77qMg0y5qoO3iZg6BXai96MGcCfD9EXW03hAKh34Y4pwOeZOz/xhmNVHM0n1/ZJOezyd
n0ewpvMs8yt5R/NjP7+bPe993K8LUXsEJKilb1C4tA3GEhRy8xcVyyNrWwyFToZLQV4m2A7ay5ps
KYYqE3iVRR+xeXW4gVsqKdzA7txHdzX6e0m1VDGMyX6t+mdh6YWkGDI1fAc9ZByB0Lj5GbiZr2mL
HOiQdYFENqTPbmVkXtkG+j4ivOmcWRy2Ek+oE12OR/gwIg5QCBReu4HpOPXLdMIuDDhxxzBtnYSC
n5iSXJyj2X/6/VInfvHrWLZrewzzpjIlYqkP63I8csqHqk/CG3I8R0zrxMvFaLW4Gz0e9p2DfUK3
KoXrXUyUDygOJopPROx/0XnZcOq3nm3yQoKBlMR4yfYm0QBPc4dO3o39e49kW81dC5ctksLKX2Kk
i4lu8nObYbXElalO5BZ5dwO5tkG7EHztrtZn10lHJD/eG5LAI1WpBhoNpCek2ag/bE3qI6Lib5Mq
WCdWFc+2kA7/vDXJvDHmYq3mgLRdlxiTUV8lCrX9HMdjwAJPT9BR4hE95jaD5xLlz04zjI+12yC7
QM/dTkhhRGRRm2Ma47Gzm7eWxuKjjTwfUW53njbjTdlhOJGmpuJuqrsX4RfvU4cbIJF4THV5IjJE
XNdMMfqlpMQIa37GO4Psoej+6Yl/OUvfgLm3wSozof7JmPoPnvYeRpHwqeUOzb7xtGlXNFIhL3qT
9Urjk0JnNDPxWOtfTqSgqvgjf9gtf4EltvsH6owLGVmTRwrvz/fPkzpjbfHnQOmB4AjN+5H10GRO
WHqldcyZmNCbzcVdE/kC4fyPaVj9I8KqNxIZnn0Em5SRQAzlmwKiG2tGSnzFv3/Pf9Gq3y4SGz0O
RstzXevDYV9a8N0EMZCo4MT6USgEsUVDV2kNlxoayQrnN1cnykb31eaekR2uZuKKErU+3iScf7ic
jweM7XJ8S2FitZDQm+YGsf1n9jAMQC9ImyUwthVBKKgC00kspJfHUaoVWRgNeV2h3onTWYec0XT6
EgN3neigCUmHWEgGSBCHrBAXTucwRKQHVHr5n57tx2Mb10ksgNjEU8ACnvXh2TYlCm2iYZfg5lWK
XCxxgDtPdM3op6kjRyVK2d28TIejQZmCTv8A9N9env8iEtsFKKxPJvfLtNzNPvnfG6XJ/m5ipMG0
9AF1EmH2pjmVBF2W12GvvDsjxb7TKXAgNc1mEFVTYG0nx77HKUUdxZlU2PXQuuP0YyHPgiW7Kg5z
t1nj/OrfaR3+TlIb5W9NXEWRDu6d0zr/CN2zKA+eQ14CfirD8I6l5Fu1N7pxXXCxVDSz/WEd+kVp
xU+1Ba5OQCfHlEJ9gFXXbFmxAKZTIJ24eoQPxRZSwWbZuiMbUYowmxkvm6auOSLCtQ3MbkAhlXWO
+uJgpkx+jqOuWfIIuCbOSVq6DHQV+eBdchSL60E2u0xopI3KdaUqLY+8M9RXwRA7IMMbERaPkRUa
pX512yE6k/8L1o2CwlqN4+8/APk/PgAyI4RwiLIXG17/83P1xqbp+AunoNi8XbYjrOvtUyAf5yvb
bh9SZP+2jnVB7xYpPLWJa9vYKsbQHyWwkoI6VyHNO7uCc8s7C/Mj3+2uAQK/m0cSUVlSaGeavK9q
HNez1ynrNE8duJmlCLzyxgL3spgPeZFMOyAxCitgzu87/yGldoFwSHigonhcv/hf50SsT21OGoCn
5UopD6FipIkSYt18m7X+aubtWyQkgy9a1/NU0Wiizb4NNcGz+9/fttv39uFzsJUpTAB4qD7zNmb9
Z93oB0srAcUdjE1vf0LvBxEZJ5/LREJTta0MC2x8yNoE+h8/9i/EIhzSuDHPvEDGH6DSX0Sy2wuL
PkqCiSsfjeCHF7bOjaHsensKaqaonWK81MPyNTWHbM+UZB5Ltbyz+OcPqmQ6GVDO0peu56vD5Xui
P+X+9K8bc0hiwaX90gmd/DuH5OFOP6foJqVAsLll+gMAjg+F6Pc3i87tHNvlzlM7zUgq2rGla9Q/
z5ts9mYHu1nPEJZXOysZj3E7DKELu2DK1jsCdxchqrw7UqhPZi8vNjZe0DSCHBebONpEGsj8ldXv
FEIerIbGrvGSz9QtnxZpgIWspmCoWvgsa5RsKKVsFPe+ds7+0OzXrHl2qDSsXVL4VwV2ByG5SwVt
6b2QAEoRBWjz0gtkIyjwLJU/Ty4F8bR6bjF5dSBRjOwUgqrSt/6qVuogoSRh6I381aNK6Pcv068p
ITw/vLg+q7ujON99+AbrwnZq0uHmIKesM3XNhpxdYs+Xmk6KkZy0UlnR4wZPCyM6pXYHAuYvZ6Sr
mm91JVhCYsvxjWkISHzIR/tT7UKDkFr2zO8YEJqDlAobof8a+CoxHshvi9XgXkEbipDqZ2x3c4eI
vSBTRTvUPZGSOB/T3K4PWJDG+zgG3W2RXrUGS0TVmnfeWEk8wUQK1V75lo8TmYCDxoQZ2c6FSMKv
zJUABPEak9em00s3mAZObEwUv791/sdj8/bqU2vg0UKslAvm/PPyZVtDk+jI4z6dW8psQ5MN9G4c
i/msYus+S9E8pk1bHLvRu9r0BARJGv3b+/p12ZztJErISJAzMoG09tUc7QoKQYiMQGzprUeiVJZ7
0xwwKtZEBSmjPqqKoPi+Qqrs2Q1SmnqrcizyLzoxkougKAmBrbuVKv0Na/u+pIXcFf34KZnY0Qz6
IcidITYkRSlDp2d3Srt8PXiNpNM+RughRfcNKYc8j5axT9a8vBazSZdM7J1He/g625oy13JMrjOx
Byhnh0+EZXa7kfCMB7oltjDCqQxR6m5eDVvta2HY8AUuAiONmQatZxbmzIBltbpYc5M3nWXOw6w4
PM8TkbHTjAW+zfWz4SAAQTxOJjJC7baCwYcUWE5xFL/kLnoYe/ometmG4zBDYBWwuqNkBFMrwkk/
vm9z3qkBcotxG6PgEhomOTvYInvQkj3esuUSLZYMB2kTWlL+iZvdTkMfV2e+Jk50wuPt+LggWoKy
WBdtXEApIUQc8W3hTVoSYUU5t2ap7mb48crHQAXNoAJ4Rl7ipH9cBL6k37+it1fww8U4Pr0XAlmX
QE74YXUmE6qlCXgxg5KVESSaiH2aVgO6ENGxDWbIstvu6NEpDz5OdAaswu7zM7lxh7L7PPWmGXrZ
/yPsvHbjVrYt+kUESBbja+ekYEuyLb8QDjJTMVYxfv0dbAPnbsuChQMIDjrb6m6StcKcY3odbAEJ
8a1CP506MGIeyj4+JthCWO+U0zJ+EifxTrF+nby/+tEDulGaf6pLl+Plz7urYwvb9UnqbODbzR+a
jLtkSGglfA4yhDbiYmfzDc5kjn+u9GNdXcWEwjrobji25aS2gx6jtTdNSCAR+g5OvDOGCJREzJO7
V2VJQFeF8rwe1NZ0CXAsTD/CHlN0237uvokofqwn4LDNqMSuNOt4PeO7OVBwvfhpJNe+NMqLpax9
x4FwnMOseOfZfKUgvH4LmBDjsOUNoF15VXibgR3V6H7QVE+E5Og5DU/dMhNyO/9bxc+x7prwTgRl
ee9ZEYP7ZmbJJcoR72EY7pUBd7INy2fHQqUmJ1PjvWfGQHQnB7EL+rCv7kfBeCswkOOiVd9jZipO
xlC/91ku3fOrF8JULfR9hr+hz1bxz89SQVH4jXsQfdycWzdlJtdAmvSoVNYue3zwet16BGWAEAdP
WVSLWyV7l2WhdwIPTZxNy6h8DkYARqRGAH4kt94BMaW9cV0N5j4Pp+bUpOfr/HggsmAFuK3H4YLB
IDGmH8FcbRIrMj77pDOtZ+qLphiaTdN+fueOe+NQoFQRDrcdowT/9aEwxEGtvbrE4U1RfbYKGhYC
4ZYZJK612qQvl+MhgzV8gee61eNsoNrvfg3wnrD1023KyjvAZK7wxdcVanxUw1mZHae6Ci9VYvLU
o/7s2tLmPbG+Yummrl80Z/PVWG/V9Vm++wFeS8rXH6AdhlTqAsJyeL1S/1NyBhkC/jznVanYy/Bp
GN2uJZEwHKfmnE75B5AJCMmZPOKNbnYBQR3YkYOnKJT2XlnT/VXHO5OkNCcWdaiMOJD8ZHedh1yD
kv79KfylTuFoDj0WLBBGHI8l/quqxo8TGu4osDeoPpubyZPW7VJglB1KWtQZLPZn5VxKBq2i6h9U
VGLThVmctZ66WJ6DXRS18TAuBcw4tzwt4JACY7BOYi8kcM+6UuMRAouXei5K+0gDD+6TU6Xn7txz
3q26BB575YOLbnsrWwnVcrQv5XqguxsAI9M7T/q3HpchyySH/hg6O8fPn7dYZ5hMdRi2bgSX0Z0h
Bmy2Peo9HY9qJwoKMNTPIvTW492AVPTUpvvrvt2LpnIjlIlt18DhR7Yv43aqlbXIiS5FhN5fhhFX
RK2cgP1DDKcK+rnqHUW+PJ43Npg32L6uw7zAYqKiOiNbz+EEWVXVH4dl8aQpZjvfKTbvvejXS7Tl
Y2ZyGXjskoT467K0s7oqbQw/y4T/KWxtfauqT9chphUbH7x2Gs5lejGRX9/ODpEHDcrqKlyw3lSI
15jeQrBChHjxyemmCimqAQTZaA5ZyPZJaozQaT4RhJ4k904SYyqQHAMsxKEtJ95JprTmago3S86P
ytF+ZC6aD1yo7qHQ7gH1QPreS14+x9d3YsDMiMvbIr/JeSV6NJBcTIK8799DI+Te4fY8OibRvtcp
RduSymt3H8UXNHYuab6sDDsuiZ18gHd/A/1PHX1EhvAlWUF1PJ3SwgouI0pQw/Hm7bzIR3XB1CDz
hpkVB4qD0SH7HM/Q2sboZ6U81cb2dkSC987w48qF+vO1BSYnnclRB1QCBd+f1zCgVmYSGO82KC6R
epMKaHOEn7KK8ThsyRF40UevYbFdcIJf9xDDJE6FSXRF6dX7SbMccfj4VjUzyr09+XJloBSx8ui7
17TfJul91y6a8n8/bJy/r8LAstBWEDvJg98NX40Vbatrjajnx+5Dc4G6jPOFeZ6rOv/eyiE4cW9u
RsIaNR7qc5FjtEr7u3yy3FUWxMxtqfJXVaq/SeFFz5VKipsiaj84I+mBkNSufWToMD1OWVFXFmHJ
sc4eTY/mFcteiRyRZQ0P2cfSYHdaWOSTyCU8Dj4Vlh+D+RxjBDCW5rTLXWmtXFqqja2TC08M2spe
f+sy5vR1YR+DnLkSvYh+b4T4l2wO7Bh6OQeBBQvvUFznx/85QJqpQ42mMprARfPVjE1MAI3w1spC
PWQafbMtfATjQthffSR2lGxDs+wx2XKK6KUU4xcX9s85OCU2wJrGzE8TdpXaE7jQiYmH+9wfiixD
BwE2ChNP+S2ZfPxptUaIG5Bp6ePRZ9Z164vE2DYVy1AlNbhIjy+VmUU4uj/52kMWX5L1VOVkM4Q2
OtuGlilIEhcuL0PitqcT3+0WVlmc4gwJ4Qr3CRcbu7cbnwTRs+Qmq7HoWdWSGwPb6+Rb3R3WnM99
P5D2eOM4INLBInprWatPQJuwrnF950b/aRDjy2QqFPZm9wSH3yfnLceFkTpQXOkjsgrETm18MZc4
usnFf6ZpfAoDQqYr9QO4ipPN8xLFOiKaEtrOkdyetWhq95ho/O/M7s+Gj7uvNH+0ZRqT1kUUNIqq
XV9n3zsnJ00oFPjkB2tTpbLb1ZlxGgNv2LfOXMEZMPudnuGlwUqDwbjWdloznOGHQQu5CVobD7AJ
RGf24ua9EvLvITQXUEjRjxAZuNzrGXDUtnFSdh0zYMfgia71afQOcSrTLeoyay2b3vpNQFkUJoGX
3wUmi+HlORLKZN6PCwRzjIePCaz7VTAN+c5xOpQ+ZaBOU0nECSihy9XodMW3dC4pgVEV0C+iRwJf
grzU+BpLFznvYpr49yPE/fupHjBCAzND0bJsJl4VyDpDAGZOqBwtpBcAupwtaNnyxi3Sz/Eoo+em
GThzw/k2qSumAyme7zGHOWQEdJfaN/ckFn5o53uhSM+rYvHcj7TNv/3NxLhs6iQfmLE9mCUL2nai
AeVTNXd4lshBahhUZY75YZxjuXXDYolpie5Kb9lu03jsjSD7YULWPM2BdjC1QFYn7qhbtzH9VenX
j23GTyZU9cOVw56ME6oODyWqlVi4ZsQ39Or5qSBgsjOr6ID33SWR5D2l+lvXB7FLwgl8gcbkdYWq
/L4w5DjMG03S5drXTCtSzUCUmLDUtsCcl9mX2QQFXsG8244THYDnkkQoc0+edX5o5+LOxiq1ztpA
blTafPD8GUANTyY0fu994OFylL066pi1AUmkWeDMe93ahWNpMRWtpk3RwEFIctbDgxe+hK5THWqG
vlBBeO5AmmXn0cidiQtnMMiBwmgI1q2+YX3Y7mdaCAppEEJlZD7THyJXGH1GOTMhvYlgbeQWch/0
ESYt27mfwQ/0kofaaLo5Q7kPS9balTRLocKzbXkQZDN8FWm0bOvaB+4jaHgVrYpFlBCktg3NMrot
VMNnv0aY3QQQD6YlYIVLzdgSMESU1FC6G8SVu9hFe1xGYPGcPAbiGB4dI+jW9cwpZTs0b9DZmRw6
uKKabNcuQ1dBK3gMRYc+tim6tSU0EY1u+cLcaR/O7DiN1rNWIPZtgjPnk6eTdtXMUbYhomofknK5
nyiSkeZV3j5vkqPZWeVJ6krDWYiOuhitj3Pb7JGTHXElVPcmW7OqL5KDKgu8QdUc7HImJeRXguTy
pzvVc2q4KQmYcTKf/33P/0XxWEic8Ds8xufhYtt5dc9LHeEZHidAjdFtyOLnrmg+GUkT3XmtXg0s
Ht1Ujg+EaWybaE6BnLQfr7PvrJbEE5jeHoAAfDz04HvfHvZpPW1sxqy7VLFS1zFOwcaUCL8jeUvi
C4YEXK2bLJPEo+JT8iegKgOeuC6tWkQW4mLOkzxkAwb7FrTaivrqTk5kPgqJq2HZh4o6uhQZNEU1
OL+kXc0HvwS8n4XObpRWfoQfUh8ySzRnkGCHOINSmU5ph+nz05jMD6bEHNK16VfLtD7VC/TTlIs5
wNd3Hn6bbRfmKGVxia4K++nf7/Vf9qjre+24S03pMgd7bZiQPRITrOojCpVs7RbjHvp9ipmPydLI
ThzhFWfcwlCJJ4HjuPwuq7bYIZOOVmBoxAHN1deu50eu7JpV/jgeqnqxtSxSWt3m1RF9F0J8jwwc
HA+rzisehYDIQFIUeUEy2vvKO8Z9SvolOBPb5jljVMhrBnXv2+m4bavhncXMX/K15SVjj2Irz//w
Lb66vHgjoWC3EXNId8q/4UiSy/WQ4ugPAlyxzbOt0+YQju2Km2SG2N0ihCSPiMRqvBUCF4ZXNf22
tz6ZKAt20aDZMCuqpUxbxXaYzS9ouyXzNQdQ0+KtmRM/IA89l/eLPa72vQ24ZetceNSkWY9FDgMk
bMniHJUmALi4MrZuUP4YbHMx4pJHxG0dHXz4GWvu8i14gy/WMA4c7WSKxDK87QIUzVY8G6taMSTP
U9T/LoI7QOPjTWsi/1KmA5eJCo8FC35CNlfX9EAytu1bIZiZJ/KdHaZ449wBw+vjFUBYYNN4/9mz
DMotEzCzIyynyjrGEOf2qrXQY7bTpSfuqrGotN08Zl+p7E1m5hY0TsRaMlJgXxezmGbd0kRmCIWJ
5J6aFjXJILzZwi1WrukPR3KTKEyx7pXz0oeN3zQcJN6f7zJOa6Ifp2dVDM6pcvXl37fNG2MfemvP
pbc2F5vR66FCG6BoIsa629R9Y5yisTD2hHWAYivitR8zi58rFC9DoX5gYzuQyG1uVTJdFLoZB6AB
OFSaj0md8gIy+9SDbQul8RTj4AGhM79zxTt/j95Qnrg+lBfaSD6TVyOQ0jHs2p5Gjeh4/CBICNvJ
QNjbXlUXnEwgLNDKQ7CLmMtotsQslnfeaHBu0AVPXva8SM5W2prvRDcvwXdgX8IlxR1FMGp/cgLB
nJD80y9Ki5AldJYCmfIHdHyE2++VP57LcgYUm8ZwJR0EjkRwrAI3fi4a+TAXqGtVws+TjRjys76i
vmT9k6C4WI09gTCVkd4LsldgpQ3mii7oVIZxu2uXNQ/hZRRqSw/z70/Y+nsFz5Ii9JEcwLpB6rq8
p//py9rUrcaw8VpqXEIL3LFBd1MWJ6tqP0S+fkpG/AyVQxkih+QjC3SM1EqlUEB61GjSR6ZW00kZ
lCcMLocNyTj3YCxOEkn3v3/Sv2wpIZ+rLWAxQXY0AdG8ep6FuhrIpcv1hh6s2S3P8cDV9bZWPuLY
HlqrbvKajBWSfWHSIX0EPWeO6c5Dapon7l0xeL+MXojjIgvFSl3vsdDfIBrXu8mxXwRypDmLHzvD
blEhQbDLLbx1ebPMyWzkkhgpvPZL7BoJtjIPYgapt1ZEIlvY42FMKk5JN+mJq4MxhnWa43s5h5s2
FMfRH/odS+dPptUWe8/tfv77vXljUcB7QzlpO0ivsDG82kQ2o2nPdulj/O2wgWWuu4fKWa+vMbct
VLOYwn1b0zGuGyf/oNuxWuVu+DGqzF8ZiLW9MQfumkVMDvSjezKhuO3cYXqs6SoxLeHqG0usHD53
RZvzd3FNhOnQhsE7TZ69TEr+rIq5b1lr2AgevYAZ159XI2IbAMsxwvNmaKY9JozA59aDUG+sY8FP
MMq0WXfOc2zW9ZZorY/TUJF0Aq8f0T+6jkj5xQoqaL6D/DCHHpk7S38d1Tk5W7bz1Uj8z0z2hs1I
PsI1uQu+Wr7Gje5xF/77Q7HeeHpyqVLaIctx3xjVgarMiUOSGqVJ0hwGGXzOqJAAgdDF2qVt7JPe
KbcimFyGeRA7FDMskZtIk8qo4kiEUYkDAwHAi1m3DD0kISous+WmsARQvHgmqq1fdrLQCccJ06X5
021NIKcMC5CTjsRilkO+CkNnrRWZKomFUQM1KRwwsyLms7J+YCvw9o2pTn7nlOcWvSbWr0tJXvkW
I1VwHKHOpxBcy8h70cALPl6Z1zE671UJtiSeAc1cu5Rrr5VM1M6xmfxQAyCvKwyYtV2MxauEg1zC
50VurABe5W4RbGv/2dCLrC23jwZP9iUaiZYCsV05/IDJ1KyDoDtlugk3aepuZwHzsiNfz2nyYy+6
rZ9LcSC49VdLvVw4pr9Gz9EcEFVuBmQHWztbWD0jwzdo1BluskUk5gXQB/Fzr+OOnZcf4YCYaw+R
LgjuFQvnecXEc+I8HopDB9fHNgx5S4r389Tz8zse5hCBkWVDsDNYUfqVbTvlQNcsuAgYPUgi8tRn
I0RIlni82kKhIe27+GFOOcDbmNZT+shkpyjDOYtaboN+BRRaJecNdcSXf1+Cfz/cUXXQpGFVcQP7
Lxtj1hNXMi3sBmvmGMOGvm7Nrl9ds/asyPxmTdldgx8U8mv+69//9JsXP5M+7h92MPTlr25lE5k8
pjc8Owiupn3th4+yTH/Rp6aIY2luoJHejpm1Cdz5XrN7XAH1+T502UfqpXhDXSGOmBs3fGDtwcTo
oBtQrWZIvlvsvjM7eKOGA5pALRo6DF9Q3r0qHHKIiL6urW6T2F58QuZ6H9YigSTT1ogIpmAlCmXu
J0t8TgUr1hCMyM6aWopVuDkShcYyVWGsgL+5btpdP2Uv7JgLFnF4k+28BQuOFFhw7tcMe8+K+evM
h8OUQt4kAoRJXQClsUdCyOZy9+8PwnrjmYq8m5E6fuGA2dKrF9fUijuHe3RTxpRkZclrGi3zEU7V
0RrxxQc5dwi6LGRGS4PjWS+jNw+3kV5WZWTmdJHDja4Ke2+xN8668J3D6w3pMPM8wssXFSAfw/VK
+k8JgoU5yojl7TeAS5tt7zJcNEjSk4Xb3lYhVdOVBALegUneBlKLj9zke5FHw72HdZEo60U6re9b
NX73Zeed2nfeQfetd9AlJ5GcAkZCHEx/nkp0NL43k/yCzjI/apZkKi3g1Xjd1al145PgeOjQoK4I
7NTCPPJUPA65QF7al8HL3LjlXo9OdIoMkENdyf6ZR6d28mCbTiV2Ic/6GhfCPc+IoIhLnnmK2F5r
XSLvMIXav++oCqHC1SgglfdAFu1I+DSwSNaW3WmRYpSuaj/EXjhAuRn2JbtkBld+uHGqgD1sBY8N
vcTeF7RryJOCXZF5h9S3bq5jH6scdknIhqywPzV5hYV9wVHbC780TdKv8xymN2lfVhuo2Pk7Z+Tv
9+7ViY+ugR0eIzCugdeLWi194dJNEMFL59aM6OBs3TK5WOgxQ5595wkG2ncJ3cojI9xpkblsuvbG
ZKu9zyj9BMnjgpIIqyx7uGseBEOQZs+I0OWEK6PdbGdfbCB2sYl6fxpGtfKI5bjExsVzNCehBu1J
RuMK77lPjEZU9AwMG2Mv2GUsNeBnGL31KRABu4W+S/bTzC4YhG6yo06yyTTEdyvFTEKifLhCpYc2
XcSp+JKuSRCAroMDWe6HWeVPbldAELHnkRBcPDEKYeU6mRk/O3jJEOpG96pkCOV5FyLD3TL+HJkx
GxkCBX4DxZKquCDS7s/XLw5TXshzYJfz0T6wFJzPqbXxQetc6Es3VxIlORBoGGsByMxNf6SF69/P
xXTxw0IdOpBeu9qT30ktcdYgJ1u8uVDRQvQiIQEGBG81alvkKvotHRK1OoMUI06jdZ/r2u0301Bk
ez9GUx07Hjv2YdlvEWIPh/DiAxE2nJS2lu3GVJJKAg9rPdYFyPwMy0gNOF/YkuwOwzjwTQlaSpyI
KfTlChC3XVB36FwOO9lUB0eH0y6V3j7yAzz/ExC81mDlpqD332AgHyNmglbb3XdOgcNKll+KBldS
1MKu6UtCdlVWO1uwBAT1Gvjw9DyQ+FnKi4FZNbLw/FrLDCMO7noK25PN04b0huEOEq/c1s1IidJo
nuV+j+xiVlvVmALNXWys6RAkhvfwJY4kXpAJkWk7teR1WfbG0fXMvMS/xa0xr92wFJteEsTid3LL
Bz4+sl04u1FcEvKMetYB8s2LWFK2uizeM5M8pxUB6LQO3SELuKwQf5iXUvlrnaKF7solJLRtP+eC
nC7DN48tzq0jdGVMYil4JJfYE7TBxVoUjgWT3flk1eJC0Ey6FVjvS68ztmHElLxduAwS95T2ZXPD
DOvotYhz48h0WCe08kPUZV95EZDXKuqmkYv6aBUt1QxMna0hYhOsYrP1q1QcS9UC2SrvYjnF2xLG
7p5UlXyVR8I4Xt/TEHngsYoc3MFLAEub3YqiVo8Wet/7K1hQ1hIcnpXNH3LPALG++ISQomP5ksfW
8nl2tc7ddXZSxwmb8AaTZu23jIFhG82BcegylwQUgTHRZvdjagZFXBaMMagoLyEDu5UXQRc0QhAq
bkWcbDqU8SW14ToWCr+NHUa3ae1/sqv2CUDeOte99agjBy2vnu6yhn0AWaYEA5coC6UDqlyOsdou
celOTPxz1bwz27h2Pq+fk4sLgp7Ftj3ndTllGYIPGogsa8ok2ZXwI82ZhDAMppcRd9DRyCrcRfEO
i7ra2XN/zkATsBpsmh2DQkAF0CzW+IO/e3YHLc0tPwYDj3nRWmyGwe0jG7VuQTaPdzGCQLP8ZZUd
I/ypCbZgGiWEFTQczYySFPovUHxRfyJ4GmweMZW1uzX8cIDAahLLqAWaOoMNaW3F/dbo/WRd5twL
IbYGBtRIUpRqVuBSuc7aZtoCb0cdZUL85pFY7N1Mb0Akh6hlEM8Y+psVsMK3Jd5gCTnx5PpsIkHb
fLfSJNsUmXkxc+KUSbvkZeVJvwt9fe77lvF461wd7tTY0B2ZPLt3SdFAce/7edlwoXStH1nxOStP
pPaZ+TDJRz7PdQoeYrW97psK0GvrDA0iGW0SSKP1ZCCB3saT3X1whvZEgsM4hdGurOL7rlRfkY1s
zV4ZrNN8AgbrgHiPSAiQJu6nf5d1b2wMEW3DWLEDGmaPfvnPoqRn25oNJjVr88vMhLNxzLy/1KUc
YOf5n/zEZ4ltUMzmLjswHPGoy5oKfiVViWHpXzoi/NY1+k2tfg6wuy+R9m8YzvE8S/nmQKcHqQCb
8Vxqj+7QrIyOnk/mLJVUEdFwFgmp3h4j7HkczlPTgTReQMgIh0mBQJC7rR1xqxPPYvjA1JZcrVXW
cHQkFbJRw8BZXLOFB2DkoagKJOEAESAFc7Hu0nWlqDRSV0KzYB2Q+iw8kgwTzr/fQ9QQf88bECUg
i0KvFzh/CU7Gvs6rVKmeq9ZI98pJbpBmZ3vhMzv0+icDYFyUMWQafEcdVXWOp+LGc6pqp00QacG0
jPeqn/1AozknRCIGEoq/F5K44Lf2imQZBCgyStbR4nfG7PJkZoPaW1/IFs322VATLQUFw0Z8k9gI
tgqdWjsfJL7X8fAemoQbLOePTWbcehj6rZzN59qWPK9AcJ+KwDuga1kHBd89V8UL79MANmmq9yAt
HuoWTUSQ+6SXRLexU9PeBBUdccGuQVrQdTmmDhiEzTOCP2PPuMJb9x52mDpCQpNZHrIqhw7VzgkV
iI0QWWyMdcFqYEcyiK/N/FhMACWqntFZWat963rRwVDJpcc+CT3GiJDZedt+mLJNH9GFBwkHuk1K
E/t3ZJ8xZMFZ7QgE4HesyfBD+/d6cJ91PIMBypKvOhGLMiVqV3XpsqO3w1MZlT8yDz5DUt36eGR3
WRj+9F1mCUMDcayq1pOuvjp+x1Ey8Poq88TUp9xhdb6pBD+JM0RsrVtxe/130bEtScvzzp3YO8wF
SLMhvDEy/ls4uxOy1g6VDXTQMvYNBGoE5a0DIhTVcRUb284OFrEJ5mShOAQQdTxLM7hvKjcjAAOb
+dhFNWkH6FKQeGOj5VWuel/uYiikeZq/uCbehyb7XM/spEg1mhgR60s1miSSWnsVwfjPZHVgzqg3
9UInoVoZU+fBx7KyCXECJBXCX2JSAhRE+FaXf9hGeTZSYm7suZ0594JD02LPcHN+Qp0SbtAMayKs
mh0kXoxl/FVSc5aZc7udiVm7GRaUOw37QZT4zHssRKtQd2vlcMlXNct927LWbcphSEp8ubZ7Zkxp
KJ/p7siwdJ5KO31RzI7cVLjrbgp3VkVTYvLmobGDoN1v2XPMtv1UpdkTIwKuh1rd1haOzHzin5iy
p65yn5uguM8JsRIKJhQxXme7Br6aFV+KGu4VkIKVAm0BESp5CYmrw9p/LpqUk6Xyn1UUv8RO+Jwk
2VPpGhuvYM5DHBL1WTuym+Cq7RdlrlFlt0HdirUus54UIN5UHyeaOSXRSvtxf7y+aIYWlJ4BVhSE
GDaaUGKACJe3iyd6K5ZO7UIINdiB02djD8vI0iJALp7AP/pYJRUUAdccjVUcG/dRGj5l0VYyImgG
3pJusHGKjRDn/PB7XreHFqeLaQ3rTIX30uPKqtJvuUv91HTJSxnwf6niYdUWpLCaqnM2o96Hi9hT
N2627dkIrgoSd1ZN3/rb5b1555HpvvHE9HETMNi58nJejXXcmJYSy1y/GUr9hETb37DvvW3mgClq
maiVBPXGEmsB+YTqnOpkLzsb6+JC374289bite+q8Ak+Ub1RaKP3Q3ZBjrYMHLsHeFZmUibMqTtk
ObjECxd3679fRPDWi1hcwNh3BLan13AyVgY5rIwCSpMtsoMB+snOmMzFscAn0GFmxZVQreu63kdS
3NC6OiC4/F/tEmkhIdasUzDFudJrd4Bp1BVmdAziaWIhwQI90hZFqjXegsA+Zp0dbhDoiN1Ec+Pg
czxo4AWFS8JA72VfRBjaFOdktmdlbawdiHksar2d6pueFb1VbapgosMynu0mBjM6fandKj/Vo36h
dpUb9BASNkrA8V6MdPekVlErsZKJeiaggIQJRAzooElWK/dGxBmgTL0eUIGivY8MECAVNtq1dxfF
TFsMf042kpkVWFTZOOc8MsUl921uDzQbeRoUO1/HNo8mhpfCBM8dpp/LAJ/RlDb9vm/N5pwTHBGw
4FsVvnwc8/kFtRIBMo3JeViJTRs6LxUQ5jubCKL3pglLzfOqSMYViaLGCgIHKearXexkSvbt1H8b
wIKnmY3MGlwRiUhT960LkSsgXtCrmhk1OXfhIa+cBlil2mkKtU2Zse676vnqxsHYssCuKIBuuUl/
dksOn4iCM1Ju8Tv/999XpPPGiEkgeeVa9Bcz5WuDxOR0bLo9r9uMbNGQWPH8N1qiKj0/znacJNN6
WrLJdcgWqpBjurWcXO1oQYqdRP6at2CDRrwSJRZa0JDQMODi+cntEvpH9Ai22QmhusN4nLHlQlo3
7tu5+6hQI0A1TXekR2DeBvIAq/bebzAFDcuq33Z4tMHJmLnaxxMBlca6HQoslgB6ORl2QV18r1x6
z7lpm/shQ/POPhT+dItxnYJIkKvxzrD2rcIXJSALQHbSFrCGV9M402n0aLcmTwYSlFZOquW2DI4D
xoS1WgbqmW8+lnUvsZfySS9B2DmHhggxmRAhyYg1Sn8K+yXKQKcoR591XwOvnadz2NlrX12CruP/
ZouDn/JmNwuzYK7QJtFGuWvh6HQv4/ql6hLGMjKnywFAWwcTLZJb3w+qywkLZL80fZ9T4WxDlB6A
7OeDmeSX0DrXpLlooziopYqD9Xy79PHW5KS4I2/TprzYKEk2oxe+s8p/a33Kbtxa+Ess8v8yK2Js
zXQVoISiXZx3GWd8H0TO2U2zezjtvHcxEzeH87fMv7oOQuoKASrkFuYJnT0y+iScDJ9ZDiD6JlpM
zVngsy3Kqs9Tru0tVq1Dl5R4CXsn36CSOTC4QingUNa10tOrthIEbdmx2ncclXgDV7EmPbES9S1m
lpNBaBg8UDJTZ0qYof+pB9Z0oBDjjRn1gGscdrqtXT3GIvj175tviUB+/eBg/u96uEvZogbeX6Yd
PdOKiJw3vsoyFIrlYBzDVJzQNoa3Ou1QAllEPCT38xR9qo1C7UIAUKfY6MNTFPEFciUHN4o8jD03
BaE2t13jfukTnRwx6LAyEoE6OoNSGIKzuw7CwW0E4AiIanEBCeyeelMfwyQRK5sMs+eJ3Nd1+8MZ
hH+xly/XX/mQHcyWp3Ups+Eu84dm50ygfbQ3wyLCpXquJuWdY4rcNcmwtHZYbC+mrPgcAaX3O6vu
fqlS38aqzw+6qI5lV2eHJmqYJFw5AFllBajt+ZIE/o/Z7d0dJC9WvQU8xUIBVgdwh5d1+XL9C8SC
Je2JRWBvLsvL9Qug/phxRHGYjUSdrl8s31zuouX3v3+JBcDem0N4GCNDn3PP1uewgKu6LqqpxYUW
P/pNrW9KbambWH2MaVkuA2OaLKqKE9ekhQUheox6me9t06mOMvB2psR+OoI0Wqc+vexoZ/5Nm/rZ
MXexkjcxrTKJ9HAjDTLcjciub4qhL84Du0CV+A06Z5yCfZtOULsqZ23ULXJtVYnFPxt8IJv3+htR
m+KjPQ0DQOt8F8WZdeGJ+AkRTvUYLF/CNFi1ycR+YPmdMfnWCsHH16AmHRoDQnKmQU7Pqq9woVx/
ef1iLX8YRZTUo9efh9iSN9cvsvaoD428tY7aHclnX357/ZummPy9FBz6BQ5AdlKj8RnSCIbysqsO
RpmXa6+PzWNREEgYF8p+hp//FCVt95F52brKDOdDgaWTROEoObh94pxClyAc2mHrPiGewC8S4zIM
nRXBuPKZgcVEqcTL3/oyse5JxeGUdAgFycLcjpBgxBnN287sNfkJvfk4Fy6JpP/7UrqNdWrKGA1B
YCTWKc5tpBARQPX/fcv1z73lL69/9tZvr3/x/98i3JH/XmhY9jaA+o22N6ru+z4abp3EXvXNXIGJ
r+v7668KtzPX6ZiUu+L6bcvfGp7KbiSnVTSM1HTX77MXZ6U7Sejzy/f9/uYCTIBlmDfX7/j//7AM
ExwKdlUcfv/Tk/U9iR3wI1n8EGWpf5mrFsBYAqC+cIcjQ14GzUFrreKhq1f92P/scr/54nSIViUL
LaYRD7WOz40S3saxpb4kSAugkJeowphLt70S9PPTt05p4ygiLFo4+D82BH+T+Qb/tOjG6CH1Bous
zjHfUBBFDwOJsfd4khY7/EqEbABJryFEo4vL9thw2D/QpX1HaFrtxpronTkz+wfUFQ9FAr5u7KW3
5qi4t9vOuEx19NNEDmRHVfZjbHqeRiiI1yNwsT23UnD0aivjupyyR+UBC9BRaX+WXXe7GHQiq/Y+
eYGJO6pvqR6sSX6zvjjUHF8ZGZg7M5uIA6wGIk7FlH7OEn9nTkX9jQp7RAI1D+fQyeaPQ+d8l5Gs
V1GlrAfy1g5O1ocf0hpcugA9HjTya2qwBPo/rs6rR24dXLa/SIByeO2cJye/CNsejyQqUSIVf/1d
auOeA5yXxnbYnpluSSTrq1oVeSyyUsQ/jZj7Vz9gVjE7uJONyehfBR3UNLtweC0jgMRzpj3SIB5P
G8npDhBIcbr/cizQEkwVrHqz0M/337JA3O2NXJG9LX4rNdZPw+RXTybMhP04IL7rUaTkR0rKuSNS
jlG2EAhibZ4z/B3/XkCbpBsLHMW5Nl3c1VOV/MFtdx282ns3XIPBVV0zbgyD/KVwUxKFy99QcQwC
0azf9GLyAddQHqa5mV+VjD7vf8Evqm9zcr2XbATwZjqgPwgQiHd0nsd/f6Gcmd8k+yTw8WHkTvVi
sovbh5YnTizryQPiDhJtseBQuUby2nBpYHa7Gmiu8WQBRj//+72MLrVzNY5Ywu7/Gda+uWp72pXr
uLY4xZnyEDtk7ZuMf8oYHhvLYfvYKOvkLvq50YHL07XY2maTnlXJRx+kbLFk5srPbIo/rdx1fzrq
GOg4PdQhrG/L/dukkf8BTm7nRrLcqbym3MUiJjvV0R97Lrdkav52si1vtm3Hz4RMgaIW+osEWbz1
UwSvjB7Br1pgMkbk+cAZwmLH7bW5//6UDC8STJ6MGvnQLi9llciHwouRTmcfW5EjxwP9hQLrJpOA
+wvZVkArIlvOW8yICZg93180P64RYKsZ3eypb7zoyWpJZ7R2jzybRU+5raMnaTPItB0UsPsv7y9e
0D3lWfrqZCm4N+TtzQjW5RDHzacUKX18YeHsJGf9bY/qZthjyfCbu9uRxmvlG1hh3XErhAypYi76
o2tbj3qmo2bTFU16y+P0tR5BAnV8rJXigPP/X5I+VLeSedLKC0cov0PBrESMt4Q0BX1LvNx/WRsp
rvyh+dCm/0WzUb9UuPYPnh77BzCwzsahZ3jzv38Q9vyLYUgNZjuae3qz1S3MMq4lZxAPNvxA5TXx
E/dOdGLAF7Olr6sDQRn7zMa5P0Kirk8eltkTxLn40EPXXBAUzj4p3PCqSg3u2Oymh1rR4SydrH3q
U/JLnWtXL2FUMiqb826FI6e8WeR/giypPygQeCG7RL1oFn65OqFxSp9gEVk3ulsogE6gqsKcmqhz
7K1x5xpsZdNS1ZSwT3H6MEZBtTaRxjemHK6U9SJ7ki/pAPIM1bVt5l9F0xD4apznzA3KV43X+xS1
c0OoIpT/ZQZXn2upJ6GTUwMqMaK3bBBnRc8WlYJ1/5XNHbQDK1++KZJO95fqf/7r//ye3WR2sRLd
0uzaNJww+D/YnFOjWiJgOq3R2acoINojqm5ph50sqJ4GJcnDQAmbBgl4NuyaJEU3gdrkGUyBsT8Z
2B3hYZWrXjr96X9fcMJke50F15RjGOmZtIV+XuZMMXlhM5yf2Rbn5zwqquDfn+STMPG02jiQfDd7
iYyxuFQDhy4vZSIhOrKJeqTXc/RU9jLKlPYoWDe0RtLcILxJbCemVJf75JPIHuwcm8Lqeo7Mk4KY
ibUBymYfe8apa+Oc9jcDjHpNvGfI+EI4ttd5C3Taodkpis+5IPdCFbT9FLtMtPy4Z0Ax4NO2FfVz
Lc/sM411+0CcJpHTYFd0eyrdop3Tx8HOKKvw6sq82ePNRtpffpmIyTpEef6nYLb5lMaGvcUu5vAc
QN/InDY7OKXZXw3nV0YaKsMbsKZ6/KVM/s7CTQ5slAGnM5y4iiImB+AzgkwahgKp+Ua7mH3qHLar
U80ZnTUIhIseqk0oONa3VZIdPGX8mif4rY77OVMGcXRnhy/QN/FF6pzWqsY1b5b5TCRsn+OCXSNn
JIe4tQwmNd185PlZvNjc64Z69Kih3LHV9zcgrsiTNJjmG4Nmrziwjgqa330yfn8Zll6cprnqCRrF
UPviY5pTl9k8IcVZOgDXJrCf7pQOD3jtntmb6pNqxC2q/OTzSwbaeEbe+NMuP7dvjJ+uFKTimWyu
uqZj42bTPTMPVbuIIIiHCTsMBiT+MZrwDMzkmqPG/MhteIdUiRvo7rvA20d03RIaxnYxju2DTMLp
kWE7JT6dDF66htL5YSxpyusWL0QFS5SWJVs7F2Y/8aMWs7w2KSu54+uDGVO/KRpmK7gZq33UxEe+
nXw/qg8YCOw6cJJnHresNyAG9rS3ZrEEzxs6TxzgFuTn+AbfJ6b17vlTwK57ReD8LNX8DUYB+ONU
K/bC6lHnLfMue4NTMInn8mp0njwSJqbMqSmv95cJqZfT3djsRpicK69Uf1vWhIPknAEWM90pZXRP
NavKU1fHznJ4ebcr+c7kYTxRNvhtJe2bPQnvFpr6d9OZ7kG39WeYWeYWk52xDh38NmSSwV21uczJ
a9BrkdzMUSg4HIUimVr9VqP6mqYofUwaLh1ltzeiod3eIppNirwydyJOjy6obsKskOmFaW3ggjGH
QsRaAVx4Z4sAZdZ+MzwVb6PBNjfCaje6JXJ2N85FI9d1NmbqhK1jX9pYvAkgUe1rUGs5leHDnTbI
tJ9xNacG7qFkF5BICYpkN/ih2srE+BW4uXOY6Y4aqnS8EnsnDNVOoNrTsjrPgXOUNjN9YR7mPL+W
ftvtySJC1K8yLFCKD3txcNzDFSRqaH+NHEqUULqUmYMrdbzvLDSfU+ExCwqz/+wAcC62BdamXU/T
wNY1rqkSF04H+MZtQpA4+i4AzAv1JgEqA9yL0GmNmfqfNsu2ms9iE1Qdpy8YzvUcM1hDvsV/+jXU
s0tDOmydwLaBJPtzsL0nMK1oejcapJBmxo6S+t64k4q9aR32z1FWfQlHfGS1poMrxUJRJC7ezyJo
WazkNm+YpQYSA/EUu0fHL8mYtMF0jcpsG5TymWjSIUrZ28fwRpCH8VT1CgvrIsDnQx6vJJcuYbEl
qV1dgSxy00/GpW44VGDyXLVLtCnUaGLYESkTBdi+JXTzlpc4jpUwwfoyODWs5wT6AkiKF3dKvHPh
1v+ZbYXB22/orDHMk+0Qh7ey7pApGvHCuPjKQ7mXldq65rwWjNDOieKZn3JQ2C+ymoX4RBRL2oys
wwclcPt42Jy3QOw30BRJFy3xRsab9aqPrWkT11WyBluGxmW47bYt5U5W0r40aZDsZq87AoqlitRu
+uMsRb5Ohqq4hoqTpkkvBLMz/Fr+ZK19M9W3Wamb25GP7HuXMowg/PHVVO0sHb5K1c4bI8mddRvH
uC+Giqoqtvxr96g7Hs5mgYudpu6CuV3NXYVav1URSdUh2NCrvZqXwFxOhnxvhTR38SRiH4XheU32
hZ7Q/NWyyS82cWl9shVbzdqMTjr+RVWo/SjUgEG68nYjMKSoeHQz7znRak2UkDNfxtGQHgy5Hh0e
dEPGiYuU8SqqOaRhgVgqv03Ogf54lukc3LwCuFi7wAOxlhXvLK609poBBLvoQVe64LxHUmzukX7Z
aGwszwrXnqZacG6cp8ow0IcJZ+D69ugbszOEWOW8BhVVy5njtOvaBtOZ1rImf0JTeV0BfAw7D+qR
Gewc+jwro2i3HpMxNWB8K5OtnzxrkgLrEBjUGlTidC1LvooRpPD3sCDwkwz53teCM0Vulru04Xzc
csJeAXRqj0rjcADQQrbGwSopzI/es9UHA6MvMQ082ivaAXHNzuT+gnDbPjkNSUs6FB2meuJaSRcE
Z9qAa1U5/Xa9BGJkc+VJT+wNGbzeO+qECJtzAmDKnSlBplVi48fzj6iBU6fV75wG8U0MKT2cmK4L
F0do69O14QAtqNC9Vp097ehS+fIdMEY8LtBsvdPAenywTMapDEDX7ZhwhHQSFqf798rH1Yu43LbO
MdHMWtyoZJmgaZuCd7Z8lffFxOPbdY3pyVJvflADi6s9YvwtmaimN7ZVPY4EnfDdBb36pN4T1+Xy
fbaTQrWBkTDnE4jeflu7YjzhNWUzJNuznzYvdwgCZIe2oUUWHsx9TJXxDMqGVF3Vbuom2mape0IU
5yQ2iwfaw7wjottfI67WPJVYhBZswR2nfef+Dyhw27ruttmsgNtH8+ssLWf1r40wAdVL6VXGNDcW
FNOy10TY3VVu8yuYEJnrPnnxFv6LNPdodtN1wLy0Ll3au0hP0wc+IdPTp+3qF0Q0sgdSnK20jo6B
wW5J1Nm28hlZuhnyja7JRfj0Aa4tt/jwipl511jZG980HjuMwSe/f6LQcU2DBqRjcoArzFqI4NTd
bszoOrhudRo75KWMn6+nJk2NQf+vn9Y1BMub5e9sJ/nNR47jieunTipiZFOxwws8H8YBe4KaHmHh
MO6m6GFvuP3pTinwCPt7XDFuYoIszgBQep/egNXGJiNN+To7vNRMryOEpD1Hy7Wqp/EA0Zoi0Xza
DJK5l5tBmaIch+6daj9xaISBHp7hDT84bUmya95FeHTWtsU66An56ITM2NnYRexakewj2GEba8g/
MCGxTY3kFgf0Q5XmwXqIQckEzrAeBsmeNMUZX9YgVhfOuZRZvWMkd6wD/2It3MPBD4xFY35RXkQQ
vGTlES3+hWSeYdGost3kuX67fyhtQecFWd18AlR+L+Mc6F6nCDXFR8Z+X4ge5hfWPluztQmlwj+Q
MRfzc5qzZcAgnhC7HNk3y743Vq3TBDgawUWUZWhvccv8nXNIi4agwbyBgUh2V5zJeIr94HiMpnP3
99D42ARU+eD3rKfJRFNZOD7cCax9ERprNpOzw6JjLWTROvAeCfxnB00542oIFJ7HQf9UxpVxno1f
lyG0Kk/AG+WBk+Z5Juq1DTjL4QDmGdk01t4ZuwOJXnQGi8mNj/lqpTz399SJb9U7X1XWfjhZUm2q
qXp3qqB58JAcq2nGEdMFdNNz39xndko6fy26MqRDTWxLDdgDKci1XZnOPp7ad1WOV9o1csrDsUH0
Jo2i7sR7mLA/OEeFtycshOi4c2xUYZc541M6jBy3aGbejUbKAb+5pQZhX6dwP0CXfRKIczZ0w808
8tP8NCw4HDP4D2WlPTUxe/ulroiIiPPZ67I5dw1sHB0O16J+C5fM+v37CBPS4cTZsWsBx8jK39J7
Vi3BgHtRK9aQEgcJ0JaIf3pnurt+3iVzE+4MbbunPv5PGskLIdZvkWFdtShK2oa2fu5SpqhZ883R
d3GP5+PtDohmN3wzDKyRZF/5zkKCmYLrH7Uu2VkhiG5/JvCME9be4QV86RILKFrtEyr18o/B4M0C
w8KdVDuv3fAfh3ZrhQlBb9OOUXti6fdYDkvHRtrsDdpCNbSXOWnzE/kG7haoXK0GrykacnweFWAz
90jnS4NdMvgZH2s0sA/yqxgLEdzBK5TOxdB8Buw6J1qbsbsmVq0Ogw4PRg74xrFY+vAGTht2K3BC
8L7qPpYv8Si3o00fsNl4j54ECAHSzLq1uT7UpnPSKWIHeBl6pISD33NiKDpPNZFaUZ5pfoQZZtSv
zPgP/eBBia3wgZJ5BdoqyWFnhWGttItXP+05uyUGfi1+rgrUw3Bx61Jc8lQfOjE+tV09YSnzCOlN
zg1CnH+ubD5L5etvx/B/B7MTbTpzPN65gBBhaQDX8PUpHN5lvU0u3J3Wo9bykqZxsu4ZlwE4dOgQ
4O2StdXyCJfdvhDOU0xmnexcEWytSZbbcjDlo7Ax4PuL09WihcfoCwSJEU/yvUW14G6hkQ1bqO8i
+5Gdt+2eXYbo1VMLoaUoxtd2Hj4i/yAKhoTkw1+9gqbnZI7tddzF52JpeQhbE2aFtzBmjESvW5vh
fiSYXdvDNByaPrIPZdZ2+OjMat20oXcIFbG62LKqTeQU8SVnwTJlDyM3eKI5h4ETVi16qPAkSJxP
KQvE2qwzcA6yNE7lLLHEFvIcLzt8aSbeobDO9xtJF+JXltftqSuX2oluXwmcixGc5iVQMu/uyQ8D
9Z/jA+eATp2ZAz7G04Q9qeqNA5OlVQWsaV/NBrPAbPwxVBwd7kinIVkhhcRH6U7jozv6+aGQWF8W
s/D9a9cwafgpsJkNZOUt3Z09LUCxW9pYCy5o1m+Oa2HOcylSOJnMAW4nWQGUY+sYlNafIcc9OlqE
Q8PRXJwHK0CF6da1Kd104INvwzETa6i57NTobFmJGCOynKNbXjczcml8oMJkpzAWcb2w4HgzHJs2
MFg4+cDDjHUqM6EbpAStfQo4eie++JIS9nTZDaZZDjGuJrjWzJQv5owZZ41fwnD1D1PYT91Gr5PL
goes+I22d1XLdplKd3uXGMO2o+1sVaj2W45+fFLMfqem5cFrQsttGB2tBwtvzDR/NwnXXLlsPURD
ZULFx7eCzR/SfME/nuVQsXqfbwre+FrmXbwZZyDM+bS1YM4+OBpf0uh755hzCpEJbN1Mw7dpP7Fm
8GEaNGy5SA88Z1Yz5KOVDPqGXfz7jE7imagucSDX2bLnY1A87+o+f+P+3vgNvAUgCGpF+JLMumM1
j271DZ4I9BQqdq5LfV5uZ5QseJZ9h8coNe1jEpib+3P8TsBNVY4BMUXqBgKOxVUeG7PqtkpHmAEy
qz1y2O7OyrO5NLj8XMJLKUOknaUcY6XiYdgHwdGmB+BSRBzGhmiqWOMw7mrbZ5ftfOiFJE3ErtgV
My2/9Ujr+2gQCWbsIleM9fEtE3tjFlJgKwze5zT34Bh4clO0w84DjUM/D+G8sAhwTs/Fn6zm2DLm
A0r74G9i7VXnWlMwTW9fClnCefRmyTWw8EmdVm0H3sK1xE27agUw+ZHTI1EVMrygf6NTLbx9WiQf
gZU4G7+qSuJfLldylm6M0FDbuo2PjZNWvJGB2uHpalZjyp6GolUGeaEld6MoR4Btk9zaeztAI6UO
KH2Y4n/YJya673GWuoRRPA4Zkb6zgWpOzeNj0+fJnoeMuVbhAPQo0uPZnFSDSjOhSYBr1tktr5ID
xpp6Y+pllBMYl66IPyM3Y3oZTOG/LRpMpee5LPXJ7HueLtGwbT3zxmSFjUpC1no5O59qScKJqafB
U71+53zxRZfTDpY5ybbAdTZE2GHqzKUJiY0qgxXAEMoYI/IAoOHqFEAZIWGLlo7VnfTrgy8/pX21
DghBHE2Z7QI8dYyQ5e5++mXG+mEXP4BCwltGeFcR08pV9x9LZHSWg3Xj4cZZrEFdX1xpmlHcKhxn
jqy+PNpI5WcIwtbaZGq+w3vMwugVX35sneOCdTEJ4Lv4bfgywLUGhkh7pxmAaepwU5jCWmFHE2c3
GW9OxoDYSuqtn5XJ1Y6HT9WnFe9I0K2gBsprHrxlg5yuU8F6V0c84dweFRuRkvFonDDriboj1/Zb
HNN9nphC/hcnEmZe3ae3JKGIC3Oe2JFfpq9qRhn3BFEKG7LKcRmcBGS9bqwz6On18Ls2IxQgkjqH
Mq3/3ENcDJviG3oPzhHJ7BVGQmC/9J8gO8STXVuH1LA/GzbURyQfl5EItae+KGMs5dywEhLm1krK
bI3OQz+PmfzGMbFvJ4NltEZfuq+ZFEHHcMbVW2ch7gwSJkZx8PFdvBRpzNWRO+YhjJPDEATmTWsz
35WeAKocAeydSQFnY/ccJco8mSXmVscDyxxB4AHjiRuOa5VWybFH2gnLD1+WF0W3/XVTsGW9ZCr8
8UobK3mU/RfoWR2hkj1ZXYzBKa0CtnIz24pEfDSJHrnZ2I7dcW+F0b1aEONPjnMlsh2ePD+kKiI1
Xk1YioTFU67iRRPxnZrd6RxdMIJBoyK5PphspVXuns2wmE7O0vzgIPH1NMic+mY5GNBHuIuJ5+6H
qX+bsvY38VWLp27UnUthPE5oWNuyJdTZTOanRZX3ghPF276ceP2abL5A4+Z+ti5JE1Pj11GKcT98
3UsOWJhTvG4e1PnGjtZYFoGuiaOnnd04VsY+6WWH7uUgxZeIBsiYdCgPZrOKI/GiRDqR7EAKc1Q/
si82WHAxQaeohwOkgEvl2s5eRe0mpYFjEw4tR8NFZ/Am6UAhHvcMl0Ga5JQRtaXFxA8fbds3HWBj
lH3mhuXSC5lzWvaH9g8uJ7mZSQNRP2QPW+JYLPRUsLLRlU/CbptVOyVnJ8AtNSnzJgfifIi4toHU
nqL7bwE0QIA3eOxSbGjTTpBlTJgarb+Q+KiOy80ncrAUxoVSHrEOw1/HqUYA8CwS4gZ1mWcUJNqc
S6vU3vpR/eMmL8oQi/UTlBO+iCNUW2NNRhmg1vCTp0WF6cAbbxYzzdj5cLMxfFqAMpR/1IyuEU+C
5MzZJcVHSFQ9d32Kg7hNYAn21imbiNq7pjlv9YJ+xpX3q9YJ+V7yIYBJxuioqWniAWlNuyoU6T6y
xkfP1c4pq/6bPGHuNCXqK60H84S5S69nmyf+nCoYDvM4MaKaZ8wNy2aSifnG81KFWs1gSFgTpz1R
sAYHlgFWIJabfhDPXd9RV+yG3rF66HjeFq3H3GO5YMu06JCMRMfziPLzUP5yxUS/KMzuNfuVbJsq
F4lNZ/O1dsuvu5xK3K3RYXVTTtxf3AWMkwtaI9l/r9Ayqn0fDDcv981DzdkQ+sR0pqFSgFqJfhi4
+DsqE//Ifo6vuRXFV7PkMNPpZtpF9pRdKuJExVye0jrszpOc9d5SHHmSHH+0BjzxAtKqPiaLtBSr
lDzKk6Tx+hg4ZDUaKgqrpcq2MliOAo7IK1Zem7pBCqVMIyF9UHo7w0HvsjQfFliw+dL0uB+b0CcY
5qiX2e2PTm3G58m/4OIpzvBfV0v3xAUvAyex2j9HVbg1OUMh3gBHNr36B/DctBdLULfxTfpW4vN9
CmEEOYd6J8GcJ9pbZ707efvD7A5+SrfDLIsldCE0CM/C6oAzkHRFUf/jPfW+9SPGceAhgE0i9Mq/
WGD+sLf+dIegPBg6/+WgK24FAjj3UoSOY0kOe3OFG25gAyIHthV2xaY1qi4ijs8ulSPnOwk6R6R+
DMu/9y1/qOnKqD3I4RNvWYGjZ3uvD+14rPADpj/a6ZGhrOJBJFQudk12DLzom65Qkn9gdg9333Tq
L5D6FFtJF+Lxj6iFmzIf3ARpYJzLHcXfkqPFpFHFY09f5ISrOgiLF5CcLigTdu9oWcT9S/L0FYfE
lUdmbZ/R5HQRyTMIBapR+8mAf0n99tKpnK5ZN3C0piPFipi2ozJm4Jh2pKUitsfa/mikm55cvwM7
YsYnIqA7uyf9bJHW4s5ycnhvPKQomOIEwO4w67Mr205jq9jOB30dnppNqpV3DuH5IFzXF5I/u47B
z8lnPSi/Og5Px9hX+GeS8jpbhKdGLa9MDfZmpdsdWeFzopO95dHbxhv0gg3MPI12RQ1BpJv11IXZ
JcY2LSzemsRo6lPfoXel74me2nPtZAi3VC3vuUtYM9kG+XhsFSDFfT07b1lS+htkMPrnKlQTEWyJ
pcq1mpKLVZKHdzWktftD24RKvC/YurizBTsX82rgjFu4UDSHUv+xcpe6QuZnlNnERbmuIuMUBL6x
wrE+b7oqfioHUMWOW1EllDov/J3iUHMnkTaYjU1qNv2uTnEfZoYVLrQqe22XaXXp+v47KxSpHkJA
60gDA7UHb28zWeTn5cmEiLMISslCjundTdEl7hGoCU7Qhb5LlpKbt5yBULYPXQaVUKf04qF5wzPH
AZIDS2uyBe4y0xFbFq0CeRmRZSuZy5rE58nRgXbXwOw6ominpK92k0lyu0c1yFodbgObFISyA4BR
6cpXXnEMWRvDuNekrxLi/SraBmNg48sK1osPHAecn2xJzZG1lcRfZpo81pbwndOzJBX91AJw7AYH
R1Mr3rTZWucUDt3anmLoH0bGsZ570i083qVW9/vQ3TYIs3bmDg988uUGXyBAHjiqIV7+Tc8FghdR
6U1RELEJ3CQ5Tcq71Q1gYfakfztdf04lFGwGcCod2iNYwr8B5uIVqnzFV/zJpVO8DxAk1zou4RpG
7d4Fusno0KV7FKqTz9PDy0IwWB4wwH9lHmUDx5UdjoXwccswfo1ZzKG8Cj+yRmCkaszzXTYnQjju
Rz9dhMvquxpa2PbpDhUZwLX+lbltvLNEMK3jaqhPQTZbK0PfvEE2X4iJcL7yixim9Ai6/BnmH9VK
Wbd3swqrrlHCj6NQfD2iGqzjnDrPolGP1jjselBXa2fgUTbY+HeTGOEWT1c3WZeerNHYWX91BQAg
nsXJLcSboWw0M3vk8R+gYveJRO+o23M429lh5qZc3pMcJvU6aLnNq1I+JGV4K3yg+EEJUCldhtcq
vwIWE+eiaZMVS/3eas2n1kpoQunKEDF7JxZYulN6xG3S8qnOEfAnvUouSdRZZxFEWx70DMGT5jDO
+qPlB37oon5rLyf+FPRE8tPTPgnZCTKnhPjpPBajw12ZAwSg5RghcjTE0e7+cuEBce3Gj7ScjV0b
Zu9R6fvrRlq0lqUVf9F5IeFI94BlwYBnb9q7ZnwR/bEfLO/sT4xWIT/0IrvpaqDHju/bIjTUL3Vp
dPBsldH8NXElKpm25wiuvZyCc2YP6qEtGNgxORrYaKKdx5YWFGsVFOn22UE1xXZUPJtc2OamPciT
Z0UfmdtzeZCZRlWSYJxAliehqDZm5nzbVdQcEnP8cBs/XZFz+YN1mt3LUONOJY8xenq4BM8ZWIpb
O8pvzx0fu9hOt57ld7ehN/csy/O5AzVAGJ/JlFFNzuNs1ldtIG/k3tStK0qDM9ixtBiola3FH8lp
cDO4Cvh5V4yrdBlb2elwIaW+jpnS7qd4uplmxPSmcHOKxWZ98NqPMh+SoyY+ca36R0sgRAVgNVZR
0f8OmnE7ABiDio3igbhH6QXyTxyTYcBU/asLeIxk0fAwedme7Cc9OssEKqE1mr0JB5vWYViK1Nsb
HISQi5dusgWNkDSkrUS1r0OGOn3wB3xVvSoClTDTCVnGwleDbSFPfTvh/ph/MKauEIIQ+GtJZIXu
n1W7cImSAQO+yB33gUazLIiRsarf9dKJhcvRpHRFsG9Y+G8pscd1SWglDbjTbHgSh9blE3KifY9S
Z7uDdUGWgTB8QY87N8Rm975ni13QW5/hgt/Rcg+wg6vMp1xYlOS+eEI+JDWfQGw7VGak8aNRJxsh
2cc7PQCfsdjOBHZXOAAZcgiT2Qy4f8ZBppI4PPr6WqPIrWrC4f8KjNH97YMX3sooPY6Z0SG6LWJo
NzPqpLLBC2NJWVbw0XRqOtgFt6EV7AGHxoc8rcEbLDF9BJt5x9oen6IC5d0K+ajo43YoLx1ObgZE
vQndTWLykvrTH3y44T40+JH+8aN7xsgh+Gin7TrGiv4r8bwXFO7/Jjd4x6Dx0M1Bu3UWvCokPfKY
fCAAlDiH0kAZEZ9dsDZcKLvSbPdlpaFM3sqLhqy8L8OcXuIxPDeFVREdj5Fa/01GMRuk9tkZ8BIs
Ry/iWPVOZb484SxZtwsypwi5qkEE7vEfTHvHCL8ycCfbsSxoCVfuvs9JbyW46jYMZPEa2uiJ6YRN
Z0hXXFWXNgfhO2flUS8H61YcurEzThzA0fQpk1qxp9JIRYi6AOP4X9oSbNO0nDdQX9cG9arsKdL/
Wp/5md15PFuUzbxgfLOy9otBARTrfvrGrv2jMYpsqEVpj2ytZCCCMzASGzHUvk6jYWwMeyBk7XV5
e02j5tPJXOYLEb4Hh1kfqzriRzxfkGCvhdLeyvMpW7Sfc58JNmtNsQEy+tD0jNQJQOsdcuGdFxLI
F7vO+Ohy9+SKlhOpJ4GfOyLeEWXApyC5rSdbshNp5nd25/3Kxh+wtubosZ6r19yzNUIpuyaQMXCn
GEgDM7jEivONq3K9h4PRr+Y4e1HuvHF8u3nSU/F8sPv+GFmNCYOFYSOgFQs/6Y/PwfZW0ijYybA8
NrYRr8FFMK+mJx4i3r4N2SRVjBWecgGFxBnNT9/gds+x4g5u9IZhNk2+OL2b6P9Ho10cv/qB3D91
NDHFRz3d1u0tp+bat94o4qPZhY6ltbY5cPB3itQ40x0xHPwuBZSrUB3hUXMHZHx3DG+QwYJxw8eu
WJ/QOFW2mMjYXSNUt8egk79y8gyb3K4MLK5DfEkBOZCwPiVKTcf7qNYhLr/OXVkcsHC8i0a+mCYw
A2d56+lnZ2uO5sjFnfPMDZ9UoNuzKL2bP4TiYPpVTFRTMor3vBoaFoE724ZC+2/uV2CT3DZZAK6M
hSbCw081OxpGVebX3MnMo9F1yFeyW82Wk+5cx2WHBP315Bhy3A9eJfA0I+VmYbAm7bknLpqi9VEG
xtko2TKBvrY+wwS7ItnLfME9tQOkpdScHsw6IXNUiRzHesJcLHLiDUe5YYeRFCUhLRlXDhhoRy/j
HDskMYjv0l93Rvt+nzEaFNcewfXQPMyuu1xSTqCo2eQb6ifD4dZw1DwTXK7/KUxhx/NV9RMbVJle
CJvQ1VYE2YnteRIaX67JaLnOzHpzJzSW9BzNptpm/GuXNspw5IEv2pX2pYrH4MzW8ug6yKiVE3K5
Q+IRLdYS+4renB6kIv0LDjq7SN5+RGbAALWC8jyizTl1/vtOVsSx94KXfIKXkOwQoQDNjN6MujP5
u7lz/aMpwr8e/VXru18owcYxMbYuWFwwgjF7S7Am8GUCblkfha+JhvDkeCdpt8VZhOKYsHDtUzl/
ubS7byxWx41XET8zCrAGbLPFcWTOH89ufE7xsazwJI+7/v/RdF5LliJbEv0izFCBeD0cLfKkqszK
esFKNVoFEAR8/SxO3Xlps2mb212dCcGO7e7LJXrHGCQmzgT9ai3wiwxBQ66i03KcpHvJkuBGEbx/
sQLAXSpPA8pB//Bm/TDa6k6pVXq1pvpY5918sQYa4stW8PC5iot51QeMnKq8pG76T+Nqmoodk4nZ
2kbjf5ivpPmf37r0yROJQxTmiNardflyDRwrPDthUgALoOOMEhn6TTmwj/naoIhbPS2d4JKHzm/0
SG/vB7MJljj97qSmuZ1WzethkqQYPTIslk5dilwAdmLtujsiJ3h3oV/rOv7fvR33lrtvGthEiyO5
ca9RuAIr87XG5CWoQ+RYLt99Y+I64rBXFdhdr9n8Zk++vWVlrf42yF27RKgNtXFfyKDBbU0YKGkX
Z9Mqf84L68HQQo0Junecl+aecnbc4EFWH625fmm4W0csdtOorIIXaYh/TSk05skj4jPTTen7iDSu
eGKRz+3NOnVpwumXknOg6zHfeiXTRiwxjgj2jXDGmg/mefhH47T8rPNyudChxX3BLgj6EgQ+dWN+
HvPYh0Iyv1Syb3dBB0XIbH5PpsjOpvfeyl9e8+43pb4M9rxNCHIeleP+fDjL26XYtwHvd/ko1saV
uG9n/c4QyMy4fn37Wl3aji9rOXvPZdw2F2Hjjn+cKF2DPavPdPOUIZAOuI5CF1g0261zWQKvCvJf
k1cNT4y174+CRWvkd5+MgFpEAL0ko0Mr4d3vJRSkx3ZNxVSpQ60vLoTRD3RNYhIl5HAe5+mD4gjJ
dRagYNElPsY5nlSX6pltuN6pSyP4mfdcPbH/2naRnJeVP4iF6AttnNO8Y83y0EUW/cSdJANU1sUR
KYo0Si1iaI+7Tj2xTcn7FkJokB7cAUF+zjkezTCpkBPyaptPyo+YI8WF1uxxOw1YEvOsMA/aD2/+
5C+3nkqknTA0imRp3HE9zEeLMxI3CAeHrP3x9vgLytTdsB0GapWzdBverAE9pmFw81TFBJCBDmf/
XrmXWHEmSF8e8wUBNGynVXmjJ08ovtI4kT/HJcYFSf8Q/gPAUq1n8vkwkZMCEv5gW+eCuLF3hH7A
eenrVyAC+TXGiJDj/Dtio/Q2Rcq+YAqeHFfh+zQhqHFz2CrbpacAH/9+mKmRSW2MDbaEesPE+Trm
DvPEQlcL3SELtbVU6IAEX4DH/luucVflUTz5dDRv+m4tvF1/Twp8jFwr36e5pYC7KrY+eVKsQhe2
mti40/ytdOr90r9p0+fbTkFIUZbP3I5gPWUjCBncliiZf32nclgfpT8HtNCIUsycpwHZrk2A0NF9
w4+mWqLewfxQVPLNr9d8WmG6O4uwbNR7nYPKinyuOxDp3oj3M6mjfsFeY7U6vw4LVwo5eWLPKtVh
4kvuLinMVRfhMp/XNw0goaM1nouj+DFSIhcRA6cLgvYMk8+ng0jrKSU24TL9KsmSRFk9s3NHQT8p
T8+biesYFRGlA5tdlKC7BB9gfXuIC7PD6sSpfIvNB56+BUeBw6coahLKPOMkm55brqTdONxKYl6b
UdThHuuQ6am/g1NjP+fA2XQQXug1ne4ji0j49Xy2S3rdQd+0uP2kuNUcq0gExR1fBYNBl9KWSu9A
Ag8x0gv+/3RhIdV6rORJdvwELtAes+5tsR2fpRfjmyNdF1MuBkE3IA/LtW+fe/JLjSZMKCZNWzT+
OZySSNvp62hwg6oCrmlSn1rV9ZHrZpyIjgF3w/+inny4ZRrSiOjDBevGq10D45oKZ6NmTDbwaV5Y
CokzaEWmjCB/Ik5EQkHPp7Lxb13XpMxRNWw4LEqnJSSPQtR24uWm1bCBLLSlgA0KRsgPxYzz7iCX
5qUwWvOifENQAthiI/LE55KzIeDLv/hjduNLkd8w9vHfxgAVtI178fL30J8+empt+dbivElQSmKu
GJNJfYvRV/P2cfJ0ZZpEcQUF+uHgCeLxT7ZqpDBNzchuWJbmGLHaNk13jkkBCE5mcaJ2GawuPhfv
WI7x62giGHbdC58+vrbLRKMp9cc+QaRksb7INaTHLE66XZg0c8SvQSAWZ7hCsrTczGUsD+3Iltez
6/qGByI99JiSWBHPhJji7tj3dnYXCP12ucYfSc2zZZQbThkqLqR/MwKJk2ftxQ3XCl8rxBxOgN4Q
fJs9LM14srr7PErv3F3RBuZNYg3Tt2ZaOEms9LCY7Hcc8NHrY2RvsglNpE6c77SlTq8KJdqWza+F
6OO+SOeQOuh1XJQ+6iXCUu6VfD6MxD4Hq1SgK+tvS7H1yUJh32bDhD4j5gtsGDreguDEyhOthzVG
rrhcd/j7NnGmnMgfFLxsFTuo4fknd8cjK++AVBflpGoZ8U5908TnD2M4f/Ob2YeC2hyX0TKjqURg
4jMMG8ovlv1jq/QQEKhPtU7G4OAJJuVgZU9pokIglflu8uIbnlx14q3AhNpA4AxAnUVt8NPtWScq
I7mY4ruTEOjpcc0Rg0dQ9TOUZcaCZD9qBic8aKfSoHSinrovMkTJHc0k4jkVVwGVcNt5thN5Rkmp
trB7NsKLweYh/R5gv2XcyjaFqb45gx28zIW9H0KEpqaDmavK+I+WaGPdaHf3Wvkf8WrPHhLIMLFB
IZgTOhDTmpQ5hjI4TH9FIj6dOvxeNwQPhM/R3cUkvFF1acsMMIy5jL4xoe+oblS45/pho7I1r1NR
cGzFGcTEucAuB7HvyBUMtVVebE2FmKi5ek5KvddgmfnK7aeQnmJsvHikltdKGO21qqzP/3X+VN6Z
G+z58Rw+llS28r4Fvms9dUJSBzWgsWCr/pwrVG6jfsK3We8pCIKuhT1wZzO7r3CvCv/BLuzoqy8m
fXrMGkHMyqsOcxwyGJqXFQ5BVx+xqWCBuUW8n5CJKfENPsze+Fa2NfxXXCpiOC6a07JTMVeB3Pd2
sITraJjpQElk9mmFy9tKEbnjCQQ7AkWJ+uV6M2LPDNZQA7kV17Pdl5w6mTWwY2uOTQVsuwiOruQ0
DRVfvdwLOJ7lvO9CaEaZzeJ9oP/40QrsQmwdy/8I1I8cpSRUpMIKQSSDFj+8wX27eJGfsaI0Vj77
4wl2dMc/PUBgTHWztWZBN7bfxAeBnIa4gmwh5TXxxWGoeCnmoQD+FxoIVsHR99zyOPLI11nr3hb+
6yg2g97iCn5ljt0fDcvhkoLMCjOno0RM1WSs4vZ9xs3Iax5/W5Z+vAW5jghZTvtOs20GD3lwkDlS
L4eqBvx6l9bPDShuhI/mqeEjzee+XpsmaHpbjwSgkiHB8eBPMXoUtGFn57PCXJ5ZDKEiqHCOVf3V
KF0uuQoErcSMMGKGBvlvbAovmZ6M/FvavzWwfaImJs9GbFmxcMYUndWDee6K2ceFa/zH2UNUQ5Pe
eTR+NS1RqnIFpS7mO+bT9trY6lUrqY7V985iHHv8Je0c8mqTdw34wZxnuGkTBrvTwEG0KTJxTSpj
vg5tFT57RLLW7RH/1BpVG/QKVdRzfSrwhTwD7xx4PHLifyWQkyrPCAGn45NXY/wXbCwOASmqbZXh
b5OEXScbH6sVMO1BxVx2Gd2sW+699aHjF4sI6h/mKXdPXQAyfHYJ4kwcy0UmySJ407nu2P4xTp+y
GaNTILlmCmjxu6kFr5dec8CAUWLRADMRlMV5gK1nZL8NlbF0dkUbfPCxzgj98PSSlj5bHtC9in0a
XMx3Bw/TvrQzc0N8GhEoBOCBRY+VPB8aYuy71uLujxa+vKQ281eNKBD5hjMfm9y8PC65fs7NOZ2X
nxNFQUc4Uc+zGheUP0bvhYLh/SQ9gvCmqZ5kziLd1t108QUS5+sw+/q7I6GiLP43G1JkFP62Bqd7
1okCXYEYMc+pTwjf9G6B/TRWM2tIMb/mEzvcRwRPLtYzRrj6kkl6QglompQiF8s5ZCu/gUeDp1O1
lFArMrPraxybVLH2KcINQchxXVetq+zJLfG+02dY+axMHmm+qWDK6YsZ5av9B6DRvGVeSkQxBiZs
+OpMvbLYpTZGstayP7Jp1f9XWyvObm87GgBzwiwkc/rIvyhCVHloFE8zJDB2JT5ZQcFVIe5FcwvN
D8mAcfXCsaUijZ2WnVPtEHv8FJSPOw6C77aF2uPP0mJhau34Kfh8cZc/FjTFTdb52b6BIRjJiohq
PE/lJbHto84p5bFY2Nt5xyiwrKmg8OTZ0Yg5a28bAZ/AVbpLRG0BaiyoBaKsF2CqYilHZ4XdU0WK
evwLTQV/FUP9I/HltShVvr/8B6+kicyXYYnfbMd2DykGkXJh4+MDP3xQ2snH08PcD1cxgElPJxNa
9tr7oWSe8v65ag+L/vzoOusq91fTIQxPzvybxQe52YIcCJcDKJfjjlmpuAK7ZhvVznwTh+8Nf+dA
sbS1TzvrV796UdjLaq6avO5FiSM3dHGkobkmrEC4uIXs+5nFWXgnKTdHXbM1SGJjL7JmPBs1D9H6
C8JoCy8wIA0Bpp6wV9j1m16Z31KmkQ0z+7o689OdLk+5ph4B9gNnSqzJXiTpxVjYnj6yMqVZlRcu
x1TdKvOXTuWd/q/gjFPuw23DH13LVXeZbsQHk92S5L9SSrwOrpCBilD73xml832gkH4d7xcIrvpG
Zng4zDUE2sHvwlvhIhMkIylowqijvoq1JDDW9smlEXTf1eUdaTmLHsbSSvKQ2171F/SYv8Xl1nVn
wcp9j5fxPR27kJwJ5vEOjfQUd/oYtnEZmSaq2yPJo40EA3Wb5Xy01lhplYGJRNMeza7amYQBTdEe
Rm3Ta5pV+HsdOJb+PpSqeJbauei+h0DcDvBm2BTE+m82N8uNfNiXlX8zISpcDI3YkLFbhP9ARYAT
AgX67BRj6SNsJcjLbMJVaoUhe62ThAK2D7RxdfX6EVRMXP9HiwtX/qAf75i9+ENcl7BbXkoZvzoo
oDz19FSqTCSbSfTjudOHdCqSHcRb5xT3OJ0q0bM9Abi7I7taHmZkb0xnxbWE9ZHMhrXr+5qyH9CB
VsgYAVR3OT4cdubMucpOvdlweT0TqRCAiPOBf6NPvtb+oyzG7HA9Tuf16FQLTo7SwTcNLmmXwfRM
J47VwIOSlJaouPPWrVn410WRMQ8GmNS0daIHVD95RS/R8FYtjNHZBE66n/J9w+fgEDSDsZk996Mq
LWhuelWds+WvE7x4K5t8yfXbIEeaS+w0JeHXuQCvKf/ogglXz8gt1Lesp3EouWLjCyG0Nm9TWPFN
H/pHBrOvZsJHl5ecz8Y5IyobH8c5zS6L2ae7mX078dGApW2Mz95vimljJta0H6k1xEBsfiQ5n9IJ
GDd1azlNjGNC8IlpflO4jMJkyrBUO8jSnHh+Ev8pjXA6khPeL7N4Gvxl2bs27V0LL+cmXfI6Kqzx
55xhfwhN/WEt4sskBRYxYdCPY+YJWXRUXlLRu5GA1E5gUp9BpV6LdeVlBN1Vu8F0fpzKk1d02Pop
ZhVp+VPoHG9g/LMweA0oLL0Qbyz3ayGKzX3qltvLTyg18VksSLFmuTNcG0s9XcTgqLqjISkIrDVS
bpu3x3ECV6GXmP7mqp1Ym1ifvBYlVCT9oWz96YCPreNjl0/9pyzRmT0tD3CTr5UzZS/lXA7YVWRL
oRRfyK6hAMXuAWJ00/RVDjaFmwmNwqrXUZn1SwQTzj70jn6TY/i7HHk18akpRmsyojwZBuwhTjFU
qSb5evyHDw1w/bKr3sMq5NUlq4hXv/nKtMIZSRFtxDFEvlJ9JJOOaXxoX0Bcuzz2FmUKX8DkbkEh
03+XaFB6/boXfbaFSQF9NxDJdvLJoMfAKbKX2UKpnnP0c4Tb2A4zGODtF2/0McQsufEMUgh+EgLf
zgv0uo6XJDWsLHI6yZAUxlVkoPMxEiVPduL/FmmbAiJrUyqltq4Lky8w4/tsJMfK5iHt6Dqh9qL5
9thJm+OxJ+BxSkS6F5YryaS8OXNbR7p1IbiV/o1Qd3AoAfHvRVURODs8ZsikYanY4ana2mZAf2Y6
QGZmv05ZO39Ep86CqGBDUMBOJPFZyI9WvXRjNhwtpiLUawpJwiYs9oEhfjqzlVyroMKgUswn+jy5
nST9zZVmDZjVUlddfVmW97s0CZ5nfhuc4vrDw8ezNsdg6Qe4g3lo+KipbttXIJYZaOaLZGLDhGxd
uCxgu28ASPKQ+lsJWywqRzZoPW9JFRM06loBsBDHnyB6SAAG00aSQUgJ1/ZtosNtA1F1WdereVzy
wc2/PzIxJu/pdjF9CqldTGbiVBRFuRs1E03Jr3fD/2DaN7WMtzXo5M3j85uoYYgaabGQolTm6rg4
Wm2xYNDFIAwgnNxDng98l9eedTn8f37UUc6J4DRkkPmciF/UGHlnFtjvcBet/Siyn26HtWIKA4aU
occNSv7gZ5w5hyDBS6QbbHQyjV/KOHGurl9b8DiqameNXXvx0T9eks5rj4E1DMQKjNs8cRuizYst
ZUiAdiqgIAWpuVHrAJHn7K9LoT8wZ9FsufFX65uv4aCUmfMFw/wvkIzqoNl8APDiIp4odSxM76zy
oHrG/BBBy9nV/YwfqiD/ZDrLjoU8TJ3F+0rnBj1BhMkhDha2gyAmfXM3WUl2H5FZOte/Gm7ywoa1
L+X4lK8SBGkgsZ0hTLG6IIUb2A6NTnUdpa122IQ8PyJNqRWrR02rMUwO3n8QLh1jUV9OcgN4ipFq
fTbyVDkbdH2aO9uY1LN5zgrbP+c6fi7nvr92lvtnWDmrjpwoMPXqo9tSGRkuIa4Tu1puDPPXxwPM
pIM1ZeVdtBIwmyuT5aAqUNIWWYCpr1w+JMTb+WoNV6T5eidRUEhxp8G16ob0T40ZPYfPctYaYDFW
1WHnyukSi5sl0uIzN5v3Ye21nip5d0c+ee1w6PKAgKVvm7+Ew6+4xJB7DHG8ttbEl2Be7suX8U2W
qXmp0Tcqhvt11mLtzZU7Yg5e9Shi0Ug6ZzN0D1WWWN8HAuBcbot+VbMbbk3L94pdpo+/4yIt/F1D
wmwUzzGf6owUfD7FPia24dJbzBO1jxIby0uhZB0FCbDkxYR7b74aPo7pNFnN5fwiI+ydGlxnIw6r
um/a7YK9OUh3AzvUjQFk58p6LMVXBFdEWSSKG58rse+/yaBI3gro0yMDeVl38mIM45vt5slOGfWO
uhWxWWRIXGyM412eFPvOYuBfjPrZs0ZSsyTdNlQgiJVa+Y1CbnmStj6KgjgHJwxgDncbuzgOU1Ge
H33sBq0xsLzyUwcWZ9cvHFbO5N79EY/tKFzm6BoV2+rdvz0UybRZ72aF98bNFurl0+w2y37xBFeo
aa0EbcuYMXmI5hSq61C471mt2aR7rP8KmgJrV76o+Jmfx3LsF/8yelhj+kDgoyCC9ZiLMSFEtR9w
5NCvyfBjN1swLoCiSc8fVZ/89KYZN2BGT8SStBfFbbCzZHzW2Mvd6cWmKD4D3z7grpPxYVizqmAE
7AOnJxALdj29C+BmGvcBJ03G7/AgWDUSrFjTuGUQSjhUEtCkZLxmO8h8iR2Oz3tlBq9z3dfbBwbc
H81ya3r8F5uCuG8+V9QFr3vCrNH3Jn+ZTdbbtoa55NXFF5SlfGuFHdS9KhygsMH6BoVGf3mhoTyR
Jky9xD81Oc2WIyTShlVu25GloawBK7GXIyS7MovGkP+P5fE0sfBvJDFvA99AOCjQEKGJw9rPmUaw
fPATm2BNABBocLwGLIvzCMhpf+kdMLlJ0B1rVyNcBH2wYyvJUgEX0h23Rbl3ElRqWEbBuRj8UyXw
pPcSNS7FzNzLwjnnY/vHcXmBw0n8QnsKT6loQfnQS20LXAFpOSRblU3sQrM4vjKIJVeC/lyqE4fE
Hw1V5Ul1DfkPwz63Obf2xxYRohEUX7ebjjbf1Y2pyt+zhMmuJZsg28ev/WjrUSVlw5aHnS0JiJN4
8wwMipWKoetymy5BtuuD5GuqLHdvYx82BGnLqU+zLZ5/KmNE+uKhDZY9OfRq8UlszNihcM8htdb1
PVwwuMY2JqoMtiMyVUIyl2iOQ7k06sxQRSzd1iwgNJEY1/sO/X1jVSaU1tzBiOe9tNRcbZol/xZX
9vtjJGkOWVxp4F18mevCvQWkqbAB8NqaFduAKmmP7WKhZmKDwEZpfK8GXC+ucH9MnYknYKJx0lX2
uCdNhwJe2LCI8rHep2JdYcUAX6p6OvH9i08CSS7r74tKgl2ZG/sy7e7W4J3oHPGACxGZedR8k5o8
t+yxDoRHeTAn+GuSEjeADgdE6rNmwX1ynP4gJCduoMpjavOqxSBNEMYiZQaHvCzFJe9ZtCpzvKVL
Mx5xKYIssNRptMI8kvSq7H1t4p7u5AmKDTKlHRwbVZ8SfkLnfyiJILS3VdAwijYL070V/jVZBkHM
7Yvd6IAhehjImtKFjSPQRAdce5LkBKjNkVXq9IOVx98JYtdDChmwWDQy+NXk/bzReNf9xHh+UP4L
LoLUWWEKt743giGENi9GnQ5F9fFQ1aq655jYtg63xiMw3C8PwkFHARtiDz7cHkwa8KFpl9EbuF1B
LZDerAz1qmhYKdjmuy+VexhF/2LQGkiHHshJPRAPczsBR98iV2Ikf8mvAw32yZiuKaV0YgHqhtbR
6u1vmtX5pQiGG1+l8JopLAplecP1AbptJEeVFh5JH91SaeDZbPRDPEop0bJ9bLBensh53wbf2OZA
fglYEYKmPo2UYP/mwUW415L0PEiNN3fpoJn6QzdubM5pDJEBlUeV4V1Ggx20GSfl3hi7C/ss59wb
s8B7i2S+6IFPVnHmbPBvBPq/tR5EQItDEB/bcoO8UV9coG5bnCxiF2vzj+WQNxuDb8tk0xzYu9k1
gcUS5QL7H5Fw+/xhxNN6KgFA9OjX9DThg365mek9bFx7JDesy6OYh9cGneHgJ0CFH1GboA5eHw7m
GK85XhK3ZK+KyWV0yU/6mXsVodWyb+ZkMN8zQdatCMN8BSWCWKmxORK2DzcWSYNdt2omZRnal7nI
PsuhqE+6YJZDtmjimG18QE7GNlDXuR8Gu14UVyXHlhCzOlJ2GJ/dPsbhXOCTq+xeHL0B4WiehIO1
aCqfp9+a6qJ6LUgwFopz1fwR9tVbaTfzLtHgjfRsHLJ+OspmEXvTs+pNmzNW1UnVbfw4X7YS486m
D/UXsk1xrFwg7g2ymA7EJ6cLEmhikuKb7dNsUFjaoGqjiwTw59UrciYNVislgo3H3mDeIhWEssG5
/tk44m/ZgKRvCvvVSllPBy5OiLDuwH1V1IGE9odLRTH5Jua4YtZPaa5PhNrXoKmz6wIS54gifNdz
hDisw+7GddDtLUH/LLob4xRtENvRId8bw3UGgEKLCJ1mKLlJc6P1elvgI7lnvIM4NbCBmpo6hrh/
LvOFtX3BQu1haXHZgAtcmhdzsvbFJI6Sa/e5LbIsWha+GzUXoSzx7ZPgXFjWStvSprGj1wF3I858
VhMr/QafMfAtnjbcW2lkW814Cg2fxp4NAodzHhWZ7iroto2Li2tUtA2IhcfKSfRfF0zmPhlbduEn
fyrj06jBPln0xbKcOLux2IxWQUCSpgqW3l3IiUpKgwg5/+csgcVXIV07q89+ydJL6lTjfglvQOVH
3m/ubRM2wzTR+oy1j50ucYqWHgtAJyDok+bnYLekl2uLwG5TX0gPgU0jR3jvqo6CcVtAeKeJaCvD
CsxV6v7gidrFC+cjbJEbfh6HRT/WGZ1AEBdMs2k5/ScXrJxIQ59VaMZ0b6o+muXa0Me4gqMNbJ0G
VhZSusrI4n9lduCwwiuGqIU2s6v9WoJFB7TcAExBSG4/K2cWFz5BPtCep7zNeoy3+F2GCTKPUrxn
Xo2qhRI90Ceb9HffKi8ON/GzIlVNQVhl8TfnasQU1amzMZvbzJx59flmEy+GBV+Z6QkyNreR9G5P
KVy1Vf2W9nwmRKOOHGyHjGjfIVfqjZdkOlEscmy5PFzb1eFTo+ZHdZcblPwi2flSBtfCXkmD3cvY
1ndnFeLRm/1/+4TaYgkZTuyS4/xHK/hhWX36upRAtgj6aDZLQOpt1sSN0QuIZfZfdjdf3sMnwpLT
74OXyrDQxJL5M5M9ZldiTkGCJdonoEhYCoMgik9AqVF49xPe8AlxdJcWKLZrSKLRyUfjEWnVOEQT
t/Ax73+rfUZcmeY/VRnW56CpOQDYREAOIFun/W3NxuQptdoXpfl+kvwFPdk5R8nWjm+5ma/Gw254
QomlzDx0P6hNAcg1olCo3PgBQW7YTQ4jllWBS/QXjXGysb9ZHjb4B3K9a9ngB1AOzz5qL/uZisxx
QnqpdUPm2SE4xKFBt9baExOI3xWm1o32DH+vFWwJ7BxHFwGJUoUUMvpatlYJTpMWV5/OyDyssJWZ
c/pfDmHU+Z+Cfc9mGL8vCKsHxa9q4+fm7yQhO+etBiu2v1ezbdtNj8Q2TibcCjDLpFkHGYVj+NkE
Dituv87YuBILq9BvkYnS5CBSm8BXZvK9X41xaGjYlxLips581lNL0rdwj+vHmI3FcppVDrOxwslN
8pHf/z0JKX2knhaWRw0+bl7xbz2B5E1Ch9wR71d9byA2h2a9PA188DC8khDKsHHZGZBl+56v76/I
TmrO8qcExz4z9RMfNJMVvPhOIr6k9wZRE+Q1f2qKL+I616xo8NeFsXDZMdCP/GjYNQz9BVY8PLAZ
xUXtDR65GKzgWfCzKLnnGfaitm5FgiPwcvgn60uTlOMZ86+4sf0HFI/snZc9d/dp+EH4/m9C8hyE
iV+ehjL+aYyZvsOZPgWaP4c5UP3ZlQIhuWRDG1RJsGUFNNAmUeeHbJDn0HSiKZwoMozr5WXVDCyf
8nLGgTrKyTRuRrekhCrFYGlWT1hwBQL7wkYUv2TWegfp8O66TqX2vpL0Xa/62EMDKvzlr6W47Ho1
S0yPr0JMthLxYCGBiPfx17jwP8rcUu8YwWnkFb79bOjuqzEs60i7E+JAdgWEQKzislhmtWs7riMy
4UNicfE5LonKserVjOQOy078Fjetggt/erDxGITxiQ27uDNMLMpoTzGx1MdfQGcNskA7oniV9S9Y
uArGRioAJcIMufhe7YKAFSd/ZnGC0cKkIvdk+dMpc02SuX2J74oY506lPmglnjCC5xyvNHYcXe+d
PY6/few/1MSkByTUVQ6CXTD+yEIWwdS0d6h2YDNo24q35sg7TWlE54BRmsGzhPpk9q63MZqZ/Gvq
/JLG0VQehiqXSBdhzdvj6udOrGlrTBHcw5pdkCVqM4g0iHSHsikbbrxV6fJqY+JG5yYtSpfk4MG6
zBvkS3qCFfaAbZ/rj2EueE/J02+tNV/DkGtGtcdALWcuieZvzpUT2NZ3d6hfqZWF9VNQcotE/Noa
LB+Ubp+glYVbJMhx8mw6yLGROCl19cyeBQ/PdQKVGI65eZbavsBtIXhLBDfALpF77ETdff4ZZoQ/
Tao3I9/jgqg7xzx0BcsMnCiMkvKUCcG/y2rNXb6+JetuInSmZxAQ00UDx8mdMD9WaKA05QwflVr7
DcNy3JerVAgdkGOX+qaDr8VfXabffZvuumWw5bsw3J9qaEkr1M1yEAPXww6P8i61bO6nJGP5bZxM
QblvFw74B8CpQpfBCicDqB10J9DIhlw1k+KqE3YLHn5YIvWK7t/avKPyhwcrE4dcUxChW2TbsWee
eWifdbU+kuPCXWSgvjtJPphbC25zcNMwxC/7OTO+OqfzYEaRacZbD8x6Ue+Fjz4ncf8kocO/MNcB
SPygYm4xWFAu97Y3hr1lteRObJ6SqkQGZiOONuEqLj+Jax1quo/z0lRb4oAmAowC35y45T5fAM+v
WZh29ItDNj7XI46lNmgqEljA7sqCBRL+UQIHhGQeq2GvnIirV7/71JbnHu9YXHgf/foFk4n8DFog
oqk7UKvLoh081ZG8G59ql3lnIrkHlhLicgpIbeO6OGaYJdaqXkv76K6ume3npfkRe5KZvGgxJMbT
te2HelN1XN3W/tWkdugw0enTMHcGCVddHBYgFVErPHVq7A/SKMeusIunFjvgi1Esf4qAEkJ/jPsD
esNmsrzsZs/ht5gAKam1Bfh0ldyJEb7OySTwt2E19ixxL824OlRjol5SCHRh0eBCCS1SVADuiBl5
eOZy41KNxRjFZXZGas4+0qpkoQSt6LGna6i6pPLPevMYPg5Qe6MRw9RgJsbRVWzxQxpcDo2yAQi0
4NLRTXVLSTFm8FthiumpwbAKaryW/M3Y/xpjJz+YWuLOipV3VFwGYaOhVMRh+94LakAxqv3nkDjc
ZhQu/0NUFG0GugrCwDq38f0z2YQHrBjmyqJa0oxfTOU8a0SPHV6jPCrEArGsAaQRxyw8HUZ+e+6I
PED9az34oGms/yxVgIgEKyjqerfFWu1/+kX7H+BsfTCabNg3scbuXsDvg/CzQBILZ7fa1Rk5sgYM
39obja/2ozFM7F+u5W8AR0kADCoAgmjBERbpHdv4ajAC4rYGfKxSfF9Gid9GhqQRBhUZPXgELztJ
qB+bcKX99RRkV/x6Du7o3xlY5IkvLEZua6JeO2Wmalqga5Xj7DOvexM+FdfCW4ydWH+jFWmCCell
lDCuS+8DzJCBSD9nZ3Ld2DOq2T62PogvDkHA37F1m9aUr1Vl9YV6v5c+bbdSOLRBhRIZgy1is46o
gNp+YOrJYUdMgHRTD3ZHzVaCibNew/FrYhLLBn6gFF+mZ1Ck3A7j3560wlk4PqktMlS60i9ppryt
gwcn6mNmyiYvDyYZpo3IE6xl8Cr6VvHzchnF2SP9x3IJtLjGW+FQIaqt+Hu28E/yuB3jg7V38YzO
a0EresiOXIdeOCU2eC1+CIMTzLNIVLKh4COU8PWMCYSkWr55dlrsySGMTKX16f+YO7PlxrFr2/6K
o54v6gB7b3Qnjv3AXqRIURRTUuoFoZQy0fc9vv4OMMuuKtvhuOftRrhokRRFJgHsZq05x+y76bO2
UWyA81U7mQ67poE1FaU2S9R5serXRL/GDmub2Ec1CnSRxt3w4jpc8JJt1lLrhcMy1aV+3bL8B/zw
oFdqOtTIL4OA6Y+AwCA06eh5DO1hba8KC7tAlZc/cAvspoy5NEJ0bjWK963UUy317D6P8HDkA3XF
BIyIsFAoIzRMlxWnBQLNeOWmOA3N0v5MuR6wADP9xxntuXFDJbvGV5qfEy36obWSMLJwS8zComDG
W3Su9Y1GnUYF5uyz1dnc0uKwSKRs6WWFbyS6Bqwwl5bVUdSUrMFLxGuwGLCgQHfdFCzwEFOeLO2t
ARtw6JzhS1Iy8hV2/mUQuHuVmlillpiOQ7YII8pHRQzYIiymLYlr7Vz7Ntkm9YAAFCoZzwLTAcpS
dLRnfcfT2Q+34bLsad52REMs6Prb27QoNq662G6Ma9OlDVCWArZJg8BOLEbkiosQ9McaIV9CU6QY
VnE6+dgmVjiQVwZg/ePg5bvOJyZDy75WBaJbkRlrGZnWhnyIfW6AZBo6WmBDF71GUKIW2uwk4IPD
wPiYSmoeQ2s/t2WikdLzPR/Teilt9gR+QzyBXiX3AYFTcjY/5ZMdscakwj8kg8LaON1jFX+LNY5i
183iBM2xuJxBJTotis/muRDEx7gmVS4OByUfdEl+gZ5NZhNsUcqhURGjp2jZjMtGU0s8e5QNIj9j
htHXRAGyTtr4svNxxcQ/fB/yiSanChsvXTTMj1WzqQfmcfANcB6q93oO8ul6DrpHPtKuqb6NCWdd
2MuDU4Ucvcw07oae02SWiLGiQXtIIQhRd2cv/Tn/YNLpEfXhzpLgaeZFGj1s9ERwFRxzLt14EqgS
mG/H56GkZwk2UqOb8wQltjnFFA/54eJ6PCDYp5O9FAMHbQrwwFglHLIAmIReWkJT1rH5AWbPxJyQ
PjZaGW6jFN2Fnk8Fb0qpX9nAR6riQfMtPLB4b7sePmAENFImSIqyHIFS0WSfU4y0Wo6bynYIKTIs
pq0qX5F1TQyqH7/mYU/kHmUCLBHTrlVE8kxR94a//54qJiIRcKn+bKPB7c2Ir9cL4o1/9BjggMO7
J99kKmstRkAnv9K65ROiddkWvnEmLuPOS/ULw9esqGbQwv2IH5EZDNKpyFn22dUL5zAmIccj3sDK
T1aU72MrPTt6eul6UpdLBEbQWt/sSMQrz+J3TSJXUc4C+W1BcbR0VHQa87SFFdkCNlxTqqYbNA/o
Lj1jWbp4PWEcAJJiyQfdJqXThY0qlbVYU0JK7kREbzZFcnC0id9NocPDS5+d3sg8OHt8LIxA8GWt
H9KYIGMLTlndN97SArFe5RBc2VKWwNuxBRk0HBfFiDqqjCyAZbyFVYsPGZbwDaqOFN08TzZx8lBG
yVfXIpE4wjYUhJFY0MChCK0VuMubI0syeAkiekgN0X2vZumY8Nx3qzIASrMaWA5huwcm+cPLOeVv
/WqaK2Q8TQSbtOlaxbOpoa6IFZ7Tr0Vi7qnxsIiSBcaVKcflwViKUSZZxR1elBAcQdHBa0178zu9
fxi2DQuNtGdKqkILQ4Hd6BvpWpt+eKNoxWVWaM5CGdByDZfkCgvQqZZ5aF/ZPpScI3DN32w2A2Qx
QCLQNHZToS538Irvp2A+SBlzHwydZR8PjJHkbyUfKnzBeXY/1QqYinsdzPjNjWjFNtzhLGWUo2TC
em1xmwk6NIA4k89FmQVQagkKcbuW6MUA1l7ZULePGqrJXNSiKDjDTRCHKk3OEnfUpvLAwLJODRHq
piauPZd0MatITlQBnMWgexO8TiSjJALhiIEyuRzoodgTfyPLgnNcc63qMeeiE3TUDjjMcc0sRejS
TlfkYUrmOkqwnJ4p+B2aa0cL9Bg7RZvjSXOeq83rEzK4kws+xp4GbF8s0d9DLWFAzAzg0Hb8oy/a
vWRxsi661lwmpf/FKJk+IAYYDRsB6bXbad9MFZiz3EKkTEovkCn2HSEDlJ+CV8KVBrwTJ1iYuXjF
YXnFZdguRuTD7LY3Rpy/FT1Hk9Ivwwf55QqY/soLQYHSVjlQF7XwozMI2FYfbnv8Niz/l9WMbHAx
QBStuxYRoI+Wycgc+OgcaMSug3yxMgxNJYeVNaxe8+0qdPR+RIq1pmf6MvGWNkb3haeXNiVsFvII
x1eVIPO2NgNWF6S2oh4mncMEnmGuhgKERQHgeY2o8ksb4Z1ybJeCUVd9z5om3nCm5bCH17fDfzPc
3V4yIsdf+JV+bKJm5+kMVbQXaRf7P8TExyD7hGMwpy7M6T2127+m+mztVMlrrTK1zcxqT6UtXHAJ
vktPP9ettjIVNs2BJRA59bIFYUO7tWzNXZ/a6iHwyGGqBiBEjkkkOZtTDQ7hbia72QMAlcKY43sA
Nk+TGx5BSz/oQ2ZhNQCrMn/HI/tV9lrpnddOezQY5sZDI+drojqHJQeSYaCiO9bujZoLNHBRAYSe
dnVIcTjC9/zRWMNTpPvfEy34ApoCGqDREPBRnDOpjiy8nvrR22BM4mwbvynap4vEdQ8eLUx6ypi6
Hzp7PNtae66FRJhfvIsmPGQW7T7L+jZ1/SfBwphmJNQ/WmglZ9+aL/KLMo3DGPWnSX2UesGIX1yc
4qOyqSzQbIbyOF6VPe4d4ev7OCie3SYF6EGFM1nx7fpi3PXk2HSef4hQtzL0viISO6kqujPcRWC3
j5kMH8uZxpxK40c4xs+hpa/ALPXpXYSkEKVn/U5GOlsGgaTYcQqwaNE2hdu9wLD6DNAHWVJKtIQ0
vrUNA8KAHWdpJvra6+sZFERzSMMJUqqYfYJBvS9yGWcB5H/t4Z+M6WNUGs+aC4JtjvgEX7JOgvAZ
gihGBl2dktK4yxC9BjYrqIitl12/FL6OVijAlthTN+uvZTJQ/VxYMQtC90TX5HEQxbYbrKu3Fqb/
3DbyMSsRy6jBPAkNKyfZZ6foGbvwE0r4WXfENEudMjLhnag5TYFVVxa7Z2gxq4bCMianrZM6tKPj
e3gfr3Ae7qNWbd3IuTNba25W7Kqg+EpndK9V7YNsyTy9xqNzVVAZY10gSZBQ2zeTCq4kAvnUCCt9
0YQMGpoDkBV5zEmCWQqaC+UPbSlbi5hH1iY12h0T/AS1jq8apxPSr+mIVpPBOq/B2XqzRcsfPhNG
uUWR13eBOOLCB0uCgLOkxu4En5Wb302x9h29zhUpM+Lv7tEKLsr1sBYN5DwptPvwKn9kLiHfLnN+
XSUaYxv6JNd/42JloBPRK6Dj5YzImnSPib3yP8ua4nqLM8Uu2UA6/LNam2bxJE8J1uCgBE8O64P8
p4eoQI6cRdh3yPzjExvxg0pytWZiXRmpl61zLY53Y6Qzs3Jx/GyYmuawMFX5igu+g3YJlJ4emSGp
T052wkoIPPzcZ5WkK+3qInzpKh1cJMgsTWGJnNBkOmBYmGJoCwVZgGg11yBAWZbBXdSDkgFKbzjU
Ip2Tfatub2eIO/0AdQcYxTwFSdc6qO00o1uyG1LsQ6dP3N3fHfooc/pUCBqQSYwU2mZdvNR4Dgnw
rWfVdLolItZfEMnRAkdep5ZWwAhGyzuPx1mLBpsaXnoMkCiFCRgZdFgs5gkHuhkWPDdB1qHpb1Uh
61PHOs/XqX4ZE29mzCkQPSHHC8uv0XmFMNsdmruDXo1I3pgGwYVhBs1o1uAW1LCfwwpoHyPJBI2M
tEoG8hRZbCyKcnvzjxg0WXEk0rPhXUGzI/TOWaiRqIRTMPY/wglYy43uE7eQ2mRUodHVZpGHS20C
gI8SxYtTictsjgslnhwLSbCgoIS2CAG/pVs7jVAFwpzY1LwgA6b4R212qVsQqF8iUb6SBAZluYcA
qUflAkgK1QeAl7Mxo2Bjr86UZfZuOtLbTjToDLnxnplZ8xNjRNnlpSM8Bg8M6gRjK/zW3hMr/JSP
oHZHtkEbaLpYnO6DBpAnbVyuv5Y+wu33LSw5WzFrDDIB9IfSZIpr3H9SHpttQbtR9B0rPy5CJDQH
M7WeEPBqvgQpNDJsFLFLqLGJyKzKtg5pSo5AuIVTazlpLwjrfwx2eey8juQGQ8A4mcE4CO5PPtW+
iKCL5Ti+2H7MlI1AYHETBuctdEq/9UmPYQnhU8Ow0TuuuhmDHY0WVL6nagRqESviPiZE+gIIDRDJ
dUmYyvy3b+dgobOr9UgiJR5dvwMv+kTmQX9nUOqe2zblKZxvfMA5Tblp7cI70s7NySszaezPCqcm
7ZxNS4w2zU9JrB5pFk0x3nVgtBEcD/nehSHK2oYuJFel5W2l9qyT3JrH0ng01UtGFNvB9YZvvR1G
UHvIdaSmvYItu3cVu2jfq29Vw3wbB9JFDyjbp7hNqUjGOZp321yrkp1/5+GhtFS8hiJDPUleKCIY
y8628vsxTypqiCkgfDoAJ92u8pOf6t/0LG/uYED3m6YJie2Im3yNJiI4ukPXHzSb3JNaQ6QXKZOd
ektHv8twHueUNcKjlefmLoxK+YCmvIXPuCToklQIyoPD8H222JpV900aA1mVDonfXuzBOS56zMho
uI0G805XadTBsklW4HpQvxeDsUMGKLaRr4KDIyKxndFMRlAZKCyArygNhFDtU5xHPfG1i6V2RKmu
HbuIRMr/nNJuin/NaDcdC1O14aJyNxyd5z/eL2Hm13/9xfg/g5qd8WFgrprYb6lHafWxqMP+zjX9
g2aMI4bUp1ar4fYZ1U7SLLiraUsG1Lp3Y641K2qsGalZzWvj287ZA6/nR+JSTOhKqYIs0pyAcD9u
2dfH2QdIAtMewodSOnedQb8jDKtv5hz5miSMwmnl3LnQJkkFWs4l6bVdz0VL8wN7DFzfJhcrE2ZN
wAy0cuHZqJ6syZvZNmdbpglkHrc6V6X0buNYlA1Mp113BL2orDHub/W/29f3Xx/Df/vf83MO4C7P
6r/9D/c/8mJkxRo0/3T3by8hPMzvn+H7/8wv+8ev/e3Pd3nVb3919d68/+nOGtJAMz6236vx8p0S
bHN7P95//s3/1yf/wgKcv3Idi+9//eX9k6LqKqybKvxofvntqbvPv/7i2sJShvmHc2R+j99+4fSe
8tqHokjes89/+6rv73XDWWH8akhhua7LhSYBJqlf/tJ/n5+xf5VKd3hC8bip4Mf/8pcM4Gbw118s
8at0dJPnbKQupiudX/5S5+3tKZ2/ZwnXRa3E4APU4pe/fwN/OgK/H5G/ZG16zqm2zeeoIXiX4ueh
mv+NfDBbWkjukD1xZhv2P5/T7LXtoqmwVeGiO7SlGVLHuJstSFZinHrm0Yxl/QbVT7m/3WRl9r3U
+3yZxsM57tBTSI2KeEdU10MFYdlwsmfUNFlqGc+F62UnHZiscJkyPIapp3reyDVFEx9ENZTHgt7f
ik66YWbml3h2LHtmInHaUGOsdVB4idl+MYbslRFEHjtD1SsVl+ukQpMR5gymYUK1lLS1zJExfcYg
Xva6PT7dbiLzLYmRfndlmYLSsRDBGw6ENdW0rNoTmgzkTAzjygpJ+S6hikfkb2MCALMEd+AObMi9
4E0ezK66V2pWcdPYuO+SFL9y3uPRJeBe813r3LYhruEoub/dy4vcPo+S0S8vumI7MAAeAn04kPgI
khVjxGEOd/h5t5EImVTnX+nZs4+d5ToUcJEnq/BUewQi5A2SARtTxtr1qZ3oMrKQySTU7fwBgxqQ
juehdtGpCmsO0JPtxU4S4td06xwEkThlzrXy23uNjcapQC3xVPaevu0KVnO66EzU8PBGp6lVZ8Sv
dKYz6RJPGmU7FMcoVtugvMRZU16wXOEwIqsafT2PCTkVByH6r7npMNg49M39wkCj5OkPKOr9bavs
A0ltJqJ9o//ofHwJZac9KyvITpR1HkxcZNckMnd2ZVSPccuCJdKLz3Gy0QXZz5oRUOTOjIdeMvD1
3c4JqACNhnnhbCxx4wAeAQemKYUOa15nRjwqbOtrXIgHgtSeayT0TubeS7ZNzhQ/+4MzrmRSpRs/
jt7RQccrRHAaCaspmlDQhAPBmjR5tU+KmOgbYoVipJwVlINgQqH5OpQXaZj46iOQYXAtEKUOFk23
LxXdaHBiOV70AlkAO4iKYtwyrKPnPAwj9KWSJas3zY5hJNVQANCB4G/rs6963dIB0nVaFxPxcd6X
KqcTP5Z5xhIoXkimu0UXm18tkjck2vdlj6eQgiZ4fNKONrlw06WchifDy+5tK1hroXpFhUI7reu2
IxLNRdRFz6VbYu8xefmM1W6x701WdaowoSxzfbQWWfoSRMarSPtny4DiWTvyUoE1RsJV0OhfhoN9
NdCi3qkpH3dZ2l+VtNK1sLFJmZQ+r5HjkJIX5IeSurvTDOywfBKzler7C2ajr1UF87BvD7CJJnQL
SNSicIO7xfaq6BCmcUbBIEBtm1cCP2b5GKdavc/jAG/JAFMDHPIP5KN3no5yOBmbx4QO5IPqyh8a
BcIt0rWe3AgkiF3RGvcbsvQG1luNfgb8z03DgBJXUBJujwWSXnzXdyS/FtqH5hnTNzE13ylaFiRp
ieYur7Nh4+ha8RohibJS60vodePbZCwhPYV0xhxS9KpkLjnk8daHFP7d7OyjzF0WATSxaNk1qDMQ
qu8bSnoCcfOhGrNkORRp/9JlBYTs1CHTWU79Sx2hDENuuXQrFpuunmyhdAKvUsWpQtuywhLYrRA5
lqfbY1o3y1pD4H6BxgWdjwXLWD9rXzVFN4dN7uM0uB+9VF+KojEvjt0gOZ3F41E4uoQ4GR95id23
6ScIR24tn4fiuWf0g1OTmQ8lJ+g+bPMAmbm7883GeSih6jvwPM4eDP6n0vb0DbRXKvBxWzw27SfL
GhLaTeOPN0qzv1nStzYOtW4GnxKknRxPpRdMjGncmFlDaEMK8Pz2RG2Rq6o1OSjGjpgXFEg/SBW6
z/ViokxdvwyWnb1PsEzQ+Bgaa6fUwObgms/lYG1r4AL7MSRuLqefQ5VTpRvlJuAP6hYVsCYXtGrE
KTSbEBklAMe00ePHgELPwLJsjeqAdsxA/VG27qaZQ+SnTiQruswWSG0bvSi6LwZrfyjp2vXB+na3
xooiIhcy31B3e3bj1SYUHTISjdEkE99GG9831EWEHsWgzoHKzPNsC1th6mFMGqlt0+qlThWxyxoK
1N9tk5rrEKUrQcPXMlLpuRHWQ8d/DdYK+OyqfnL8nK0QESs7067rJ3rS0zKM23EzI5spUBXHQobt
xm/AShhjI+5l06Cdu/3YmFR5fcGmWrVqT2Oz/j5S767TLvo29KSyRsz9Wwo3OZYo5KXKqrpVyWm1
L6gBuzOYMY+rrUAjj1ei1L7oGltcJvP6pUEVQQ2aZKG8tc/hFHb3o9l8C7xmevJyvNpVC2bqlgvx
Mxxi5neE2sa3RnXURpw7nZ57K8UZsCysekBFT8NDgjg9ZHU9nQg2QaIkM2+h48Wgdikutxu0CPRq
OxUuMxfrHWCvmZGgVxLNT4PZsTD0cRMGlnv8+eBkd+4xIWtyN2Apim6//vNFUxp7RybGvRlEGUBT
XnL7ZRqqrC5ML9x5aNlgqgNiG2bH77xjFvN2xTKwG06xAe4A0aNuCEVXpqG2kbWY+LP2q5MKjPO1
kaBj3iRtUu5/vwnBiSd0lecHvan4+4/z/Vqz6EWHLJ2gcFxH71MzNm5kUvcyfPt+MlBR28x2ng0q
WdqutR1BhWxlH6Fj1vJ7kArsq0yQhC6z/SihmWsmPAVIcx70Upt6LPhBIoF9IHYUXegGbjwd/HDZ
B+U67hlWwBd6S+q4q1i1pG/QTMc05LLr6bLoQJEuOhDZGh5I2ESedbt/e+b3p28/gUfei9rJ7lSc
NHvi3MGZcLYng+fcyx4EqZGy5w7S7pzbtn0Y2b2VoXfAQuhfIaCJTUTNkPZj9sN1Sv+SCXgYkag2
3Vg9hYjSfhRNA12u6a+D3qEp1bNLmNCbwSGHKgaI0QYeSPZ1cimBT77/rXLIKSlr/8NOAVVk9kQb
ANZ7AZiTLhumjuSbPkFPgTMkIa66wU6f4n5ZlMjoJyuyABQ1fUzDC/OXSXAalPv+uWBsfrCQPlbh
xL7Xo6JF1TNcW9ZOdzPnwbVG54HNanNHqx07NeFDGx9k02tMnrvEj7oN1C1Ji6LCZGOIBYjNCEfS
tDbLXjKusnvHXle19Y5DNH0sKkM8OIn/6nBuwbLskDbiKQPvCGgC0WFklmCt6F/up6r49Jw2WSEn
Ipeg6PuNZRO8PHlIIRWi+tOEC8buB0rg3bD3habDO6C2QBkAwnxvhk9Q0YaDlU47FKruI7X+aEO3
L9rWhbHkvEKlZZA/H+dodTLbBW0cRWt6i9rOq0R3hFQZ4FZeeJXX773IosgS00IJiuwT7b94jiDT
Ip3XghcmaGtBE6t90TUPZwBQkxfdJD+v0tcShMHa0bRiiYjL2Op0b+hLZ2RizDfWP376/TEaWzQH
zep9zARUMzP8HDOzPOFQr05TNdK9cc2JlLg6ON5uKP6nh2gmo2TABKzORyvQO/3D7ab3nRBmR/xZ
ellICDFUP6MS/cEwk5NpDOFco0JLnbIA8AotWLGUbK62JPTNNqJ3yIvJVsMKxJqKQlgV4IwWvhOd
JvKAZlFWuu9ROd4e+v3x20/0bkmimnrSwLX2JDrjtxtNWB9TV8IIMJ59EZNiVE7mSZHWdGqM9q2I
kKKZvufh+kFVGqC+qLPCeC+7NkaUG0cXgcdg6wFrOHatcH7eGLD1SpY99x2LogWnBGYZx2kRkTHG
RDa8SuEzl1RyCcajvOjl8J2E87mcxONioJtteSlxKOWkVi3WBlhyi4l0vj1Ls4AyXFxuIztKiffs
Ti6nxR28THTCPlFnMQm9ZeucYtKxw1wXeFPoDU5l9YYk/x7uFGdshzYgYXO5CFMAo/7jre/u58hg
rCm7KwSyG7cmQc+OKmRU/DK2Vhqekf8gyLxknQ/iXoyfmFTYlynzyS/yVWbT3MOQIwdgAXpMwWiQ
yS5s8vdCESMTGzOBr1sapXeFyXfR/HqbmnS4a5SUeDagxpTqYJ+KfPp6U05wAJIlNUp6Uw1EZSb6
5lMlstlzpPtLOzt7Ki8F1Tlz92RastfmM4NrdfGTzir8iOFi3ybGR9GQ+9UyGLCzB61NOQMaIPAx
ktpGtaJd2d/VPSE9PYDLTZxFYoXRGmZf3H/2EG8WfW7pT2Qust3BX7SR5fjuAR/JDNEDxdKHmaHR
f2HnEd0TI03yDiCvg+WaCntq621yuxg2lKMZyETsXD3f+arnSf/iRiwX4ZpRV452Pk0J2FyRftc2
FA61Lj0UtE6w4KbHVHbaWTEirOswQlTLAd0jHm/uarBEpUzoXxVuvCrSCki2LN66dBgvvoStgNIi
QcCoN+eCYOJGNtGhrk1vnSemtteRHawFWlnR9+UZglF0Mem0mH1979qgB+zUoyY7eKfbT7cbSmlv
JP/g90wz1LNYyAk3xpt9+4nOub2GjsDgrmHS9U0V36UR5sghDu3HyvKP1LpxEVZkaY8RWVW4Kryz
FbDDKlpwBkJzbQ0uTGkyWTDMjYX2HnAkToGSBYmSrXOtqTksdFTr1NYK74uQJL44iGFwCNlvZtK4
97ebkNgR8NFsxlsLfyZBUR0HqtfO9byzbcr6Ays2qz+2WpT3NTrUmV/CxKGd19I5YkmPtGyi/XsS
TvvheRhcYfD4WxD3zUZ2fUqOsTgBMLxYmP5QkSDBpA0T0iGavuLG+Yw9Ve1UDmFKtx7iXItObUoU
qdYeRYCkdBQQEIgbrc54GpJtSu4NCmmTfR/bNMD/wOdvFdDbTxE+GNSePr6ClHZuWxgIElT4qnR6
3d3L4HRHuyWg0/QMotbi1n1oythdscgeVjdTMlQK9+H2RODnZw2hIHYwifADSe+WnrZ/rDtz2moy
fQ/0qVpMk43PesSKpsHtXE5D9w26RXDOqLf2kMvgj6KeU62fA4YHueF0uABS+AjrxIjvDPZEtGzQ
ZKlykYmAs6GK+l3RRCecnuYJiADBtsQHbQqrpNod2GzCmHWom5QkqhQ2XWh7F5Kkd8o4AZChrMpM
N44dTZ4ckJQ/k7Vh0TsHM4n4/JX26vsecbtRMTnrNhrB6xTWY1fEyVvDcV3uJH6t1zyCWxFHqELb
QHtLowdRjeNHRgVp6aFwfbDs4tCnSPZGpzSuUqkEHVllcqANEmMtPzxbIi1XSdRxQGNbP8RlvaHL
sGnAb3+i/QLxP2bxgxtOT43QylVnBsOzjD3yRoi++hzAqvWQ12hNQp+aUFsvXddL9lo5nAEjpBvX
a61tGzKppEppe7jwVljcAw2NMO4QdquQUzz69KzWHTJCYGosINz5hs4qonXbO6pU4H/4x2SIk/t5
qgDdhvgSOddZgwwNkSUsrSObeFQL4SDxh0AwMi+gC2h1fLmGWwFNDE//+2L1bn1Z/7kw/f9rnZrq
Mb2I//p7Jfhf6tSX3H//N4Xqny/7Wai2fxW6TcnZki7lYHMuLP9WqFa/OiaSFl0nYcWyhTO3RX4r
VJvur44SBIe6lsH/3170W6HadH6l3qZ++1vC/N+UqdW/FKmpTFvCsA3blK4QFp/tj42XCbdvX6Qe
ZWXNQYl/b9hyLwK1Swv75ATJMRX2yUCJ42JBQBvJbrS7plVyJDPhg40DbVEZPcVmdhJUqBYyaa9V
RKXU7cHNZl9sA7mk/ZqFAcqa9qo88Sq04D11micf/PcwkmBJLN8haquLJJOEKiCUvOhHrsjFM/qL
Rn0YSIg96Aci+84pU0wXNteg15+1Tj8MhcV8YP88QemK/PvS/b/7ThzbFIZJ8dwwpaSx8KfvJCM4
KHQJm2pltM/q7kJP5hIk+nm0N40zkOoCCwXVhmrKB118JRltD1/N0rvrUMid5/cLsoc3rLP3Exu/
yhX7qnrxyoqYMbg/foc6P2zqbwDZXkACdBu2IsdSVpdMv4vYWYoi2VsVf54vJMBNq5zoyN83ooir
kZjYwt7puNmpBuy19quy3oxCboXy33tpvWKyOjvGdPjDOf1bd+OP3Yx/c5Y4+M2k5ETUpSn+6RuJ
KJi5LQbZpd+Mh9xbe4TIDCaYD284uG57Dazm4uXT839+17kj9OcOigmZ0qYryKXh2Loh/3wgsrpn
OsnIpCKCEMM6Ajm6G0rWFIfwh6POhRSyNSJvkanm0sUxFvJwnybZWqYotOvu+p8/j/UvXUo+Dygp
IZWJ50XdOj5/6FI6HZvVOuXzFHl0jPr+2noniTUsZziV+njWdGwB/tgR85uhgHzYNKRjjAIQoge3
Piavl3VFf5mkuRsclq2JDc1yRAHVQQiNj/Dhg4UmzJPWdWxpqgzNwR5l0NnDgt438dGiwE7mCWYa
dwPhuwXwP3vGZ6UE0PO1aYEAIKXQ76nwj9M5ldFRWASuZMmeANArIeeEK151Q38Glwqhf1qKOnxH
wXqsLZ/SEiW9EK6o613LzD4FgknNVjtB+/w/f5FKzv3cP/XG+CYtl4I/nFhXCvOfjixeEEsUQV0t
tVA/sCE/eLW3KAP9HMl475Gc1WaMPfqxRBwHjeu51cdD4yf7FPv/PBIwV78X2KbtKD+wEDjS8nrW
VXy0U6R5M2uXMImkeJcY5B17vFSyWvcuV202Hsqxu0aGfa5olUw6LrvprNcoxqe9xBbjE4jl1Pap
D1l3ONUm15HxzceGa37s1Q7rwL5gZRxaybHS6k2fjJf5kFGIuwQDAtUcvUT9iSjxaRArwuk/oF5+
jBMFV/46wkSUZx4nDh/EanEyCblrxNnJUAvzsXXf3qk02ovBIpJzOpMvfopDTGch53Y4bVWfHEmD
ONu+/Vol3TXR+Zswg2K0QPO1EA3+PabdlXL5d1oWsdLjYezMU1xGxyCbsGA2tFD0Z4MFaG8Nz5h1
N2NCupE9nZtSnQwy98qxRhR0stAAFwzDTj4dJC56Q5/bGQjCUv0AP2al19MhzKZnF2XJCJ/A9Bgn
xXgARnWFlf3RA4ch5o0+T/KDXLV3SOHPiWu9Dj6zSAt8vYB3zcfHDXKPRRkMQP88j3jobl9ZeR7m
f2omkLeYajf/lwQRpWemBOohRCd0dYJeGqJ2CHmpi98tsqrmb6hyW/bgwyHK43feef4ARlBv4oYJ
JeYykA+2TPZiFM8I+1BEbkwDl1lgLNsWqhSmUM0dz5OhTsGQvCPpf+3YkXa6cRaNeUJiexi5cC17
PMwHvrKSdzC9P9qYN2udHU3lhSm4buly9iypUw33NN6BNi3h6CDO8k224anm33WueUYTC0dX5UTn
4Q0wM34Ryo/tjvQd/deeZlJgDtfAWXemw/qw2qTEobDxAY8xfFiyutqKt1Xdlo7pqROYb+LhkE/9
xXHfe/ZvRXMJVL1r7H4RdOpVgcBWcXfxUz6g8EDklFO8b+8IzVuFLXkBbbiPte550kYmWf1jhEhY
mP3Z4GCLqBDLvEe+deGKRo0mKYSD44wXaRbux2I810O9Tgm5teLrwGXSJGo3jRT/ltlbn7s/cMg/
x7Y6abF+Dth25xq28GS4zNMWWZNXCr0X1II4O5qr1lsnrVS71qI8NujbuHkQ9YAaCrOmrWDs91cz
7A8hNZlZV1QEjKYVU6aq13VlnQjUwWRun+azwA6ypwpDWzsCtBjObl9tAh8QjDbBp7ZeXUKgMdov
nZQqBLidYSAHsbv6Nusa0wp+hCgo5y8pTftLkcbvvdFuqyI5wo0m21PM0sCl43yrqi3/M8vmSJLl
NmTYrGhbcB1tTD/ez0eGMLmLmTZcUC+1JFE0BT1gBdf52wltsDY1A4nTwCJL15Feriu+zL9/Vkqt
ROuW1E+ajR0z+Dh8K3x2pYgnzp/ny5PUesAq/XbK/i9l59XbttaF6V9EgL3cWlaxmhVFsR3dEIlz
zN47f/08S98MkDiGg7mIz0niWOTm5tqrvGVYI0bLOKUe1l43PaH2uYgKtBS5rJG/RJPuKPt4zKcn
Br1b1Zp3LYeIrDht7o0WT7vgl+k6a8k/UtU4lrzRrWkgZDfuQhKQUbePEgqRFwbvCOs29O96y0B4
BdlWJ956hvXicRwBkhL9HTDL8VZ19Q0KEExi7aPDtL61h10J6gzDVHqjWHEAY9Ir9xhFuKARuLIG
0U8eqpaPZ1kJmoovsvKBO2BIv7ZbkPNjh1ObOzxBvD9npE8SBhyOuZpFr3grJw9jAwJ9ToioKH0Z
+XLebJXwNQ0nnK+gwfVfzao5wsre2vVwLjLO4JiwwxsCK/XEOOb0+aFnf3Tm4S9gGjpwVQcYyp/Z
jJ7kClLHAQOheLgEMIFr3KzaqEeFtlm183ix0THJeBnaYVyn+bhOOOyc1D56g4nId7Uu6WH4efUy
hF/pNm1idVx27ORKnU9BYh+RXcYwG538aVyX9nQCVwF6Y5rPkwVtuFBeJbw27BXbyA8W2ZHLw0C5
8zS5nBCEYua/HspBEml9draeT6dWzX5Ilo1+yUUBP2wa8w7S1alisGn0J78rXtAyv4/RX2KEjDL1
K1ydbZ6bmybODp8voCFJwbukQdNU3bBIRfllSrr4e/rlJ2qtBnmz6KvhUlTaacKBtsNSweF8KBPO
FdkSGhtc9XjBRSlEN5tzZ1mbAg9Gy1XuzNR8QX1llUXGJnLgPE6nLGxXlUdhwQEg317k82m0wq9t
I34ynItkbIDTLiFULfNsidjn5/elf7AxNNJKbo16Q7c0+8/7GnMtt5sSr5gomJ7IdnaTlbwBGhxR
uyaQdenXIAkvJvT/YuifXLc9VNMxNfByR4oyNTm+FQQ89fbsdekhIIH6/Pq0D6/PsB2N7ilyFe+z
/3ruEyYkOtfn+AtNRx+dwrCr69VU0M/V1o4Nx4OXfyST+MdHm3Lv75+5Tt9Up0AGyiW18+/P3Iot
DRMFFxFIxT52M+giRdUwDOCQjOeTbALJqHVDve8akP+dd5xYStSg1KdEa7ZYpdkRG4Ww5cfegxvV
iwQPbRcIVcLwty1p5tEP1gk1PuTRufzu87KZenKQXKXBt6hopq1V66dgRJCP0jQqpvtEGlbp/ARm
962btaeuw5wx7PHtOo7UYHnCCYuZ/MHQYMYPTAwrj/G2HJzKaL8YQ3tOS/JqYuo0g+GHZuAsLazO
VZVDUXuN4hZNOnTySfsZtoNqv0fK+bGuu4sss5wCmcKB4k+Y2d9H4TIarXtouEvM7p8Ait4VPcx7
oiLwztPEMlkZuVgIgsUPL2xtjKMpk5DF8qduldv1SlI/sYA2w35rKcbGc9qznCHToDGqn3YJaKKS
dFKiMvIuuxzSE0skcTIlqA4pyt8JprUVaiLz0zw6kJg9VLGtHazNW0xSCixnimCT9PbRaOYnK86X
SdpsU9O/k0S0Gzg0FXTls2PhL6YmeZPybR7GV0nu+lxfd4VzN0zjK2okR5tkEUHYn+30Yhbd90L3
7zB+u528wjeatf/tRfkRppr++HxPOh+9DqAXVcCHlsWgTKrE38KQF2aFV+RIbKqd9aIk1qbJp7Nk
266roKj7IjF5dseTa6BmiJTQeSRc5X26pQJBpbQfL2n+MEfRxQ68H2H2IuuBwBiJFlluNJ0kEDkD
kOWswdrC2BSVvcH++IAA1UaK7ZEaD4QM/CTY+0OaIEqJH7YDy4mMxwyzH5JCt5azLdMnieFOO14s
s71I4YNq8mvndGe6EY9Q7ZFKmY9m0L+iJfNDn8gQmvk1HaxNXyFUAR2sSHe398dtljEnUsHgNXfX
sF1zPz+4dD1jNrLkoaB9/lH9684Hrz7gP9pS4LhMXXu3zmYHED3kMxaijZ0TpVsrOsVA8qV+DsDZ
tC4wxYG0nSgub76Osbqm55Qb1lGSfjUYznIkteiRVKDjBsYxKJxiI5d3F8U0FtQSi54eT0p1IIv5
/71RPNtE2s8zYODrlgnW9PeNYqWOHmVjXy9alWG4k0Gz9tvmYIGO9AxmfKCz2nA4p0Vy1Pxu5+Xh
IeyarWsxC20YcHgAwaOhfUZ4kCTqlAzjg+e2W9SUeRPjV10F5x0F3+KSHww2mEHHRjOKJWrbONLn
3HK3TfTodVRRllHTYx/u8E07hYq1UadR7Hf5HDPwVwai9mUimwpM4+x7P9mF5wK3iPhpcoJHg5KK
md7JqTLag8p/ipbtSXAuLv4kKMKt9qiBveqxsamC4blGtShxQe81DP0ZOj+jbbXR4YdGPQ6tvQ32
PtsHUfr6+Vpbf58TrLVNi8jRUVNUb2fsby9lPQy2FXQqboKhtkIdDvPVB92yz7Pq3EcK5BTMub07
L6DSwl31LgzQRRl/1N7wXI3ZFdXERQu4YW6SY8twwgmhZU/ha2Zyy0l9wh/Ut/GLnzlOhmAlRZas
hu3Wzz0+8q69Vhk0R7MF7Ss/Qe9v7syu29aQlOu4/IK+wqnN1B9RRrOfEGBXL32R0Bk0HpA4Okn3
DG22q9J0z0XHg9Nj0KWIsjjg+0cwcTlugmP1jybM7f3582iVJaOlhz+pizrBu+1ZmriG9j7mMaHD
9gQ74aIGkDAUsUa6TqgXNP2zaY+4Uj2gSX+OE64uh130+ZP7u7UoV+GoKltG153bg/3twU1UCsbY
ojNmpvFrz2aJXW9pzKx7qj+q91+KIfvHjet/55GejZcXotCGC1jAe5dvNXaU23CZyCnQEYgzxpN5
4S6GAUGIpJp8lgIn1djr7xXNXmLNUSwsKoTAtGGi5xPVFYjHuI0xfR/SfQVEFR9QYCXWzmxgaCkz
v7nJFzem+q9c8dbyfP/QpDft0RVVHUN9lw+V+uiM9kxMSecKamvO0JArTvoK4+ahO8Pxwaum+QVS
6k3O4ihovGWMKeN9jZXO4vNH9+HFuB6IZ8/T6Qu/30GThSWdnSBhONW4OFVV+hY06aUp4u8GdGnp
VEY4RoiwLprvrBAA3cyqo2Xcxf84lAXs/2eeSHqquQwwVJqJyLy+e6aTX/jtoFsi3kp3UEUguC9X
fjOdzSxH3ehMMri0SW0QltjMJijPkpKb+Rl+p9sICQOLElwioxWDMBWCCN0SgCBboCbSRJvpdnU4
60kFnVP927YNwuDFdO6Cob9HQlv6uVIzNmmHbCs3K3OD1PePhD3prKiuaCwKHxSl2Zl+Iq016F2b
MEUiu6QOpFxCm+vRbh+lKEF448xBhX34TnqWeWvDfHnT0M+TaUNBP0N6Y1KZlfzVPx7rX2131tJg
HTUOLrBh79+PUmlqUDWspdQielTeo/G8kwq7pkySWisNzaMhHSTJUjNutItW7Tgd0MA86WQzn1+P
Lnv6jz3P9dBuN6AFUQZAAvzzHNW7nGTaA/gN+uZSFOUJrdqTASFKRtizk58wHOy1+lwAcZot92Kg
ML4E3Qal05pOtvidh8eoVZYDDEfcvaEDqYdsjl4+v05NAub76yQh1BFC8iRBfBdQU1UB9aJz+gJI
vaJ1+DZyMXH2BZmLL4Uevxlgy+b80HDmR1O5Rn8YjRNzFaqk+cj5IUKNAMIZ/YvyHzH27yqKFbQ0
XeN4pIbigPxzBe3JCoGEwlaXFTST4FtTZNdAz/CD6ujCtot0lBVrtopXgQ7JT02CSdjUrBWiXBKi
FGdy+WQHthG+5YlxmJHo08runFjhK+yDpeQH1ZTuByoROe0mI9lb2L4VXr4MuL8Y/IsNoFVLjrFW
oC0a0mBun3MvvVpOgXZQ9Fp1tAqr7CQ6BaEavzXIdqTj9fNnZMid/vWMNMsyYTlaNrPVP1ei8LA2
ZhqPOxEfIxsmLYurU8RvmttcPBvAgy6Hocfm8SEE3iVdesw4e7tpS8/lWcm8izbwgDKLPkBlkUah
M7QUMLBrdAcm/1DsBnK4MT4yRAdYZXbPvo4uwQiYDJADFrTsCaX/T5nu/bQGNJGfLN+5AAA9f36r
2kevDcmnzqiKU8699aN+O1mjuVZw+wad2DvJo9o7d0CgXqRDmhYjo0yat52vb5wTRh3fGirAf3z8
R1HEdhzVVFGR8bz3bwMC6jGtfrwj9BpieOgAHfXo+nlZcR0bWioOh6OhIdSAMJZRORdfi69JHl1N
tTsPAbD3MNv/45I+WhGOCQbuJImG9f686nvG8X7fYSB57a3gsVfKdRPb90xcjhW+dvLfPEiv/Rzu
GKN9/uECG/hr5zk2HisaIdVy33evEsdr9a6ji2I44L/1AICwIaIDI1vGRLwwD7HjJCwYFYlYFFDd
Yt/RboeqPJHI3rfj84hm212PHxL2ChOSC2zPFPUcY0xfM1LwWqn3SNOeenRsQTOT3KPjyMYrn1FN
4TdR8io5rQb6FZuive9796nlYEMiOR+CYi2G2YEW/Bc8SEJqluSsTrO1mrMV5V8deCM27fBbWTAm
x97NrjXifj4vBFO+i0bmbCPe7ugwaHh6uuLT8YhWTr4NmQUoXrk1pN6Yu3zPkPliVbSrlX1dZMxB
5g06oTQk1mmZnmqjWAexs+7bYWn1NtAxnwZHvUV5+6xHKTb3Hebe7TYsjE1Tl+sYG9M0Co86tgoa
7AhUoKmnYlianz9AgvgHT9CVrIvwYWqa9e4cqkPPaFzMDajnhmcUuze6N54b1qhq7Ht/LM+mD8WH
yIq94h69zxOOgvcFjr9SfQ1euufCDMVdORVmYDHqwEwfWuhbuoVlCCKaUbnO527b30aIkNbK/mK5
391oPDNEusc/e0/ZcpRn6GU8YrsNEGkcj22aX02reR4ATGDXsQGXh/weYSdNjiMpEdPxfhvjUQDp
T+iIPr4vSA+qPDFeyG1Y2agdxPuCsE/jEWWFDuW/9WinX9QhQc04v6aNe2HLbS006VslPYGxWpVO
iTmZjkmpzY+MnaUURrlJIyqi4HPhOczWPejwLb4uPN70KG9XSG7vwa1o8X/N3HorR4bcUwi7ruQY
aYi0Jrm/vJmiNqYNxdqEVRRbtGz7+NpChwZuDOY1wwTDu5NS1IrAI6jREZucqw8bIKOVkdfBG31M
kNUxRMOdodX3mfLK8Pgou8zTmkUApj1h4a2i3SoKevq+i7492Uyk/Kzi/rlBagkjYDWzD86UXDsc
5eXCbMRVHBOWL6BcX4olFQ06rIXPNXFET8q1XeZXe4nmxQaZ3zd5YxxPEhTsv835ijkf4j5KG77O
s38JuOsidbF7Q/+bVR9rxHDkgyMl3ksPrMYSqa7Tq1Hz4jn+0lTH86gCRCxwKMFtQ4BeTtRsERh7
U8x0H2XZSR/bLQSB1WxM9DeKk8ajSHh+TjkjFaqBVNTCzT/ejI+Sb5QubNAAVHEAk/48VEMH5L7S
K5jOgHDtzXk9t8W1NZ5itd5L7JJKMuca2hbxvr5dc1w+2+7ViI3l51diyiv4/ngnwqqmYdqWrd8Q
HL+deYWptrofcSXTLGpVNjiKCU3OhTL3Z7mSVGFKzakP3xT+XHKUd0Y2JghFv714g71B/Phktynq
FQQ0Gc4ZcXE/j9pKEV+ePODFyxX7P/bLpmafKFF3Vnt2MLtYdrMNqRe9q+TV6BvgS8OzTeBk2RiZ
ducIYAIznEhzL0ETHftxfK7U9NogmoP73d5FmuXz9dA+DFk6ARguMsPQ973KsDSSPHXBNcrnyCGh
z90zphivEImNgfreGM5DmByROQaBRYJXzhHSzxoqrSn8YuuiIG0DvHA/tdz45xcnNOy/H5bjgT/z
TN0AhfbnthmI9oOjFO2t9SJZsLxlBSmhvvaMtLgzc1o2E7Yhd0n+dutklSRdmQA/rcxF6RcPWD/V
8XKk+oXmhvRQYTIgrouQKCQYXHonaqXfgyd4RNr7FT9mhGUQ7l1gdA3WXWc+ZqP8VdkIYVUeXC+y
v7uM1nU5wCzNTQV/FpsvuAzehUp1aVrUJmUfyJrVVrlw0DhJmSwy4W3tNV5pKspa2RWfxwjK1Jz2
z2FEY80arolS/QTbCxHIkcIEYRXr6MFzQieWTRQeS2M3umRBiFAldYy8YbHtsMoGuHeRZpttx8fe
RMogxYQCHnLpJBeJJaqavFYcovKqx0kGlKLYq9YTejnP0pKDcHbRWxdGJkcyQr23iAlNFJ0WLF3T
U+aZqEszWszia+xlx4jDIKj6Z7fp7+s5/scR+jeyjjrEUx0kHhwDar79boLnKRbuSmpGJUc1Zlvx
a8YlS9mNbe5iwMJaDhE/VJaYrF1dAmfft1u/gXnTg9BXik1ImC4JlVixPU9a+CZ5to3/a2x9Uez0
hG3JWRZIi5MjZdCmybJ9BkM6SaEVYMiZdGinqsGiUvxDPjBoaL1dnLfPVZPvy6g4eaw+0oKb2Mcz
TgUaTxNU2uUFAawieZdgKvnp5y/C330UWRbjVnOb6A+Y714EpRriWjXxvpvJQgOSCdW2kT22VqXn
XSidNlOKJgfiV5zqOCtcwGvu1Gz1+VWYH0VxmOgmC8NDIlH983VMZv3/JqjSCTU4vXvPx4CkQHV4
eO6U9DrjpFjNP6QdLTlHF6BwQ87Cw15q2a7nO6QxKme/S0GFGOFSfj81sg1pANMsa0b/Iue67HLV
N2m+DyRtUfTTSX5mKRFnjF49NGpLpcJQol4w3SjvDCRp8zE7+Vr3rW/Nu4YMpLT9i0WU/nwJPuw0
wKn10F3xGMbe9u9vx4drkDUXBjVLxRRL/wGN7pTP58pRTkW/iSzjJOlCRqsn5B0xjXorIzoFy8Bh
mu7SKtpXVn3vK/5P1S9PiFG9SSrx+TV+VEeAipQSRtVtkUz58zEZDXoAsxglruQwk4Iedgnk7vIU
VPBQ6B9zNtLTLdcJojQ4ptn3A+WpY4DgQEpOlrkPir20uas+w+49f8i8r85s7HoodBHqIHI+ZQ2Z
FwlPkAff5HNy6UpItm5mxS1N1JQaH63HVCNXmpNjU/xoImx3RbVWSgeDXEj+KxkfS7qRgKn28VGy
ezbgkq4Y+XxsOhc63UdUs/aWgXU0e6RThC3Ey9dUNZPXZjsE4aojRj34ZnA09XQvb6XAVWp4CxIA
kjnmELt3Z+ZWEA9M3V8iXHHUXKRbEvTWovQoCbRjSYFgLxuz3cr3SIIq/4ZE8V76MVJMSAr4jy6p
LtnPu5xEVy26DVQfJg/t3QOjCaF5uebQZdb7M5ImcGCgSUohVNrDqky+2KbwzIJlrokSmQ/oMj/R
1w1O7WRuICRhYHVHg3VfM6WWBo03Gz9QC/p8X/095bclLms2I36VNtV7cGvYJlkUoUixkM5akylr
7Tkyq7VE2WBgdDKje2B8U4d/5ijqRwtE34y0jQ6fbb3vN1ZF7ZehSR5QWOMZR/B8rnAeg50iCbah
Ifg3cJCOjc64+z/JDzC7OI308ho7vmbklZCIriBat56mLEaF/k1lOxe8xfeAuBAU6xhqc+YqRQyJ
74lR6rdAiV6zLLvONYxeWP9wtNc9HfW73iXIRvh9DmaK+BXjftMH0d4/Fxg898nXFh8tvim7ZgG7
lNz8Lrb7q5j1NS1JID+2yBEnlb3dWPnJrklYkgjumq1jBQb0+/aP/arjp7ODTbV/lt5HMXwd6YuL
Fl4RNs893TYpCNxM5PInUlCsEkjC3CS6ytMxOqxCURrZNu0aIbBnCbNSZWu4kXcqSQ9B24SmG0XW
clCZUXC0QZa6yIlaeOV6tjBcIL/VWu+i2u1Wrl/qB6w6sGCtv8eASinGKZe6MdhRXP8j87M+6IXA
aUA5xbJBvID//TOGtYnZYFuNC1KToorn99+aIQzuM481vTWJes5cSZ4cUgQvUP4reHNqzmhpM+a9
tvLrUjTaN9mYHLLkliWMAfcPMg0z2GuqBSh3Nc9T0R4UJV8AweVhVcmqbbCL6mi0SNc4jFCjlOq3
1tFgctHbxOBz2+do2xcU6ESEtqkQ2aczJ0dORyqiD0QccgiPYWAeVwBCjnNKJR5a/4jy1l+9ZMe0
XcDmBB/k48Gj/LlCVZEEVsmAYiE1RAM7OtaVw9BRcBAALJJB+fOwqn/NABGuo21tPCIh5kxr+zaY
jF4nmkf/79wdSqxNhLMbkePWvkHTPrm2eXqUsleqyqB/itLmarH5b2sjhavalrzxyR6DQUjwxT5V
SD/lH4O2v8PO9S6u8j16vK+37UZclu0V+sR35BtUU1vKSS5DaIkZ0gWog22mYx/OLpMYnFHRyi7/
Rxz7e7wnS0eXj4kUkzJGfX8uXey5xqAPBbx0tjeN4At77YIMsJ4drSm/CpCn7ehYcVUFMvh+kH2V
c0eu3qcf4rTR1Q4gm8TWUg48csl13Dhnl6MkDCx0/ZXwJ9BIz0HStowJUQB5dHQJYNNhU1fE14ay
/ZbpBOmb7mb7sV6bEx7OibkDQ/t17PiHheGeTdhuviG6GB3rGr866SGFDyZNmCAlikRGukS3HwOU
4XmO7MuEgOisIcZJrp/RaZFOiELvQRrw2Yhz5lx91ZlZRTwX+SV7W87cW+1X1NuWhM3xnXtNenoj
b5TqXbI8uEPXdJcX+TEhIsqzxB3gKGMWmWlnPCALMSYvR+kDSBIfJ1FKmvZFcFUbe5lPsi68l3RO
b8OYfqJWynedk76pRbaPx+SY8OmlXV7lTvKe/qZJQ0g+Mgc+00GjnbnGO+mhSCi6zdArf50+8TNP
+KEt0Fekaf4Eqh7NSwK+S5dFrfwNvuf/ABl++N7BSZCz+qYE9ufmSZsCh/uGd2r2s9M0YR/VJgCy
8hPO4QU+WayOX/8DYHd7mf/IEG471oVYI9hQiC5/fmjlKahcjgAbQdXsJfiIaLZqY6bFMkmHSQ48
aWuWWsKrGCzkz9SQRgVKwz0B/ja0sNG+d1C2WtQCNwHHJlp+J3RRyXSyfaq3gEmY0NQ04W2X0Odh
qj32LfxoayOtCymelEC5zDw0jR8ex18wB3osO+W/SRme44rDdChLKJ7eBTPRibaJtFDqvF3mWbXQ
DYP0K3kNouKH+UtyGEsLj9I3lslO069gEIG/yUf8AJU3qaIyaaZ8/vb/1VKQlTQ9+HEqFC5UQf5c
SUwZ9Tp2S7xTeO+l4SOJI5U7kk3uEiH+5WTU9zpCUp9/7N9YCvlcalrdAZf6wWQhNgK1HGgNK5W1
SaxmW7YcI9avEPvBAdYs9p7Symy8FRDT26Hz+QV8eF54QBpIM4EGQFr788ZzhNjU2AEsJTctSTIk
dl47VE4GkNO0jiWhSmPCX9RgHc3jluIm7s11PJ89+yFPuqPVBa9Nh9bxo03JpdK7lSweHZBtpelA
89NF6bZQVkqckKgKOXARId0kLZ6+/bks7YsEescgQNGWjftqrTrRcSybbce5ZRAgSy3fy7VJF1Va
vC69S6n+payOezyXFBQuHHcVT+kVD/NT75y0esYspH+WsgXa8Nvny/bRdqH/ZKL4rHmmrb+b2Mbo
WcWqyotX10wBkZSDIr4vnHQv554ELjsNXsOh/cfp/ned6ZiOysmuwW4z6Ji+e+HVAGgipvYcUVGx
190KnzB6IjXQcxY2rFu8bFDfam0a3f0j7KLRJe2UhnY1MzLU8qsEXbLmPRoCN6hYQ0/FZ+bxj9dJ
jsp3gYkBHpNjycpBCb1bHxtD64ATim1tF9dGlfFdEB3zIXz9/Dncxq5/fRBCjraty6mtyoP6rfCm
niUw0jpd3LZDRhenzmQWd1Ll3DPORRUv5TjrjPLQ4zgauOOXsfL2Pf3bzy/F+GBPOBpAJBfGrqtT
CP15KVlXthbgB2blWfpV7eaDgg6b7SRXGVgYWXaUmbeTMsuKscqKmmkvcPd+atA6p9XNoYZ4xy0y
ujQohjw/SbotZy+C/rciM4n6s6TxZsWQBlszDcaVzM+kW+Vl6UlSebicp//lW+4JYOCdQzw1q3ab
ODAp/nHHfzV+2I0aLHaesGZ51vu51tSi8FZ2BE0ErBDhN/83TnSN8mQHv6ypPEgd6Gio0dEqS1IT
QGZ7zTDeycFZtIOGFmt9lkG2NMGlM4e9+ApP6HsronWl1VvZ0arJNNzO/Lc6/erGNF1vc5EG85lC
+emY5KWpASJZmy+f392Hj5MMWtIx2NTvwet4fnCI1URmaXboMqWsgpM5kVCXv9oa6xzGa3Ksf/6p
Hx0IDkHFUS2YjtZfZI+u6mNMH+1mIYmUxoDAo6sZDPq3bsYcQ85hEkUtFqXl4bkgCyoFS/D5RRi2
/Xc6Y8E0cQhwLlDa//39b++VV2HS2mRwTgYb+8Gy6b9VxDsGvJb+6Pud/ogKwcJQy+kQyx+pDoIS
aY+RXwVIYFtG0Tc/bEIYxcwLLFywd2yiRyea9SfF1bVVHYb/jWAA1opfn83efqNPd4/qqg6Ba0y+
tImxbbwov6MORq/PzPNvXopatjniTIeG9LYGsXKH5wLym7E7LqsWVfKmyXJ0XGb/a9rYaJAnESl3
Y7yiJ7HFIQR9u8IzkM1Jfzi4mS5nvQo2FhYRDXK+B24YW+wwezVtEwEnd+3gqJa5ab3vQlqHyPqA
a26MYTcF1bLw9HCZGqJHzggzjJpT1cx4sDd6t+wcJG9wXvqmKGn6iAXyfaCgdteNrYLWc/gw4pq3
Mxrz4JG5rQG0MlNou1moKB3zryn4Gib0ATDlvQ+CBhHUwsCMs8WtAI/g722m7EN7DFeJE6TrQMpK
0JgDQ/7SrO7iON+3HRpyGM/3d93TgFzmQS0Sba/1NKbnTFXP9CS++BBfnToOfgH1QH00VL/pQ+k/
OF3W7xF3OI7DCmUu2MiJA2A/KVao5vpfSgvhVzOzduGsjqeoVFOmYjgR9VFzrmyt34baETrwA7Kc
5Qr1n3xLq3BaV72Fn5bp9Qu9i8OHPrRsJJryt9RVE3A9Fo6FpXZAyx4cW5wF5CEo9PjVtMZRzrwk
vTWt+9pCol9tjcuoIYkLERLcstkfFPgSa2fytq2PSmwDDGpWzrNT/qzI5+50Lf8yKa9V7nE6Rv8V
8meV7j7g+qpY9Dsa6ztKLj8xhTk2jnuOIebGWXaAIrYjj/g2o/h3l7VYl4WZ/71FeQZ3RACamss0
WQFKUTMNLDJS7QsPcOdjqpnND1GN8GWQo7bjH5O+3+W9d45CeGv73O6fQj8jqQy+KlipZbUPAThE
l8SjTYDSksfvMQFQuKcEt9coRg+1HZ6zwT3JT9X15sF5aEwI5Fa/iyLk9vvga4KvQxKyte4QAL0P
yBWbznmyNLBkHlTHzH8YfNzmgv6YNu0vLVWBU8gXHU+obZgbSzerzaUJEhvlpNCv7gpom2BKaqru
1kEF28LuoUunb2jzYnhLqPhiJhuzDa5ZhkSUXrTmvYeU2AFx1McctlyIFgvcl7ra5/jPPsxl4t8P
Uf9DF/YUIunKfvJRYtQa87veJeXBSlN8spzol9OqnIx1fB0UeqsDxLHj7Ysa2tc86YNdi4cW0pWA
UPTReAwQob+rVYiBr4AEvuNMcTLtrkJmydS/JsjTnd1wW84re9vHU/Udbxz1AZitcu9QnqS1M636
OlgbZlCDVTNebMZ2WV81T6BD9AM06OnOhAt09IHgL6a+M3adSdDX0jKAEpfy7lkGOKRK9ZKDOz2E
/ncwHnTPEWReh2myUOGnYxDYHUwnS+97g7SgzDR6/ZheTHAuF2luI/xICyEJphWpjQDIxHAqH3a9
/1Yo0894nFC76hGP/OXo2LQx+cLOxFs1KIttC8TfmXOi3OkH1WrUaxdtX3qVg9LFdML5cvu/336r
GVgTlqjyY96870Tt/PalLTMPoeHHXvO9x9/+WDWeTR0i2Wj0//c7K3M5owe7bfQM/dPM3vvoeYG2
snCXm5T4IQy1r6OPsnGm/Brx7RvrznzgfuOXGB3LwPG98zRuEsdhWjio2LPnmHoGeOosKJ0fs0Sz
t0Zd4zkfIUmQ4EJUFF2Ekikez/4cwJ3lC9wtZ5OHrqT0HqAjy93rvD61jY9YPx5oi+KmO83KF1Qw
vYcmnoBVTxuszMLHclLQUphzhPXaPDwrcogpmKNvcI6Pl21Zo006L0yc2nZBm2qLqWt7NNf1XxDK
2+9xXixbP7bW3Qzk2y7GH9oWxVn1m+0p+GD0+VdzclHaTR0b0c0qW9s13QrbJropHkKR+pfOpDai
4Rzz8WiDqUP4BW7Pwvcqi4nzGO58+TINeJBPXrqrzQO0zeIQot55jJTiPhSj7MZutcOc0nK0gxBS
AIOnwxxiTM+WbO/sfpoXTZdAg42n8XGwtIvd1SpIGEQXy9JHfbZT1lka+6gbGdqLaZJ+Bbi8532L
SzzTBTEOnBFv9c3dWODA7cfuZsa8Ri9XXR9NK8sIwBqZanWwW/NxMvrqmMSDtrNGc4d3cP0lqupp
5Wpvoash9dZ7xslxkIl2ZiQRbRQWt1jkASF0Nm2Zf/XqZKv16Hi5CF9V41ooZMItFSWYAWKX0KUB
KK3sKvpRosqbOBVxBmLxzlBaWg3NSmi/MxoHOYxXxaOPIFoe1v/oxeJN2dnxlxgyfmTOJzdBDiIY
d2Vq340eSaYCgY2M2TUQExAiDwhsBxczIKwLYamJSoDGsS+EPKXBScCigR6MKFgBXx3wQCV7r5x2
pXMNIl4g0gxYqmErSL9n8FfREPy0qmRZ5D3M1qJo9x3Cl/cDfdtFS9W7rEyM30EmrJPexsap0u+Q
ctXW/eh28KST8pzjYE9AdfJV5eQHnbBxV9h0kesEmet6wLbaMuZaLNKJhM3XGkNbghM88TYUa6jF
AJjfHNyzOx1rs0O9U7cX2I68tiUUPRuX7OAFc4o0mPc9XPM2myH+vcgtd1XOPOQpLcfXQIVS5zov
QTbuhiHaymrXGGCGFdYKzUoWqYZr3VnRQZsQl1Has9OYm6jEBQdb5LaF7temPypEJywloTsWolLN
gN0wj2YfHyZR+6VGc1El9eboIKRMvEqWzgQtzky23PPaUbJNUyKnDZdtcO5iVEqEQi66P14DADeH
ZmxP3zzjftBbUAlwFnGgxT3OsV9U4m3aWWdD2HOhtwmLH6qIqLkQ1yEpilyAUN2scNiTlwkRVT45
ZTyATsVTW8U/hH2OK9tGaRDL8VZWIhnss3yX/EPhmgsPTr4LXY6dBlz/9gG9gabthHz5XumrfYEY
yG6AG0f1jo4oOE745kDTL1rHS3brZY5rfGW/YK92L/evU+YlI3TQRPleK9MPkWpA+O8+7NrH1oQP
n6kUWc6LoAlnV4f6g9rbi9t1j37pbAxkD8bZ3rQFWHsH0Yk2S+5NzVwJzR752g3ak+t6LO9vdHl0
GgSP77TtpenUBB++cdf0ChJiPjaW001MRGRLcGg8JOm8C3z9kAC1YIQ9ZembETkvoEeihei+WD3Y
mMCDN+fPRzHjNFEycMNph+j2SmWDuH68FYLiPE078Yhyuyq5G6LhRlj13HrpIqIisgwiMdJ7sPKL
bhUn6kKDbmtl+aE3kCHRhouI1pBCHngFdrdb4rUs64s5Rkt042mAQGaH0J7okEm4MIkM6vh/qDuP
5cjRq03fikJ7aODN4p9FIi29SZJFbhCsJAnvPa5+noPWTLTUMfpjlrNQdKmKTAN8OPY1E2uyYbv+
GzQdi9jiQVjPG1GuiF5LQI65ydPURvOlrv54rLUcB1YNKbYwvV3a4tOZsIlSR1HgGR8dZYusPmkl
4rxh0XpG4f1cLumni9OcPeMbjiGk4aZbDKI3CbIwlmntWLn7cvhMvsFiIx/gG0N5rSYw5jl/cmrN
cdkmKFG0+a0dI1mL3ELVogoFP1XL5teusR6hhTLAvXX7BtNT9QFPBC+J78uZQ4v8RVpBta+HJ3aU
O50tonBBNLRhhIpvK/ODiFMYLooBCKwo0wl1PsxRlgcz688tjsgwRX1RX6jg5AuVpB8R7+L6dpqO
rBYJDFcJ6CN4GG9UgEAiqqO5sOYdbjQF2N0qWSHE1ijGlOnansvn8lkmF4umvsYL504lZXEnWhLt
1Cy+B09UlEpEHGZGsELUFJRpPC/O8tpb7xpOhjZk8WZpNkLGEckbU4XXbcGTjvP57GXG9RgN1+ky
vcKI+zTQzEE//NpMug1u3JCe3jTviH75vkmhKycZJBzsfND7btN2pxnNRknsu3o5FXaGWDnBHokl
Jt9wjxhys93ZpfBVbX0+CzF55tPaBDmccJ6Na42pky4CGDM9C3xxObgG0lvZXHza3Go8BOQXvQHp
HNi9jTIdFrCMIw30HIzXrJL9Au8uudZ4rN25OLCZPIVyOQoYvJVtHOk1IeVuuqr3ayTKDQb+/Iu8
Wt1bx8Jor5ofITCPXXO08/P0UwbBQ4cbiITiFj+0UvNeSiSnhe0cxf1ZmOJyHCXUiGyDje7abH2q
SytEq51ItwDs2/UdqhsmKh6M6uVYiapT0al+RF+nL8rNSoCtcnJiZ/6a+O5JAwuOUyoyCWyLXux6
J2RqNX6Hir3VNftXyPw+ytNbs4peBld7do3w3JB5gxH1IbhTEuQliGIOdptF6uucsj2wl24v19Ay
f8d1emVRIyR+ZFo3DmdZUowol7GexVOB6GFCwC8AwiJc0pnqO6DpygS4hmTbUUjhY66hU+rde/UW
5J4YEqdIQrn+EDV3LWFrg0D3q0t8lzASl2h9NgntFRWBhNWRTBk2wS/mCLgxLHtrGc8JV1NJJwy8
JH+gOTdiIlFq+SryBEr0CoWEO5E8E10kURNCmOAOUeoX7MyYnTl3DaviPp/OE88Zh5NMimxZWENg
T3mqgjzd5cNwFU5kJnV5RTG524iMQG02n0FBedyRW3s4NvGnVw9nKUzkY+aWfZS8IAwskQWRB7A0
Yxa6gIrhhIvmiSjjCd9P0WLks8xflReTQe1dnjQsrFG86WBvESwifTqI0pFcRB7/Ax6ncjDkHDUt
IjHIUVXpJinCR0hUV2VGOByRUpGDJNWG5Bc5oFJczJZYKJt7EQcQRtsQTq9FqV3LL0rqSYv8Vpvy
/VA+/W+tgaDMbyXbSlkmenqSbYeBh5DNouZFt8ayyy31qkTBSmKmqHmIAkf9VtcLSuPLQ4r6oAS4
Ip1ec1wlDVolN8OYDBfSnVy/sLbuhCputMZdz4HSlWnX/EghKlFW3tdzk90SOvTVksCGg1QmQfCB
vMXGxluq2YWGdSd6SPJYhnFy1MBKoZFDWuXKX5RoPIhiiMgYSkaWAghR7UqhNlSVb1HjqEAhrNoz
IwYTJrVTjMw5WWieARM42dHl3laIjEg1AtNAqhzSvD5jZjBd5GYGyvQkN1v0BWotWbmCAw7WcuN7
lFeqZdnmZveU1/1e7fgK5JIYcZ4S7fwpID8iZyVHVG42lvM7Kp4qQzlYjREQzK4s7bZHzwvvLWag
1E091ljB/LA+HWT5Ndsmw7ZyjxYyqbMBOTJTKafbXSQYG7QhpGwWbURRiWM8drWeMp5Yp49Aw76m
XATRdRMFRHkselTMNBEyQD5C5Iuy4X1Wl13C7F6KPo0Fy6at5ldztp94KtPTUB6LyTzZE1iCtAJf
LzaokKJlHxvNMC+ZLSM4kdZAYVk9mQq5NX2zTPAKLgSCmvIZ3yCBJwykNfmxxoRYLJhTmBgThC1z
ZEXOqZMdj+D3LI0JN1uyIXjV2bl6Jn4iLKjk5Rq2+boCRIyX86IHD+GxmvgZMRPPUhtWmy/jY4HU
JeFrrwfbIISIMIW7yHLuZ6o4kE1XwHlvw+hb8ASG0DuXkwtMQ9a4Bng6weAsWfc1K2hgKN50aPLw
qV0YHKdQ+wW1Z4DTFjCoLNATdDNUAJVUyFji5neCb6uqEYVJ824E4z+COfJUmtSCzZvGRB9NEUaf
6fBY6VtN1Q95xwqwBHbXAnzR2+qhKWAlWjOiI/llDGFrdQ2bWV3smXXMrLWIcT1XY7SyfhOxfeo0
xqVl5CdtlvhGkM9IieV73F2eiMRvgcX11DHt4R2GKILuctXb1raxWpCkGZWw8psW4UI7wYMYfIUI
bQkEf07Cy2T9wrO1XOHVgouKMzj4DXx8N744Gjswz4QtJZiGxTjlc3OnsqUP2uQjC6mfFP29z5OH
aV2WRz+qCw2fd8431Q8U9w9AtOCItfRH+B41clturL6KTSPchae6Di/4WfsZnoxd+ZXZEQ57h8ms
Tyt2TLiSwvaZWOfIf+sUgzpzN+rZR9FllwC4spxEDUX/JNrO5Z0splbomtOx4VNbUKPpjz6SlSrw
EWbH15g1+n/ReBhtbZN2yacth5CTF6n5j+y9GEBdEgV+imk/O9aXyZ2qLLClPRjpHEHjiSVKo6y0
ZSOkRnXiA2rPd0LHYhZ+lgM7qPZZNhwCim4pxghNrQrMsI+9s2B/Eq0AYgdVIfbA2znDrq2YHsjx
F8iBaULPZJE+59+MZr4EvygHbbbji7ZMG2D9n4hPX4YqugwK1NyF6omQUDscoRRoJxZbF7TisTpK
lS1UhCtE/M8C3/bKZVu37YuiIiUyGQu4gLR/7NMZD3iTJyr86AV6JTRRoQ41VUnTDRGTJTAcaHxL
RKP4oI7eSVDZwgTDovDociTtJH9Qm5BWAx+yCdCKkd05Y4oCOx5UTfGQQM0NWucsCHF5UPVlFoe1
k5bWV8JlkwWrVqg3gc3ba0dHLIdb5TwAvmDQAGNS2zURzJzW2YVxfWeWoPsFmZHq4Qemyhk7whVb
ZkN0nbMHIVUtg/s2VmcgVLwkyvJZq1IFfVIAvzJQfJMgIFC7cVFxBECuUOXnBB6BPzxgLK9EHG0+
uT2643PC06wTVA0P4CHMM8yDnXjnYCC5AQrynpYXQTvKKwrIynXnEfMWXFVwO0CQ/SJoV8GySPQr
Crgt2J08zJC9VHnhlTyhpMlWWajPVzJSni4kTRxvq5wxWGP3DyWe8SF6n35RATIxNf6koZS9afAD
Cqf0Rx4UXOuulqRHRIJtG0vr0SS2Wi+27EwDD8tkACA7K1e3NvJVZbE1bOVAKNp6wmgMJvaEKuwo
0wa0Jo/nuGCFqcbPScs/Cxw1qKy7qn3qMVUnsfIkCeBKNZ4qHOMLC8t4t+0xZ1Zuqtw5qy1+IUoU
3LSF/UyqdL9VAk3s5pDEBmwvudiCWYsMfq9So7vOBHG8gEYSfNhK91nBMpozonGPuQq2yydtSWJ/
/Wt2Cvdq19yNM0y4lROsOu05d0noZf9GNVfTWOY/K7QYAObK1ABik5dEVdxTwTWOK4pVYHKSUYBZ
PyTRvMZ4W3tK0M9P1QRcPNtibpqgnWWkoGBN3QLB12KiV6nRGWNLgVUwrFY/79ODPP58oxVtLUBP
AXcC3dpg47fhvt/Ia0xsqfUmvbg8MXGoP9ZKvhuAAE1tfyWban2O7www7ZtYm7cQvHwJTz072qll
SAfhroGsIBkZZ6FN0iuPIqbiFOiFoF2vV2Rq02Kp66Z+7U2+0UQXCScrs3rSyw83Tn3H6aEKmted
fom7F3cgRvOhOrCBs93AEGveBG9fAW+T5a2QXgXuvuhwsCEF9lZzWjEBQMZMmez8E8Hasj7D1OqD
i8z8aje7kGADLGk3EqEjoWHJgyVfFXtclNqJauthFya4AAAjCKdSanW6+OJVJ+HYNhAXVp2engvi
FR1mx/ByhbVZg7NJeM7CBrY7GJu4Az0FqqMxw2ejOqtK9yYZQvB2CDD9UjVr7y3ZRSDgBhIxfZs9
KIa/hsxAUa6jNMAmEvx8GP8sNpkFhSa/Q6Qpqlgn5vlJKSuFZgPBGonSph1/h+Vv4HkfauedBYG4
gAXVDHx4dGebwXaUp3FK9FMuY0eW0UkRv/DoSxBHUzKCh5n+2FV2riAfxin4rnnkOTPN8abVrV2U
Tm9jD/04olizvmqodZL/hKcqAFM9906UVNI75/ByzQIjq8Y8TqgtGZDvpPSSiCCIKAYPW0Lb0dM2
gv8JwQrIiZE/L3x0+dg6lmcRVIBeA0/NdYUF5s8hz6Xwl0VGoI8AE3B7BOSEEtRTNwBVh4ALZ/o1
U+B8YcBnwTOE7aTm8xMOoGiyWn6IyI6kaCnpYrXc4S/I7jY+aFHMpIBnfcUvutFPFltPOZipECwD
cVIYURMwbS/9I4fHUFokoGnBF76B11JAjqCCB2JtFKQfMRoUEl6bvH/zVJClTnoKsBt3tN9aCjSU
YC/AU5EJCieIMlLOM5aoshJKIKJ++FG2cfkhucao9CtnNnZCgod6d4ofzJilakCD72Py9h415sUJ
rUerTXckg5hxCoFMoQOJxNfAI4O5yvBeONeTRuPtSgW4KIRKvVDe2uY8w8BfQ3HQySOQDUDWgy+s
IBfM1HelDuNAuw9HqVIS0UYiAS/gEgWhIlHe7tMfHPIAoZe4PPEXklpFJ0qeTwExFqAarJGnA2uU
FdtpOsR9fR7wtv/GaNEQyHH/aWoI+lm9dzYHMfvIH+QwCixV0dCKATMLYYBRxsy76MN8UVPvfn01
9os/mGU8uA7QAA9B1YYTnUxIadb9awEeArD/DNnNPiktIVs+YaYXuKfXz1hBXJD0YZaUtoekSBB/
ADe5UmVEc6th8b+pAeNKqGXc8NPBS9l6RjduIOQsDLjTrcVO+aTCmHPmYN4v0RmzsfTQtCPSHtoL
HqIWBbz9lIaVtwtmgF0/gF8ArLsF48cm3teBGvhjbGvblGIqQAQgSZTvYuZqN13pl0Z9K6B3QYhU
UA+0GHJCugAXSj64Nsfei3iSPfPGGIujZSaKH6lQW4K6eApVvotn6xYX437qrXmjBcG3yqZzw4ib
xxpdzYyhk8sRKZPNVFx7AGSAkPLW5RJeRK1ilSahJZILwC4M/9dqMwJF09ToUqBiImg8+piPaVS+
u8k5V2gvNiivhQPm0Wl0WFSxuoFOkzNbLgUy7vHqUTUBLTKafY9uv1D4dYGXoptea9a5sKFiML9U
3fQ+U/nBmRBfgJISOJ5Ult5SUJnid0fA6GFfCONIADUiU+K27QmDn6Gc3hIo4MKsFJ6cPHHTlN8Y
0XKlNeOdQxcexPFPOIWXlaQL4aJC/BGTs65/l4MtiUBCslTsgrWTLydkNWlEIk1KE35dNDvw0bnS
1WSvE+GEBIZkdLapgEYa6EXCKoVXBfMI0ycrpSdW3E/UmK8le0hXtrYxC+NELb5kU/c0cV4Aj3vX
04x2EwqH5CkEV+QSYWlytwT9qTd+3My70+pmO7T2URiAwo2qVLhWy1RdjQo4bdjx8kErhOE0RNoc
08WIqd3qzlEKiDbHmIvcWlBBtzNIZg2PTAo2KiGzAjwQHbU+uUzV9KSFhFN6UgGpScKU8C0qjdJ1
1kDopZzIqpeeC2fiK+bOyrld1NNsL8+S+tayUMKDZAmVtDCbBz0Nr2tQGtjvRmV6MzIBDtoQpAfb
ApLHOGc/eRbzkDxVM7rJ0k035WbiDNSYiJms4JzrFbYqyjQBUOmNAEZ7LbwIb2ytZUhFArC1rfQm
igixEOilDJBWX8CocrkEXW536SnuN0La1uHJJz2YK0xZlgoxcKOnbQXmJ3VVvCB8PkV/MOgGds0b
R32NRm+kMKf5w2CTYi/xA3RaCx4bYc1qA308hbfLCj8ZjQ9VJbCybOVudLdl2TwXGS+j9umrOi8w
lvMPwflLthI1I6EaGQvUbEgIktyGBXA3C0YLUVFP30deyo5r3Eo3Iz1nH1FpN1Qd0AMufbj4fV4e
DIeWtI18QXoXXvkhr1OpLZB6ugM9RTQCaZM8voz0fmZ5srnzzByF4aIB9m7ovbLxGI7Fr6KmuQES
lbqkXUehsm0a5pBOl7Fbb36clObDqJptW4+onM/SR1BMSAkmqUukB5UFZ66wfJ2zauvV8Xkcc18g
lJWNV2btYLXKyhm4F9GKKs3y3drZ1l1e7WKv/t1k3UtWE6dW8bJwSXI/DdVdn9Jm9EMQ+H39y5pS
dbMknOG23VoNUYdyl2loe+U6wpGB3SIN5ALEtlGKR28LKOQ7bnKOJToLzHY3ITIVhbr8UpLxUbQW
pLFty8GCMR7gqD3SEC0SmivkuRt8d3HQrbEOrl9rxpMHLc6LDYPUjRe75kbVqrOdOj+Js1Ah67dl
CLJJ6qEpzy6xnVKEuIfEIkPLCekMPJzs5qk14KfbPUMANwKDVNSHDic/KVRnwNcpu42l+BFUvTyG
/YQ6KtDq3Kbjmmp8QQEr+BYbYn+tYvGlyk7ogT17av6oQ6NdxHRNb6r3utrJsZawLsIsZTPtHVfd
r80W1lPcdbQlS3lFqSBXgtscIQWoPupmeL9mjWxg9BJH7X18w2V2t61NUsU24jXTim2r8xoeGtWb
2Km/8upRRFxCGg26pE+EcHwzUm6FNCHvLrjqgTuYu79XopcDkUPqBgwpj6HzWzeGV4XuXKYxEm0V
mzlUUMUHu3jXAwq1smWGI/8qnDwemt0wj7dZQnCmha3QEGRTKDYbzahz4ip0rw3+rWVYgTvfqylc
wkyN7/GVht7Gla9NmHjrUGntwFzOjI27mKps9aBGO7e8ElU9W+pBhjG2szyx61wzB5h3xmwyjgqs
8JI2ETNF4154wSKqIqIkJXg4Z/mY4EbY7wIexjacufFmEuanY24lwQp0GHyThlsFslgd7FWMhXdC
7JFS12b2YmHJqSuHkSwof23a+jHg6VpJM7AypFFJlhS+DwRX4PQCm49LQOtQZth6kM3a6E5btPue
aoNz5Mz1kTso9CHX/ogUfZfRD1oQRJAFk+MIIBdX54qxSq1F+6J7FcauTNwk83lIjoKSe9OFVaTx
rtTgs0l/OlroU19J4Zum1hbtp3ORgWGpEOWFQClKv0IAng3nEwubm4ApobTCZoahK5aQKO55ryuH
pe2Vs4lQkTS2ZNINnl2fMvNMkQ3cMH68QjSN/zo7BW7ZSAIJ+6vQoe9cCibV+rFX6Sg4U4HGp2Bw
mOrNmyoDFWtmgWZ89A1Ti7Wks5eQuoYpHf97L8A9hXhGSu4R3rpQYWS0OGlnSBEnAWVLLTEnDJod
eAyKcbF1KhsuTRyufpM3ck6kYhsYqePrDTXc1Ei3z3Iz/lANkfpO5nCdl90Ih3zq8ZrHcU/LKZJk
AirvXtfj00BPMXndE05dktxMSGsllrwbyXaSloWfLQ/UYsQzirLhpsg7hCM+ZMAnDUMLfwvtCx7R
gvEatT/D8vrFKj+hZeGoTVwwJvAWYKEr6iiLP3vxIXaUO0lXeTC/Setm5e5hApgupbZ00zJNDFT2
Ct63GwfbmDYpqADvqt5VKk9SUIY/S1BcV9ZyUhC4iXXA8d6HKDatQxYhAjkBsqqSEgk0kqFEK0kx
gV9GdBF8qZXuH8zQ46zhmKGUvGOW9mg5NYa9JDvhfYfjiEJH7onAqnFknXYQM0kFBVvhqjhB8sc0
yLCqN6fEI8JgX+Xb9o0a6Yho0yjJFRXZuTEDiJA2OWLT9EYrwUIr8e+QWVLTMHavJuYauKeDqnQf
RYN5PTYEoLfaSg+xEf/oWQuABGkkZ0Wvx3fu6Oyt1jxgTZxtVrqEkbsoRd23gckOk7SsDSf05Teu
9BxxvEWF6LjSCty7qu5eLQgBrRXfCTR+CudDqUfrRHdqujfhcEnD6YhWHbcuNj+MQKUD5mt4/aNg
uDc4+Ow0d/kZbDnbOuXhZNzhRfu99DT6tQz1HWzmQDv6mkeUNOr+E8FpbU58PTJxz+AHsP97tvrK
Fy6x3JN45i/DdjmSKB/MJPqJDB2ZA2PjtATTGLpZp2m/c+vWcIwH3Bd30gFLIiaf/2QwRRJsPkLK
PiEBSe/w45Q3cRc8SibGvvfMQpAYj6JpUQOOogqVoYGmD+8j9j8ySZacKdXnWr8m5Eyp5tZ+F5TS
m1a5+xKjXDyTQH6ap6mxz0rFVFtZuFD4/jXIwrfaUznfVOp0ltKgSBQK+vSjoXjK1exxtlsk99Ek
45IXQfCKSQVr0QCmZjNvVWTkOOUUQZbJjrBOb9VCJ9NQ7UQUUIid77SuVTdRE352LRs/EW+xC9Z+
hrOZXW5EAXgcC1SW0KgayhBAdHaCgWhbN5yTLOacDcMr2iPKxnvCpBWFIVSoJtG+AIQAKco5iOhX
1LAKIK5J8yMBKuE0VCpPUfsSW8MBFd0rNU2pfeNP4U9LKpIZphnNNxnHDWO/3Ywb9VrAG9Rcg3oY
VP16Ha7QFtLtNmwpCOh8+wS/WJ0YLINYF75fqJAnw0g/GbcSnVAKaTeuKV+hYsGASM70XsPOcgY+
Dq2UVmG/XPcHUXrTKYxXUhqH2yrtZxE8ZBiWwKKhU824T1TgtbqVGUw16PGxH+M71sA3cXKWoqzw
vLMNKrLrIUVWSvgT2DhnVvVzBykbjYeMgQhXSuvg/jfLPsT9MeXmSnqyCo4cN7lUhoc61v11BI/E
wVsTst/jGq3X2MiXPZmSTX2yq+fmfRXEy9TkPg1AXBcAOn/m4U4z5h1BZUIdpmG6ChpaXLPZZUjJ
jnn0a+6rNWGpNtAiYENDGbLeApQNblrl0LAyFG6tUGVK7Y8B5R8zeuV3FnDEBr61VEfy6JiFdSqX
wveoBSRTZ2DAxDc07qxtLconTEWZ7Z87r9r0qx7g7MvI12xZLzJ+iz1mF3KNiYYklYMUSVIsSY6y
xvKhARvKW60ThzYKL8LZkc89wHsCvBhRu8XncngcDEjEbIlkaCqHNnXDSwkdkCnhoSnnTa81O2m5
HOpXLf41NuoRVu55KnlfkfIcXOYcjn0t3ECvQYWDSa3I+QkvSKbdGsWtMMGl9srpo6T0k+LGRQoS
T6iPBEKV/F7opuSe6dZRb92CWFVrtzKRyEb02jpwPVQmPcVlXYNkiHlIapJlBbtcyGTyHRYRr4rs
4mckiUvLSR3zoL/O7vIV6NmPaKe4afdWMt1gwvCcuJj48nqycpLiw+JZX1AjyNBd+WOZqsn5l2Gq
qzlnBQrHkCMmZCQXs4wvNoP4VRl0SVx0oBjuhj0eK7qf6N312JvbmepTHtx1Fq5F1QfsiTdlpNla
E4e+/OpSSJlIM1Jz5hUhrEMhlhVozRRc1sJtnB6wBN+6MBaF1FrN8IlovWROKd9XY5+cmt7Ozq6z
ZbgFHCQrjubUOt5JxCsGRmei/iX31kCoMZSqNWyuYlavqf3mlrTITXkUtQUVR7KCS2nVirZdNzCI
lfWFhaxe9xY70XeVybf8CHA1pGUHkuiB3jcsgCPi7xQK7iYeMMJKXhAcBFzYlxxtamx1GnxzGd+T
AAMsXVBnHtw6rzUnuk1+3rLr3m/0zzz4LnBJBtnd4y/JpD9xdGxdELMOvCrk+Pnx4lo7t+ysTR4v
N82QiVi72wEEMgAwhcAfnGmnNFHvo01fBWxNrWIG3agDwZlZz5Sj3+ruU2On+0jck4Y6/PF0sBTF
wI85UnkoRcef6CU2fQ1+HDezlq9rR+KKlSnI5y4g0Iwo3U5pWOy0tsUzF9gMfhy3g7XcaFNqbJIw
4DMZ7mlSHQjdQb6bLPwHnOGkAC8RgEgZE+0FFSobRuQaAmTEX5xGwyScdcGxKxIRavwE0Z37Xrnc
uaFxrTg0ymrHpmV23F3WplT97EPBwUV8xTL0tfK6N4S6HvAVimB6NUo8grqZvSWrdkDq1u+8v0lL
vdwYiXM959VrhaUvDWr+s5RMPYb0gkMtQ+KFW1ksgkxXkq01c4/Sxbpua/WusFgL9Vad+WHgKdsg
RnHInDhWFTL8MZi/muMwuR43JnCRtMdxzQqwRcsCbgzQXTdEMFsgtJGK1halr0//HML22cU9UQwE
4cYeuf12tO/K8i1KzDt9cK4BzzEAGUAKPo+jfjL7/FN1w24D32WCCrNBXw8sE/k4CabrqQdpl+gH
xbqrlLsqCS6jSQeXz4WxQeqLFMVSuWtz3VexYqM4A3eBJ7prh/texXsajRVgCfGnMnMoEiw3N0Sn
lzpKn4fsrZpo4B0WpyHuux5AzfW2gJW7NwMUEgStlPfGJpdL6Nrjuc9lEeeO3q40cV6DIMPxYNEx
sIexZohWSqsA5kvm7bw0ug98bNjooOtsLz0pbn/bZIHl5w65DwpPjpil/qs3nVNgnXRlLmkEOcaZ
1VzjSLj1clvbR60NSaPAT9jmvtmu+9PG+6kPMn80Y0a6nJgwG+4tBq4YymDHWCEvPo5fNEbFzkym
X1Wi+4UhBZAZPTro5rf2ou0TU7+bFcEaJ8q1Mo7VUYF343dz+8qagGCiFPrOUNNhH9kIGLiECCOl
8TFZ9kb6uZ776Rj09RX4f1T6bLTq8/pZKwbMYbB97SEe7JaqwsGBaVHKDIXZqlVRnkxlzgSud2Na
TL6vanNdnay6NzFm2Xr2vKuKdBe2bMoSFzRQPWsSLDvAeimA3oXWRLPBEDUJ/aypdyztOF0JklZo
J1xXS6BtJo3BSjC9RILeyu3oqmjyq7mzZCU433egh/nOyA6uO3YHbyJ3zI9wgbZsJ/GV5M6sJ6ZW
7Wfqm8e4JSCpbc+8ar5gmQt5OTvoJj26Y4/xIR3hFyY8gl7Z36Zmdh6c4jMbYvRfCZlgRdM0P4QK
Y6gknp7ECmkND2VT7SoVamQwuNtCv5YSvUAP2nd1KtcKIJFlKwBZspo2R/kY6DziakCcLJx3cRhe
JxOwY2EGdB62PSWA6HKpbwK41QMVHmMmly1rq97GbkugjItdogTG1qzaX5UdfbUtgcQc5xPyNyIv
bNChgcGcSjlMSvZJ4f/aNLzOGtegXTyUfX42XQYEQ+feB0r4glsLmlxRuhyKyLtNunE4qJH7Agum
3i724voFSD2gNGSlLj6EHWEoTaVcNpIFIVhxJi881EajL6AR+SZtNW9vfKE0OfkJwd6MDMNfMpoB
LzLK7QRq1IOTusnELmH93nP51tPLFEjmBkVxH0r8Ny2g4/KvcR7NO1dscoo673neqn0HQTUYcoA3
05Cc4B4+Byo/tPJ2/8e/OBC3q6X0pWSkHYdR92//93/+/+OQrWomFPn/u0P2cxkWfyvDv+2Tsvn6
LL7//rfvoou7+fT1X3/3HAx15df/cMp2/4GABgqIhosniGsiBPD3/+OUbXooJYhPCVY6iIWib/FP
p2xb/4euWboKXV/FXo9f+adPtq3+w4bX6KFohuSkaE39vzhl/1V3D+F8RzOwuuD9wbX8m2ZDrldl
1Rf65ENX/gI1R5C2imrXJJbNPAX5HRHlHdh9KtbID435e1Zo8VENXGRCu4NaJO9pX43bxbKyk82I
3SxZcLZZ8J1nNTIhyA0VZjThAlZdTRacGzC813MVDjA/IsPv54egHtO9EZXxoSxHJi7tDPK81QSt
d2BLdwJV17K7TeO91fA0FDo2Ec2Q3BdaGG3L6iPsIlT7S2tgwFho28IFU83sVmQ1Mn38UIsR1Ce8
IzbFybjpWB8PxjEpl7e0cn57OTMvYsFk4jdrBc1rXqDp37ZERLNarv+AE0X5jqX3b1Z/vzGbr/3e
iX/cRHlmJvBII8asuaWbGNLQh2RXYNiLPovhOymDUSTBNoOizHvNRenOIb+p6XhdEJ0Pec9mny2o
u10q/U3RqumGdWwfzO3xTwcTrNUclsWfba7/ytrnHiNBBz0MFz5HN0Re+E90+aEBORAk2SygdNRI
ihJkSwbsmL7LzdF2DecMVrYK6SxgIr4kxIhAfyKkBP+dJoO8078IYvBJPFXEgGDua9a/S4K6QTp0
uGJMiKlP2alKAFuXlsX3zmiJgmL24wxMagpvbFtYtkyXxpKCqmmPQ699R4HKBH/E+SQOoMhP3XZw
uvngKi0l3CBYeeVeBrBVzXagbox4n1U6NODA1naJ7mITEUAEbVqESWoXccIEL7mw2umLvsga8UMw
NfhFdBxLjYG/lseH/+ZO/EWTAglOrCpE0sBan+B/vRPOQr+tphPfs2XfFxnKZxgdQ84B8P50X9dI
Xq6DJjY3Xdy+1PHynkobnZLm/UC//88f56+CLfJxDAw0gItAlV4VXP90MOo+VDMwSUhqH7WF+tZL
lnpbEnh8hF5S5niOeqrggvNsRIX6G7MFaluApzxwRTn3PhEKwV8tYsJu9C9hsJikPVQ556kFQWuh
0PufP7Bmi0zJvxwg9M9s2zTRsUKdwfx3ceUAjyMDOiA31YOE34/2aWkC6qVJISYlC85vxvcyJbed
oRY3GRB4mH5YF1W7srvzMmWGW1ne5EgAWEqI1drCORl5oTi2P4DVJSfK4DdXNyrog/AzsIwzU8Pd
TX3v+R6Tmp3Ttz012xbdQeUqtKf7LDC8LdTWHs5NOW0Qq46PtaGiWEynO6ANsR8978s2omrvNQWa
Ql3tmzo9VcZWjULBY0sxWPvWRgpXdIvwWAZ+qVi+Hqr40WGFiVpWTtEPaChkSGIsTnsK2m7alBOc
57af+m0klztlyX7NN6MeLzV0XkNmUBFU3TzIf49aZOyXog0OQ6x9JhqWKYERBLtlLKpjNI7Py0JU
WkbjdoxgpXfVbmnFMxLilzdYv1MzjK8SmFPA1iGHmUKHQpGNTWKEpy5aPY6nPQ0ALnVwQQynB39E
+HM/RvbnwI4UaQsHb6EqgnKMLx4C9Q0cqh48yrActZbmHxgALabnN+yg6ZaS77jmMo6x8WMi7b+d
IhtVaLJEaFfzQemGCC3D6FIt6gJnJs4SdkA6o9ylaW+LHIckM56ORVOMDBUtgC3Tou9cF0TDONRb
BwQgFMSo2qVjDygYXhbSW+5mNLDHwgLxGNnNuB1mgKlJ9RYo8Q9cxXbT5XwQeNib9La3G/o+FDnp
0dkvOlF1AjfgD5ZZ+EnJerpEZcA3rdk4NGnx7AbZrW0Y4d7KJr8P4ZB/OdVYPxYBQnA4Z8POXTZh
rt20CBRHLbic//zQrEH1354ZTZWnXLcZ3PzF+ChJcQ1fyplnJrb3g0N7GebluC1zBDF5Miavfx9s
vo26oFWFSMMAij76AogAOoa5lxeyblGD/naowmvNydO9pSovTtp3PkyidM/MgB5SNbZVmEOWbuJt
bJPHyxZF6t7s7so8ItRVVXokdjC9ibRPJ1s2FrJpakTSGePEI6786Gb9uTSkw9iqvqLUfJTh0n++
FI5UM3+5FBZmr66lE0lUyqo/Z0IbD6wg1JMR4KaGRafXMI3yTPzoovIrzjxn1wzztAm12PUzIE5m
3lIKqbFOQ5Szq5/pTLhKcMcPTh79L87OYzluZFnDT4QI+KraNtCWTiIpktIGITOE9wX79PdDn8U5
Q02MIu6mR9RIYhNdJjN/d84cR4eVgQ3JlQGwQvmgn40rZj5oLHiYRR6R3quG+4z591762t6XTWUF
RJcxyZp+kLFI6b/Qf2bLeoo5i4PG9mjR2hhcfNr3CRdZLZ1l59y3EMGCcYH/7SFeNy0esYMfQ+in
jCPVXP7cADhhl5cpLfgR2uyTpfoRC1iOkaX0uQVNh5rKvWDwwBHkyR0eH3koQMEOK4QMMn7ynbsm
oevEhKj30PK2QnDtphzp+7IHhh0R/ZziPvqTq9D21H/7VEhbM/GndiiGP3wqIlUCaVvE87J1fjBK
7wvphJSVxsvQYyuU/YWJfR5qmyCWnDBaUmP3HDIriWf8/HC/jLDtml//vlSuJmm/vSluas+2CYNz
rA9FU6TEGFcjbTJOOnzg8YqDgTd/jVTuHHpnfYrTvMPTl+DOrpELI3bzbBkx89OSP0nceX6oIvd1
trwfSByZwVV10JhpjhDwy5Ca4uBs6Xo52uFQzG0W+Ng7ePAkYV3wyc5qVDud/slH0Pqt/ths0EnL
sj2M0E1QzL+v/xYQOi0wLuAqyd/Xvsw49gZqfHwPNKKhEDYktENBnKTK9VdvjVE+bltcRZ8cM3L4
a5yN//6gfw902t6T5/pATlsN8jFP1En8WE+1T0oBsQidTMIMOWTGnK41k5euKR82/Dlf1IGE4Kc+
qv5UVPxuMsgbwB1d8jHTjFkuTdj/HgpZZCQ0WsYQjK5t72fSMEtOZNm2Vhht1pxtqfex0vbBkHoK
AbfWQyuWR2doCW0V+XqQA6YhLmjNpFd5ItpyGePzf5aNCzbrJZBphnSjtZWNDKWaL2Xhljf5tAFt
8bRj/hC6fr0cy6waQ1eu34qa59xEwFVtaxKrbI2BY/hA35BRdtJrGR1ttJFNPN2k6PPs5aePU0ez
MPoybQCsciNut8a7X/NHbFDEwCkgaBjIqw//abOG2T1g3AJDymb20V76Fd/xyMmzP5y5143yYSPZ
mH8qRcVLJqa7rcn/KTLHWXV+XA5jYC1sJO1PY6Cq/j1d2gIoH3uopVa3i3DKvUk9FpaDedk0PFD6
MBfZddulBFGDc9CZP3Nn/SmL+zcvMT59YUrpU6Qg7PhoWpgNMlMYbWEApSlVBvgdY9PJ8NrUuvo2
6bqXatFvdgmTzEg0n5r+3nRwUSuvGaGNYKtCoRR0SYvsr7nvXT7i/8cO2ZzOsBhzpEfu2d+foFnS
uCuH499upL2HAuYxIIy6cDCcISg2NGU1IR4mDCR5IXQLY4gq5bT8w/v4LWXOlbwBtWVd8F/b3f7/
/3ySnREV/VxSfCdtYTFCY4QrWYZ2TvRvEv243id+kRBxAuS4Gb+tG+c+TyA3dTnDqzYTT1GRvDsO
fc6/vzfvHxqDqz+y5W9TFv9jK1PT49ZO125TzQx39EXdFyp9zTE5qGDAe7okq8adUNLHyHNULAB6
pYXO20UXxZtkf1ehlZGg2ReHBdts8HlhHcGM9ojPuAbjqAohOUfqrhtr1Af1DwQj71bGcZRzfCeO
+pyO1ImbWWgORi4Vu9SNIAYOa3HyJtDyefSnIK/6E2IvJpw4bFWZeMnIWN6hTGozRt6uNQC0lY9O
Ej0vyZBi/QJ5o3PAao0eO56B3/r3B3c93T5sT1d4RNVKx8Zd9mOg3bxOhtENI2hRxwGDBVYeZqbr
I4/E962FV0NYBhWOO8N/1u6PfonP2Yh1ZE1plKX6e5l7T3q74bLtx++ZsO7NfLWei5IvN1bz9RfX
qnuWlE4bXZHUYnjnms4ATYhdMIKJYwJ5i9dljoONJ1y7sxckSfQdqyV1KTZTRiP9q/Kz76CV0Aid
b3X3mUzUPxWI10ynD08DX1BTMXvjqRBD8/clbhleootSjkEvJxaEcUjNyd7n5ToEXouGnord3Hf0
8TsNJylYWudLYlDNynr54iCum3Dl45Zs+ZPDdNpusYTyIGQMiMeUBccDTtH1fsUPaAwaK/8VL91d
ZzIIcZmCwOHtJ6I20nehmwO2haBtA1fQIvEjsMXXRUFLNYDZMMMHgMoGqsrNZNIdOZDWqb6A+WBt
RTuTbVRTbeH701E1bQk9ifLOTb32YVcV71eWdR3Lu6iYLwPgaqn9Xz33TWRQL7pG9OQUjLE6/a4n
9VB69Pl5zjEXGePe68jmHbT/OavsZ3v9aZu1DI2Ok1zSQ9B3WpobKIp6vK8FNNdYsdzNBflUpl66
+gd1qKOHjhxiig3fUIec8AhvXWN2UQf5BlVYG6crnBfzMOesp6HPMUhAi7L/97X/e7SpK/FVth3X
RVsoTfnhaoKXabXAD0OgJpTNDRmZZHiC0+lEPzsDXw3JZsZheJ96SoS9OywhxByeeVwnF29dQtQ/
40VVFyPy6rB6cb2s+cP+/D1FB/8iR0iHTAGPac3HFDKfrCOV2vglmQsaox4a0V4v8JCXzgvACrD6
pIHYqxyxgDH7OKOgf1dYg6TK9qkssMf694dm/z414h1xXuDIY/HkSOH8+x5BGV3lqcPVQ8wuB16z
fXvHezZnYe66GD+TXr7126G5tABh3XhXzDMa3hwi9CRYXamkKEqj1+tf70pAHgIyPyWDxK9liwRo
YmAM4qyZps5oWDzwoZmMywC7ddodeH2lt35usooMRbpFM8seYHd916zvwK2pshbMuOqJdlfwTxTL
tK9NGA5481VBUwEW5bCjQMpiJyjEp+0UFw0/RxmZ9B7NQ0QJytD/azFZUWCbjXeIS3lQfRsWLkxF
5NEMzfy7PCU7LevaU5Y+5jkLOWEeE6JBv/SDSiFWuHveUHaMejNjM9onX3vAhfwEiQ+67zXlL6wn
XvIN8sy8/sbtcOUoPfw74RZC0+Je2YyCtVtEQQP/CoEvPTEJU9wH1xtro3WYmsKQzLWdwfAZdjBn
hz0B/mVZR1bY9s0W+ylTTSgHX/E4/eeuX1/l2sD4d112M1wQTpK45DTjUWLl8K79+pfs7MOsxV3b
xVyfRcWIoGwOTmv/UBUp8zg9yNA2DZ6Ix+iyG9Dx5u5bmm21nJ08OfGEKcrMxw34lNHj7IS7IqtA
nrEhWbkFoi+b915yQUxlC5W6wSasMtOTYNxv5Dlq4ZxAeVTGGHRiTDCLkSDaeau7vccpSuyg36Sh
RODFiiCB0uLm9JB/EM9Qgl5BHe0bF5H+ACyxOfCP1iBPGAwzkisCxK55aFv2l35eQXiju2JssnDI
CSi8/uHG5rbbKCmjUWFTmrPMJMWr3TFgNtwDRQbWWVuIIWSzuMfoNffjW0rIo/Lyg2wg1l+HKSMW
PvglUid1mLSjcZwwbh9ARmhxwlgzHm0SKyxbTZ9tdgwOjf64FBXrqO9/lnX/HSXfaUxmrl+4rxJ6
0ZAkVaB796HBjiBofAfd00YyLDr5ivPhU5sQuFMTDLePMaTc9WrUYan4smztQ1EqeJd18oAZbdDo
ZrmMIlrI5QG61UgwCvQB+xzfUcOKYGHbJ3upyz/UaL9HWHBwAIS5TP5BxIC7/n5wtNliz0tcDfhO
7U0e5LmIYaS2ub5oa7i0M8VS2c6M+TJ1LvvyqRZmd46d9qluGJFYUkeXpm/uTVv8cA0e45Wkg/0s
TkBjyLBWn9bmYEVm+Ycz+HqifagKEA8I6TlUSOq3MxhkmYXfjAy8RbOj+hShbc8yTAznrcCxY8S5
TuecUFu5ozXrhxwRP+i3o83o63Tf4TYtHreU5Rw4iig6gXR4ISPdcNgDrRXj3h+jfOXevhYHHHyM
wVIKB+VGn2TFQiUz9hUkkdgMf1u/MZTmFuLOPMefDcEYq0tTd89XZ69tH2y/L86biH9v5f6u9Y2H
sjZMgOR53JeTi3WTYE3a1kvnwUXAhnjakZPy2rgUL94WiCBmfRyFfS+b4i9kpY8WpX8QzwyxtoBl
UuenwB/L7gSREu5D9jqLXhzdLvGDFbFMONnRIwZaCStxeuqXngx4/73x62cDBOhP3dFvqTusKoWt
uQeqZNngpX9fVZQSbb2ygAKPQ6Je9KE3q/TYcD8xWQTX3uDFcs2wQ457bFCM+E/xaltN+GF1EMpi
YTOOJzXwzof7kFHaNCa+OwRDa1K8+SbPD+ou9c8nM9pc8UqG0BujjkszaAfxNBvcCfNQgv7hAxqr
8o45l78jH20+T9gcwzo3vproFFAz46NDzRb0mLcHWmALsqnyliTDO9a5W1y+z79f7/9UE0nTdbmx
cYmHMvOhJqKJWcmgkLDUOAB3BgyfQxK7e6ZvLR9n/C1S3NMiiWn+emi3FehUvSZ72a2f7WUt4fVa
l3EGaU1cqv1EuBfOt/pPRcj2Ln575tIn2Aw7e0SHH2DrNZVjJUQ30LVw419Pjcoqj5Eqf1a5S4DA
ZO6vbCWImZc4Ge8ykyLUaGlHGy4ieM5BOantAD163IG+385wSkFu4xg2y2wCMSQVx+x1AGSkyGP/
/THb/9CvSsu3eJK07rTvHxoNbTizSkAggsxFdQQfEdGh0R6MQG4D2SXNqMJ9wYWawY2eEzTreBhT
S+eFF9r4/3KVxK31XmBQsc5vq9UBS8/qOLWuDPplaliH0f/jPTOj9U3GZPi/Ox9zExDw+3bZQwxM
K+dgjxQoEtVJ+ZK58zuNEYJr3EoEEufKYnITlQkTL7Szu3a8c2X6QijWe4NkIELEhJ77e2KZD1x9
b04dfSm7P4U8WP9wLihbslYJouBJm9v//59pBVfLbEiT20bZP5cmVSfTah6mBrPGFnAvZKDHPdQq
3BHjfCer+e3fP+F/KtwVrA4iMLk4QCy3wdP/fP8qNj0T5HHAVAjKY2e02BsJsbPnGAFdZocgSkGb
p2IPEbUIVEFnuLr+46TOREL+Ibb+H5abMk3uDrod3zOtj32tE/uuxrmaTtI65WUWIY7mspE53zlJ
83PhcndmWER3hfp6HT56cXmul2yAaDR+bzbTP4rLqmROlo745xp0oFHMVbaK22kR3AIi+UN3do3m
+/se5z3z4GDTeJ4wP4aFWb271hnakkCrBUGsz8ABpyUM73J1YLhDNZgX5aEWC7ihhguQQxGU3Jl+
5i47P/0kJ5e57DFDNWuR+QSo9Z75dMw02uy49WYdGempjglHg31Wi+zRtymuTC+sMQoOBrR3fzi2
/gGKUybDreugkRCFj3fVhLZyLByaOaxMeZJeETqY0ezyrVl3Z3yGZHeePOZRbcNmN4dnK27tS7yW
JgXZqVeYyurY/LK0UQxJxX9rDTe/Me1zjURbT4k6Go62wqT1XueoKw84IQbrNkYa6IV2rsjoJToo
Z4btkcjKOP5CB4O3ymTiAbRirIs2zbWymyWHQJMVSL/76ueyldDXGvsPG+Qf0DgeJng+RyCQxG87
JBmFKCWMYugWax5YQ3XuDJZatPkAA0bN7AtCdNzmq9SwRXTrQsFWw24uo/5r3EbvrpjIUjXAn11s
K5fGBbgciWB3wC8qifysqZCcJWCdTkS1nCfLbhrj5Gymiju2kLQyUf4mfKX37ubnh80gxGiGGTBX
H/qJ+VRRAcSNCFvbVISAF3CS9XuVwpWtoNkExjCnB0RCTKuKQDAEIL2ZD4+uaj26pvtXxNpMRyjt
XmFAIPA8TO23bedgTjYxH23sFkFtSSPh0BdH+ZIf3MqAVUuZ2RKDoFW0I9zj5TpQqfPkSze3SN/M
752ckCpFvEMbssyuwnuFFR8ZYV/2v6wS8Omaief1lB91SmFk+j+xouU7WmZoTRpLMsqIzOr3fT2d
e2xuL5sSYsJA92B6MyaLEkOygowyryveMyb1Y7sWod5CTH0HAWqSiSboaVcqNC1hziALDI43Mdr8
CRnpPkyqx3YR62kj5Pi0ZI2JBRNU56WmPpLIzLl6DSPBIXVDi6MBJNqcLsAAyYM7o7gg22Rw134/
agZDQnxtLegkJpBI2AGMBKuZnPxiGnYV5xLe5/A6C6vZO3Alyi2tVW4KZEQfVbCK6WsE3ebsmPEd
Zt054mrjV5sLGzVYINiQ5yrDHHQYjItj8KyMEQXUMprYHEJKo97bBLqUOZHlfsJlLAsrMRC9yoHH
MCjbm2P6qI3yQTICcqf2EIv2q9wGzGOR/sro+isoVqYC989WmhvtYfRepLS9m+UIE6+vnl/86apm
Kv9bVeozlDMdoO4NU7XFh7K4RnRUM9TGdnVezGNnTSTlbS8T4oXLMKoT+BZPL6+To9dlxTOmt4RS
d0Ri2SSIQ0TwvEcv+wZvoNytuWed4Y4Nn5qmzjBdXe6FkDOOQJ13iUE2s3JVN5gJQMWCdKOmLnA0
Vg52FhG3Dv1h6WLClHMMHLMhDuuVRNPIcPA2zL6pNr+pR0NdJDSQgyBfokuH7i97IJ9F5s6PpVl/
YDaKE9BIsGA+fs9R85Lx6U+Q+IfTtICU92l8tlqvvoVGfRhsaLbZpK1jDU/3RXSKtLAO2hJNALNE
8J6dHdm8C+7BkCK9vtMZKtt5QFldYYpYmtk5Nfr8tIhhgmW2jU6L4qm0vLdIxdM3w6nOauiHl1q1
zzpX/suEpBPHAetS9kLfuhlB7XpgGoA9zRDCXpsQRyhOBKMD4vaGY00OcNgrZzimizT3q8ZizTW9
4XOSF+PnQUU3soqQfJQvxtxbtziyWaFQ8BKbwXdvlgrmRGyZhCiY0xdlmYCVtWVPgHvQvtvl+7Q2
8SEdl/Iw1775NLtzhY4vn37legmLitJj7s3lwLi5vpGjnM45c74wV2SRY21HSnw6k/e+ivhTq5Fh
lsL56QBgXHRCvEQ2w29weiwSMtwooWRv6b3Z2J1t4Vho6SYc0gXuflOPO7wa9Lkae/2QEGIgjcS6
UCZ4B2fzjLMafKHSPFlhJwzZYbWN8jhqfw6nWVf3aB/LwzDx7ZH/3ueMke9lm7fH1KAyN8vUvqBr
GP0F83kQxzCNuyRw5tzYTYKnQ9VpBXlm/qVl1D429eQEU5mg5IdU1IiYwDc53I6zCS3Qgtzh5017
20A5ZQat7q4vpVm7eMQ18THP8+yxG4ccm+rG+p6u8bETElJsHEUhIw3F7TV88wBa7yOyL+4Tm4FX
qa0XJ66/Zon708664f76YjGIuvfcdjrbWNc5sURiXqPPvv7q+jJTpzTkblz++/t9oukB09iC8G7E
j66EYo+S7Lt0RAkeLDW6UCMJodbEN1TCWCFPIr3z1uq+mY3pRpL8dewiKOael/+aY5keo0lOD9cX
KA70QRW9Up4D9euyvGnGPrm7vizKW4NK9LQfldfepyig7mUa/0IIJiGTNQQVmebB3NIY/vtyDWf4
75f9WBcBXn3WURlGE3RdOu9Hf898CPL6nIlXBgs2BjojCuEc3xWtjeQ1n+IIm+PefsGn/5cpudfx
v7aBGKLp0uOtsfgJX9g0dW1tEN5ZZ5gFVtHT0o3z0ci9PHCr4awbK7D8Njs6kcoOMYXGZ1FyHyW4
Wdbopl3fG+/L0kv3KsWGIsNyr9qZ9Z0LSX5vph3lOO474diS6t4PrNiKCiVInf5psduElq3Cy5no
jsjG/6iH0dMbbXW5/ioVGoshM+fMmec3E6pRck+eg7KW4nsHs/Igx/KvZh6JGRlSsZsLsubdaKTM
SrG+d9Pb0sc0w/a8sx+V9sHFD3lnFWz/TSZs182hjKP4LkarD6tfXv7z0jrfWri9t5wRQaRBFOvY
wiqZrJGzPRFIL/DG5gaPv5s+ci18ZMywnUuOKkGzn/WO/CpHTMt9Q7wzZA9KMxJ3g2swn+QKOE9k
VbQqxpca2luluhcu4PsG4PkcVcq87Wrrr9LvMBUYmkfhTv5t7P5kG2aUHBInF+EogqfSdN5hYnNj
mmt5o6BE31iF/llT2V+iORqOVvw8p3j76EwOWLtG36NOmTdsERwRNimFgxUPNCiBGEYhmHQaB+ZT
8aKa2r3151V84mAIU3z47r38LdUakBFeqKH6NwL+XkWXzEEXS/uY2hMmLoZ/u/CjHE05Elk4rnfF
ZMoT/W8auktCwNSE+FovNjam7QJpzk4i0ghz+6GdnQfZMx0BI7BwEXOwKNxeNqLgQfPWY2d4x1Et
+9oXa763k7Q5ZzHxFwSD6JPnELZRkxoRcwUciDbBCc+wqHpIF9IqK89Yg9fuzomVezenlFoW8d0y
kgutI7FIAz6vOyn66pKheWpthtTYgty4FqPGrg/LNHGeG2HflQrzEV04ZN0PzU2fyvoG3Ti/shPM
Inw5T6cVWYw1jgmWP2bz5g74OPUz7pOGGr+ZXpucuykaw7gU694gZAPo1YY7m/BW8+ZLZOXfU4rm
VT7YDIDgPcWX2Y6ZdfJ3spRybhrXX1NfLkGEJxV4N9OVEc1Vjx8bqBEFL/TUu4JLaXdFAq1ueCnd
8ldHvtzOR7h8dSaIEe3V6eoEEoeATT07RrQAUI2XvRrAmLR4zvRAVbm6x3WTYqZz3e9np46PWQZJ
oSkQ+yjEAx0eoEE+yDUsMDFCZtUuob2x74s68hmp3DXguIcxzsJRtQjX0GEHavO+dwNP6jGYoXVB
8Kj2XWX4QbRi3oSL2yZB2wmne/eoG2Bx8462gj8QXZHtigfq6GV3ZYuMS3MPrmsGi8ejiaBw+A1t
Sta0zExL+dWcze6krRjTEfskE/BWHTMEHuJTJpLuVpLyZdjopbXoTpA/oBVabnOzWO7dUGIM59RB
dB9FZK/hDMYYfQN8vaR46ReqTcdZrNAshtsoN37Eq5MfmskAKzCAVXzUpQfDdC/T4t6uWf3yH765
AWUWojUZxfjM74bBPEUthTIIN856bljka34gIQvtbJ3casv91hWQeteGLWIDsgUtLkc36YpGV/Z4
1g42/PVu4wbM8aWtl3Jnqrq5tNHwkOJ7wFCa6F1ddAb2WTNazDJ9HhUn46JNE/+0gfG3MjeHukCt
UxrWsz6rjZq1ndJqVcYeP1QDAw1wT99PsUIvwP8yR53ruUBHnP24ToEVw7RA47O6n/zuMx4TK24w
2M2nGK7TTkebJVEZKhYKbEdFH72NBxVFoGNQ+GA2QbMWMaeH+EdkNl1bYso9bQ2+Ed+7jO6UKhIp
i2jRVJsJUer0gtd+uyKPLjS84g06BeHWULURllUvJgD+zpWzpveFAiasZ5MZOqbJPS1oB71AlXQy
V44JFbS3QzZDP0YulSrAhbDsHwMvrNRMolDmHaJoTU9yy91JRM0DdqLq0FkHaR4XONarBrxeYis7
Ek+MVYoPPDfOGApALD9Phnvj2Qb0Xms3rUVEaPJyaWS5HMWSn3vyyvbapBdtcbXex/MA4dsB32i7
/iFrOqp2JNJsWTXfEyF/V8tUIoB/S8ix3nFoPqsehUCVwiDRYnaOVMnPNM6IBjwmyFVFqNTUsjnB
RZdgQG6JO0XqhCS04hVQNP0NV9hhoebhU4HBL0Y973TBaN9aBtIMugJP9sGQx96Sn7zCTTdX9jKU
jFgCzLKpdjsMZRg2+vtxWP6SVZyf4EvdbUygS9GT9ALugiPAxJgD2qvc44f0U+TddMBBzLiRGe1u
2mg0c8I5jMb2MwFV7Sxc1AlVqat9goPLqSqdQ+21VLi5c2s2MTYAE6L5AaUrVbGyoQGlMFmm8c53
DVaVnu3zitCiXN0vo5tGJ1VhPUY9O3lG8liTNe90HkmFMn/zhqpm6AU1ts9rn/xHqgGbYMtgFvF6
9Lx4PfU4mgclM/2QuJ23tF2et3nWkcilT8mSzgdwq/SY+GIMp2YVx2hsX1tZZpwvbsPgu0VTkPjG
yesb2lxTlKcELt9OADoc4xI3o9qgf+q6JAuLbrOK7D0iOGBTE3Ma77O4a05LgdcQ7A1y1iQ+tajO
bbnoXY6wPRxTpXcrPSDcSKP97KKlPGu2SkBv1x9T785vkHiJVFR70RgmmQvjaRr69c72S4Tp/oCv
Zdf7BOdZ/S2y+282ApTcjofQie3bTLis+w7Vsd+8YHBxWAuTOCbo2/lSkb6AThIqk7qRhAGaBVkm
iRm95D5WpKXzjRAjGGDRz9qiKstoqEBarIekk3ArqvMoZnN/3VfazsaXVnMqumiPZ/se6vtw4xnn
2hXtjUE+FAmQ6XHRnLsiY+rieC3i5sifGdO8etgwQ6NK3Eu5WfJ1JCUiMrk0On5PJ3tFrVKyfZYY
W1OBZZXW9rllV6zIyC69aZBxGKWf4sZwHyIBt05XDvaDtV8e1SjVofGN98wwH7Korx8Vlf7YtMtN
t5AVQedBhyDuezBX0L0bpdn7KsN8I3uxPbcIiUzLDsnKTZmMBAOSLXcG8ekCOa3WTWHpz/Q75nFK
1vkwji1OT17ufVq2Uc649idbjWgmjAov7ta2zxxLxSGaFg+zzgq/ICXvEAfwCUVzxyVp+AcpjOEe
1rzNckCmbzb62+htaeI8fM7d+yKCu9FPUu4h3WBElgr32ORgM6JJhpOnhcGiHP0jbgmvtl5PTRk7
m29j0hjqcyO6zyD9mxn+egt96YAeTF6cZJacwmQU15U6XS2Rx42ktdTQmbKhPTG8o8oXsFgmHjwP
d9IUv/D1JGTYfb3A8tV0KEGNizItwYjL7eqdq1R2ARgnH+fo4K2WzuPtyq5tE/5tvm97QTV16ocM
kcUKdS/fvHsWDswkel1ypljuiLcsxyBSSkKpGka8NCrem+jiL2irLCIuYvvoZRi5LzEZT9uJX5VJ
chR6BcrcUEBYiiiEYjgotLKXiaCUoO7Kt1JQN9DRRriQu4K2773pSgNgKylo8peTl8FOm0yL+YTx
pRHtnZuk070DdYliwGyDsUNI7g3Zg+0gVYDR0GG0hRlqFEdnqZs3B4/JQ74mC4FAPGL4cKAIP6KN
zzZ3XY5NqS0ufoYvtxllVjgT1srFY2+i9ni5Id5lRO7t672X2B3RXqhMqpUkDGj8sEbwoIqjZHgw
S/WlIlzz0kq/eo7SDqNBMk6rAdfYFUUGCKQQJ0Qo9/5cZHzaZR9osjTD0so6VH3DK+4Q0OLgExWF
x3fEx+GQawq23sE9wIjqHJ+XhNrZXxM+uDi0wLIvhKW7Qa9Qb/Lb7ZlpKeEYGc7iyafaOFeT0Ddm
Dv6JKfdAfbRgeJ3EoDh6k7OSX1IXFJ9eTPKd2GEzsadHn4O1Nx6zeE5vkqk/9yu3qmwAoZDjXWb/
+UoGzZQl4Ps7bLUFMtxc5v6h2QJLs6G04Iuya5ey00/xIMIoSs7DpOeHifhNiMjwhzryjbsGk3Iz
m84jJhWnyD9HLXW/iBGlFWmFV0qcbxbeS81xJyMOIje+0/ZrV21mAW4+7ZvKr3d+a5BCtSZPDeEz
nxyrS4EUARAAVmDzUXY2ixPtcsexQ8gO6H7ysdnHoHCh2eBCW1MkRJkZHa6H1diJ4S5GU4epGNq5
bNE1M5voxuOHpE1rcbKu8QzxnltGG49xxN61VgXXxk7YeA7SisH1SeBQPjvS6e29NyxclOIpdgQi
2ljfthlsTADTY0Suy1DbMwI2Bj3OuC3NCUxdT8Y3OaJ1H3z2a+bGRz9NH6M0Az9BuxE2G03ZTCmL
lLOGtBmeA2soxrA9vKJOjcd3ypq7eZuMp4P94gln82+D9a+gHIX9cMi3WtnC0ymMxR7EFzVRWSCj
xk6LVFrzwLF88loBw8dGp2x10CpJVbkeOKZBXgwuwGdnjmnfGF5WRglblPQpiOWfapSp+ytvTiqD
HE4DnnU6MQf04VP1sZsfRqspwqRfnievobb2BARMLvmxcI9GPNfh4mAfmWoj7MbkL/CoMsypmtc5
2kfK+8IUcAyu7ARvbFEnQ9gUft0xZCsueWGcckZd2IJyoCK7syeuEsz0oddM4RypFEqUf64NyEPN
iFndaI3PaL7e05UaQjWNd5ysogvQIFahbpU+pgn+RViqE9AFBfe0mIkKjaF8aCXcjdHsie+gMg77
it5nk8JtOmSS4AD9rEzs2gffhvJTDhS9CblhELZCfxx/GI2HJSzcsRFXttCWRAUv9vfRBdpL6EL3
0WreDZX/c0iz4gztrMQLo25CwzG7YGrYV74vvnqLtk+Ouz6WZWFfqvasxmy99ToE0AnOK/WwqWKS
ybipM1oqWxDJWaaa8xVbHJK7Pcs7l8MSQBSbw9SM62CMm3Lfl9RDQBQg9cZKjNpi2MGaLfE+FYR8
JgV0rSbtXhZ2HPkdr0SJHRfL39W5jdfq2vkn2IAP3rJa5GPhA67S4tz26rkD0DjMVRquNsyzehZ0
hYNzg3dtUIxldeKguLMFePoSORV1M5cnWwlqosa0rSm7Q+SUYETG90madeiTLbPRkE7p0ru33RJT
3G8KSXeNljunVOjVNU1BFD0BXJd7VBvxznL1p8q5AUbJDpMe30TD1L73ovvYHp2b1Li1SLy7ZVL2
uTAKJ5Rmecnm6MnPS2+fduAJzlalV4X60meIb9eByjuv4dX6mIOcfKHuuDTUHV5Q1um6C7O4PtQd
4XcF5FDiS3OWkGrPNlsMUa93xEEU+nH7NhM97aQNLkXGz15SdOiBH5roDW/nZ9a8t3MGd9e+ZrG+
aBNZOUSqd3tkMuENKdngmbxsrrnaeXb8JA5VfkJuwG25KUBnkOKbIovJ8atunbFcqDyfu5j2aRXB
/1F2Hr2RK+ma/i+9Z4M+SGB6FpnJ9PIqKUsbQqpS0ZugJ3/9PMHqu+iLGWDuog/OQZeRlGTE970W
IF9iG4JdNmHFTgMZs9OSWgfD+B4j98Nt9GKf8+nuqfmlacnyPo1SYfCosc5+zFiTFhWe0X4aefOK
CZKtoEe07fJj1aJuNAss2BGx9FynrthTdP2VDxY0h2UnVPgtj32PnZ/9L7Iy54F3w9nm5OoGFqHA
GBB5Y7Wo+25K3PCe339NXVKgzyH4sm3J+cAqG2+iPrVJikIt042vZVtbAdof4r9c531Qf56uQyH7
Q7RcOJeXlNFbd/acli+RWd953oLG0CvU5ERio9J7Vmgce6ojDr4bRptpnuYTmcv8GyGy+/U0Xycw
QReZbY+qt7oJr4bFEGkT4db2O63S+ZOSpURmCicbYfI3BQ1erWUtLP4eveQJlikyxnTqexcb+kEP
6cYwfzlh+5aN+AR03cezywmPg5iOLnXzNuXDSOo2s1SC1q2iBW8mQsA38GCMjOTQSs8RMYkNVEFX
6M0ub6NnL8ecP/njU6137qYxI/tkaSTZaJqzY/hlJkUIuF6TxBhf64mQphDU1a9aDgGN7B563GaG
I5dQ57npyChEMJFwwuIoxaFt4OPuF1lcisbp92Br73036ue2TvaWIVuQF0SuIz/KfUx08wZ+MTn4
lP4JD611Rvjktp51+zR0M5Zp/7V170KCConHqpliGJqqhSx09Qx0S+9tRyGxEyjNUcxrtwYsJ7zi
ZOeejChnd2RDWn3WQqXB2WrQxGsG6qGRCWXLJ6oVSJ9RF6BcQupvyWH0rFyeMLBdBgqrzlp7W7iE
kTiXmGX1p7VkB+m0s8mj0Nm7zEi7JVpYno0kPyZvLhwJ/e3zaWxhkuDpl74HIMJXDwZc5Tbk+NFu
eAKSNOl3LRLTrVxiJSc8UDsKTR3q5Vmc9JIfRKM0pK3D9zrqZCWV7QRUPPHZ5vzt6imSKmKhioFp
irllzQ7phmoVsSwYL2zIz0grWUljRAWjslHMHH5QZI8tWxwnULPPQ3sXxZ8FvoassdutiGxnS/6S
t3NSfjelZJja3PdaEcYEoFwMfW62MVos6WjXwjZvIkZzROWOG8SFuP+LDRaApNjAX9ZbfMnic+tE
5nn2XaKwfZZFKV7WNakC+i3pqmfx4tzkVnjTKuBTOPev3HV8CP3hrNc/fNIQAj60H0qPiq4aZUe7
pJtGltWum0eQCd5I6t+LjdCxNcMqEnQ/Xmp3mviiHOuwOjYcX4182qwfIxdTBwn16aHVaGwEACQS
jp1w76aQbRgEaKKbvWor3eK3oz6pGeMyCBd7IBn5bRTXBMfUgDnz6O5mHSCKbN2TTPRngwzDDavN
1Qu5Ytf4kagn0LBVwAxRJMqOqhNssBlHpwS5Mh+tjr0gl6ROb0cL5bDV16/6JMOz67rMWolOraMB
yEaN0rInRpEsgsEZduQ0dbuk6k7u4oS70u4Dr9PJxKynXWuMc9DfCOpZiJjkW+uy6GZa/ntSjRef
/SewlAM4otDr2DQEZM0JkgmTXoc6YY4AXWl4prfVhBovJrZgNqmqTtW/5aGP/CZGh+Crtg31F4SF
+yKK+tNBesntj4cenY5q06R5VvB9Kmk55063G19KNVq1cUjOdkYhrZk9ygFBcU0WJP0baFJWfHxk
33CoHVgGfEqF4HP1npe4OmYJeuRV0Cs6ku2LibzIlE7POJb3/dIMm0H7HbsJYpWYLTLFE7/JQmVI
lQP/UDjfmp1gifCScGZmk8pIyW0fPUsR1JD6m9Ub5g+XvrTkuSaMkF5gaG1GGVgE/VaVqIHhM58M
IX6n2pwHFoeHsvzUeVsGNZe8mqlnfWLfNWzUpLXc5o3i+eKSFw85e5C6RoxsBmbWbBDaJ4Q1ogAz
tlLr8MpZYJN+1G6Lhi54XMQXkVK+7CvoXHmzsH5s9DYtArPKBmLvGhS2OUr+USMpsyOUDdGBtZHx
eB/1cNqenR4J6jGDOcrI+ow+NZJp6OmByKtFsV/9DIY1/Bno41Sf0mCyI9AKynxqod6qU+8VgTBW
lcTd6Mpwm+Ud5nGy+tazBVLqA0lGQswqZ8v6xC6RRDc+mNt14JKYA/OlEFtrcDpay1AOyeq9y1FS
FrafIVE03F9dOiyk6FWHfGBbhcPBV5PEFJePw145D9tpOkbD8GgP+W+ep6c1+zmXkHiN1wPWGWTD
r3HIasjG4PTgVly9KzjOsDvvmYMxnwhvX5IAqKw25HBiIxsJ+xCjxa3HU7vKahet/WnXysEXdhes
JCRbNKqJKRJYdzh+w5TQWNvAXdD4VzrdnicCdnZCP6tc7gQWTUGqp1pZI6oWtHZi1LI8LYDUOOpW
9Ln+YNcM/mmsYbqIwdUzdpnZHX7JfGZkXazTWjoSGX+yAYY1J8GGphYwgpxVbPUfpRrxwpRZogwm
NB5kHTnoX+EVSeb8Gpfec+qVAoQAqpq+OKq4i7znZRcLKE7e2bd2mU+M7D6NhpxozsTtSohrz/te
JFdsWTnOcA54yUyrwGgmwF+EAyR7f57ii0Dgt/VawOVCHforJ5JHJiiK1Z6WWlg7Rxe0AcEl+QlZ
KxZnnMihGZAssiqY/ceQ9/Oe8cihlh2CiymQhUUq+REEI4RFxAtCKyU/RbSdn8mYQl1ahDVM04wH
xiWHM4R4SbqSwIsqBraA72Kp7HeN7A3Q7oVlk4LQbZwXHy5y5G1iTsc2tcAEUz7yOj43Y9Xt61zU
apAS+9JgMuvqhIem4UuXrv8xySzet9TzEh3ZDQH3ioOoy0ZDZeRIvcwZtm1ytQ+6LNDH1WO5GZYG
+Vfu4KRyP8vs4NkVFSuGdsxxex/z+WZhNH6oyb1N7So7ZrF7cZAKbuAGtpaE3Y2YAWKv9O4TB43m
sKAiq6yagB9o/VpkbMG+QaBdtzMiqjJcXY9Y7RFkkTmPTM5ejp2G8YQk11ND5PSRni1vU1LJPtg0
U2u9/jNZeKUrOTQb3J2fq5No6Pp7rfLuzFk+xm361khq4hPd2ApnRtHESa+FF58ykhJjVtJr77iN
3uCj00voGLfV8rz60LRMf4pIUkXbjzIZyWA3UcjDuws75u1B7V3ObnHvKsrIAZ7Yhbn5HGXO03rn
WxQ7A9Cme29mke85axy+x8AgCTfI+k+9JLhb0oFU5japmDFnMT4bN8gmfGUZUtq4BYNCZgyuBh6X
VJfRHG4unAMeNchJMtn+uqAGz9vipGo3Jhy0Fe/Jqq2wJXA38LyDmCzhV+jSzbCaTwsuTW/6ik0P
WXhkQvfpwwvuN+xXKZIK5eBXkkdiuHizGhk/eCpSxiOxMpgxYe0LuGPkxDP8DGNVEU8R0SbGvFkS
ZbFNoKDr4pZm14pE/UBUOYxp5dKVGs5bBu4xiK3iHKWEVnF+wpnlH16Bua3W849CCSMrlH5RjrhZ
V3fkYD/jiW13bcfxXlvlU1ZjYHY8tEVkSiqlbVpT+QSTexhK79n1PYoiyu4HIXoj4hKw2nBU5RXu
OV+Ix5sy7D5GlT7G0fD3OzRERm2hYAGMmAobFz38YMCix49h0i379fzPS8QexMzsyXZi198VVTaR
+JTXQWxow4adp671TAGOiJ24yK24J/WMmPGl0HSKKHTa5ixyWdSzvFJSNelTu7Lvb7NgHsVy/OW3
Y5BFkJKrhQHI57FDswhzJ71d19BKV5GFtgC9hHieN6Yrrd0qMxWWsqVnFAzRNtliZ2MExtGDY2Iz
aeCWYZH6DBktKCUOBu5PitAj/WhZfFYypOSIFh/iwvM2SIfup0gnkvSGlWOOj7qruOCQszcPichs
mo+soX8dIJs05rihFwNBJ6A/E7UqfqkTBBheZU8bLG+s6AkRadzikz69uyVbcWlrbRAZ1dZ0Up/e
MFDArGQGJMO70N1quz5cf5P9MuNHomN9G1uqe518OaEbWfar4tZH1eMZaFQKK/+A3qOVJKMrZE0w
tV1mMNpQ9pMcpn3m4tC26/o6y4y6mFphJXn5ilyDGZFwP9AzTts+kc5O4B3ugUtFNCC4Up5qQCoO
mXgacbuS2CPwmWFCNb8aL3VJX+2Omdq8oHzAMQvtwVVXZI6u0OcVcvLwNXNQRQ1StwmbZsOqzSeH
vG/2y/nq+yzxXUtkLLHXtIuO4Fbr1rXW8PgROgMzFqe6wI0pNyRyq7eI/GDlRYsFMug8du9WmXel
A6VM8mqa8trn4luXpY78CMLc6k9mpnWQZx40LjVFnfK5Id1F0YoMc470K00Cj1lK6OH6U1Nha6QB
krjmBHpREGfbFJIW8x0eKS9Ph/M4UV1F5AeTjeXApSAooquHM8oXz0ODPRbQaTM4f2xLkd0lfEXt
lXuKVzKcUvmfQas+XB/k06PGymA+YvYBmB9GEOhlCgoDoLA2+fiKBFjQ6YOQ1CXyYe8l99gmPc4h
smMkkBZJkeLetpVRcvCuCbK3XQENFcg8vsSiphctnY6xh71O44FOYo6ongJ0WFPclKFSdWI5qFr0
xcQBRcYJpRhdH5yleYJ6OyXiGoowfyBEYaN7ldhUKHaEIvZXQw9Hr0uFAhqYCDO8UrTkKelhQ9Xz
2yBtEajTt+qSrqCottF/mWYzP1g1SRpK00zHgxOKR3vuIRx61lp8ETdW3pIA4gIoyTcvLS0JaIi6
U6PDnajFfZ4mLsWKYV1B4LCt/s4ULzKy2i3aA6WxLwO3QEhAMQb2NM571YBhWCAdFUERiWzDnekI
mO0pF5BogsPMNryRJEXWFD7ByKfLJtE1aqsIdJgb+xf+vIwl0YEi8V+8NMp3ujW0hwUS+q8Xoizq
Fz/3CNyz6zOMNyEdutS3ac1FHdZpvQ/ngg+Iq8QgH4BB9KuYLeCPlBxFO+f+sofhhk10D/6Nl0C1
UmExX0wwDCFIYe7qexQEH1EKGrS2QQ2pkZPkKR9bFawVqlBMLZ8ea5/WC43blZIK874CH6PEhvtt
/TAqF3hBDlCs0F5yuw6pToYvhSomlexJ7EU9I9HAXWHY8/vgw2YC+H+mIU2GODJOsg8RCMnFP4B5
ZFi59cW6LJOmthnoSC0Kgxq5wmFdLmqxMXSEEOvXzLQJf7Ll/bg5rQvo7DWvePIQ+pOqcaxM99Mu
o4e5wKxdVz699lyuyZQ+MMNUiOUxPotWvJhm+GV5AEAq/rpZ/ivqqbpOTDIb6vQwmpbFdyUIhOr9
RxNXDtJ8nhTbHMlfzoxlu9jaeyIqVLzhB4n8HMkozVCIl5SrtCOKIIjOyvcnrhsWncWQO2C4F7dD
sz8rLbmZdFCu6mem+1QEasmjhJ48oPHbtwNWf2nTubUaGtYImWkBpUoiFFmLoz2mDt+I6TKx6shX
OtKPe4PsQ6CfCjF/2gcxaamoclMqArPOQmPKKW8eZpnQ5Ji4PlRP/0q3bRIUrdpzM6ZDWReHpiCu
X9eRlCvTfGLxeueNeIaj/TnYXc7mW/D6sxN0U086ttoOKNO5keh3pykjVcHqwnuUba3jqgHyBD8J
IpYfV0VYmJE1sCCV2rcdgkjeh36bodlF3KmhseccSmPnTSxwmLVffLLKfieAHKfCmi/grwKvLdh3
5xLWb+zyCK2PS3z+3m4aJFFuv6Oh8CQiXmxtYDDXpvqn21lHH/5675lkFaZ5Jl8ab581abedBigM
9d5TxEq2u97TwsSjPEfjGWbnoudasSPS2yaeAz13xAGqd5IYANOmtLD6UcAScf4t1t4nCJBt/0Bd
oL4pYsSutK1zVcdLxU/IIZpRb14ScRlMey9cPofRIP5XN1JKSidAmFBEr0Yt2wuvk47ON0+zixDh
S5rL8CEq5jeNpsjNQnR7QzlPUNdDup3j6YkBiZfQxcMWUtqw5tfhTjZfw8LQDnC5FgPOGl5oTyS1
9UQ4VfEFvgcIS5HoROjPO7LfCSn1sKa2yUGGC7MGZ0NM8P6S2UjWE2YZxsfaxovptPGuD5FANQ2H
dgbBCIPSBdNWLz3r1Ci7tDTm4YQgKN4NwjpwP0OZh8SpaVBIpNtrezZRlD7dEbNDGlhm+AbJA882
4kVwQ5NCMIP2xKhqS/Ap7c7GLrWBBV923MO/l4peDB7uzdImeD99+UTICteqYTBbY32mBYMiAXJy
Llb/xkc4nRfootFFROZnVHbD9J+mhBegpLx3sshAArJc4DhHxNBw2WDHzGMeBKOu0kOrocyDIh6e
hBbfZYW9nNLe+inHUDv3g7zTDNwNs9/np5k+UmxWEQCeficQfGxdFEgnY+BJiNznVBfDaVWxJe0r
eq4wIKmTs7cuCGuIfWXlqituvO5Gxc9bGUf+NfLs62hB9lpWjs1BcNxZdHfEiSsodXVk0HuzH2Bw
J0adCykalghM2Um2NenneGxp/1GLBUp1Mg5cmrqHJEDHiRco/iPHRziaPFhXAxQc+9HCnNFEJEa7
GkS2m2e5zTxgXXOUrRt4LkD2aS/MHKBWgzbMYjCqEvHT1Dpio9X5qTfd4WiCMomU12CVFoWaQEDo
Ja9JihEmxUQfouaU3ePUcY9hdVseKpBLjfN3DR0x/B4kDp5I80wI+4KgR4U1pkMKTu6m+8Z3f2VL
crH1DA8auT1uy+2Qe8avUHowy/OH7TCBNT5nEKfnqdRZm2aFmvax/jkksuM2wo8rm+SIWedUEIhF
2GX8Fjbub9EapMsWHK1ZGf6wM3AkWYDdKK/8CuM2LpupPmR7CLcmgb0WyoeXPHQVhGyu6KbVZSZJ
YN0j+XyMRu8WNSUpDc3bWGMOTjvL2TQgOHs8sOcYaQYw7SjPOcW67TxwPkMwjl6jHxx7ekBNT3V0
XL+UETOEVZPY7GQG6SET90OZhVery6DRWWU2ncuEixBln7ZAU7gGPNwZMWVbC4anDobkjH6sD2x2
+pQ+E47uOQ3iMT2bkx9tI5W6aDoean7K5o5DqX3jESnPNtlmgWg9WsminyOz+h3vJd4ZG8FMZI7t
A/mNB8H5dLAI8srZ1kJDXDPy+08rY2IsPJlN1EC6ulEAAb/s0hmRhlbm1Wn0iPbnp1tSUbm1Qyxf
ts8s4jrae2gk5xVVS0mCBFAyv9IqrwkQAMSMCfyLQpQGTlTCHJE2kav4Gs1q+kOGd8dS8xYfe3nK
4GVIMMZTBdE9tPSC6tcRiPfQqXBXGyMTkG0ZbjAsB77fAHxXzQmPCEAh+Bb0HodGRGTtYjlASt6L
X6MD7fi07PizbW0cCvZ305flzlLhuTh6AJUhwcdiwMXqMm7ElEGMPZriNRSgkL08iRKHYxXVLxBX
Iw7XabP2MeYStsAI0984sUHIs3QfdlRPrJqIubCaC/3yu3pGCDqY84kTh+sconmT2v0LwtGjSMpl
59Lzs8kWwrQrCyU80YdP0O4ns/ZYzUkMc6v+aRZjTts4Nj5nqFi4s3NRkZM4qPRxx6EWcy2D7QGw
O5Y05G+DEWRNvtcr0k8WkFKKLGD79AbgyRjjhx5TEO9ThvjwlECAZD6iP9foO7ZWMyXvjRurtftz
q8KIqoIvUDRF9pCaeiATTAohF+TK5ZpWjJktnuvtmt/V28WvvjHrw5olGHnFd2kjvKBxYEc223CJ
6OUrWzhJa8mpmWNUlIR3MTl7v5scbjrr0z+FBsBe0nOe6eg8RtCMmIKd0xjfCT/jmuZront8vhjD
fZnYiLqLytplEJ8DMlHaDqkY7HAmLz6YgqO3+PpUaNOC2IyQ6NSwjL2bhRjotJc6R6cUgXqOehvY
tGaeiuFu1CcDQyxaK/Z0wAyET5MN3pJyus/E+WzHsqWzsOcHk9GB7PQ2qYBly7KgRnLRgWH2KnhR
1Y+QeK8F857oh2VrmToALmxa4eR/fL8gi5WMjK1TDBKF4Tt6eKJOxPRTRCGDEooLI5uZOVO6u6wZ
cYGuuaR2H5h9NhhULpmZvq15TWY6HwdGyCBUIFw7wVihAUVo65HWsa4d3OV3SKcCykYY7sE2AlPy
yFTCAAXRaWeaQGDHnmLwWXBo26Z1cbJj5STVPq9IOq6zm+YyiTLZ7zqHUhRsdZONN5csMXmsYnjW
sb2AukIoDhDqtuzBTLT9PKZvw4CRvXXtcZ8knNKtgZIbRXi6mx3L3VatHaykAYa3vgxJ3CKdl6l7
+XCvZunGJwfC0W4tKpbmkKMuRbevUTRMJO3WVbHsWlRTV9vyia0DqmWSHME1vElwiAax6qVzGp8+
mHInTKe7IG2z+HTmey3vwQeGkKSuYvCpoZUDCRWIRoWmpmkJLNWND71KhVwDsluPcdzqJkJNVQqL
0nCt1gStqX66Dc9D0jJDpeigUbX9kLZJqLFbMXdmuREogxDVCvbvXBuNE04C9Rg3983gOEikvPrY
TeEua5y3OXGMLatIcmjK+qpPhIkp5T7iCIAk8oNuK0K+SuX4P6NT92uJO570pAg37sBQZ9lkyDuZ
d+rtFEkJtewYinFRqNzVVEbf8ixV3BLtPRHMg5nGBx6HLfp7As8qLmSFtns0a5XVctCdkvFEmV7e
HEbSLQRLIGK+WkEeL98Y44qG8WvVmkbgDT2Rr6vAImra39VgV9tVO0e/aUP4KVPuesf6gG6Da9xC
/j66ltCpuiIGH+ZgMSek2lK5cNd9FPkGQkxFSVVhfEnd/i2SXHJVnd5ZPuucrTL7ez1+sTKNPbH1
gcwL/cs0mGHWw9mWLNmmivCriVUKMXieZqP/45Oktk0Et0hbAsIR/Wad2Rr6I/TiPht66Av3VbRd
wuG9z2rzxSl6cyNH/jbEVBQdzsbD0hE/25ZWv8uS5Qcz0SbTubVz2n2rIedpMCzQoJEHVC7ypM2t
gCljjlVnQDOzsJUlftHIpPwUlA30OOQmyjuHjgjDfV7BIweGiDOsfOga5G9qEnLm8gOXHLaImVU4
7r9jlDx0XmRZQEj4ZqXIsM+ifZthwIy0veux4rqZ9mSMJE10s3taWfrQK+cNGeE9jz2/sKgR43RN
QOodU60DwYuH/VEa6U5UgDGUHg+IQ7yzVzaCtKvOCfoRCTsWk+vIWOJkZ+ZC++TMDOSxGhDyEYYG
A+10tsZk2IwJXWMgiFnV/Ci05nv9SNtRvWcTPhDZsl/obsnkGta/QGA+oAQVzj7fqt7cr9RZ28EP
2rBzW8wN5MkxucNMEiI30DiYJS+iwTtPxXBXk6rRNzxiGbqmw+ibt78EpRsaRCC2YPBUvuVIeJ0K
DVTbinm3xglnSv8dD4pY+xnPzM/CeM6t9lZqfKpaytAB4Tn59RNdXa7+EU3Ru61SCAQbnlm31xBB
aETnG5lwiBG6SvboGzvOqEi8l6k1HCIGaBbyckJlikuZAjK0dxFeNK9L79K++sPU/tDoy6muqeRa
lhgnVG+9tyqj2Q/rDb2+D1lEabxR4D0h5yV0+jAo2XUiNBcH3n0QFUxKXYewpy3Nz5XmrR3vEfkB
wRiOdjcwD22ziSUdlU+Eiby7yYaUQnxaQaOUJv1YPoYqxwtW663V6kudc+6w7UvQjfwh7ghz6PIp
pskN30qd96wKfHVceMcQoYNU/ROjWV/KkbSOKsLdWMdZdiTa4ynUo5Z1Qj7aI1sTHMABupp5LPPx
+DRBWnZ4sZWTR/Vjm5n/qv4XW/CfWNk/uM0+5tSDxqjvzIVZRGtASMsWdUSGUmonNMNCJ7NQXSDj
J03jyFyFQTIff0In7CfFzciieYJNSbeK8x4dSuhaUjlWXoWmAHokRnuvyJ3ShWrIBdpnXFEE1U+E
0EufcjE/dvk55n/s4r0Pw1thoGhXRZUp1T0+fCtVY9ch0QjAVQEPtfVhjTnig8HjFTCQnKVzYwVt
f0pVgJMOzbAlsFDu6h5Sb5DVV233KJZVcF5lHSw5+VvLc5dtnpYT/bsKm7HqO/ohUupu8fr2kbML
l1Fuw/wWSgKIwIG5BIHCah+cB5K3ANs38iLwIxIF2eztgDiQIPP5oRtNuVk/c9WriwRNWcCA/gfs
hQMN6NAtylf7IWs0MK0Kpqhonolj69dixvaxdGYTgUdOHHBXRbgfTRgRq2CE9sC9APKnIDP14dDF
OJgxFqk60/TQ+KzXS30X1bV1LlU4pDX7wzlDGb7V3UlcEq94yRYEZm0/YK8tqp+hxoWEXp8uiwZW
xSnIjlnwDmM2VYUHQ2UcpFKLlzHPOJFpfdCXo02WE8WFXDLtHSlPLHh1FQNGt+yLEdfZIr5zyof3
zShdot6qrz6zX+qUHlPfEcmPpr2lNg5OvZvzO6ebP1TdR9Ik7VXihAUOcZ1djdwXOX5unW2jcR7S
Tuxs3XDoqUu7xxwmSnfQxfE0BaSplZfBtcpL2dDx7PKNknfWMLxI/b13luYiiQpG6du3h7b0260p
zPqMg2sEpEpBOMLhaFe++ZiIAWuiY1190jTVI5JuowJbKian547P/zLP0ZtLZ+FdflcNlvtUAglj
OO3Nr676rAc0DQjDtb2pi+7BZPY6i9nhnBOOfdWsiwscdEfqG4wbhlVtIgUv7+qM8ogiu3YYO45A
Ey9j69RnrPo/8rbzHmCE/v0PCwydwIKm3QPjOZvQ9otnAxppKO36dRKGfU7C5iMxmond2R/2xcgV
OCz5r6qOm4cU/cjVEvLLQQ+1KR3UnLLt0P/qu7ohuGKpb1mTWYFNHOvMTT7yuwMLomRAxw9rSHSr
Zhlnb8TDzKTk73kWIR7ywTiGAorBSOOr7wKmlXND4e3YuRdfN7703vyhA3cHRoZ1ErMHMs86/4G3
mIymBf44XhYCTiRQI6tL+xPlpWSJPZcReaUDsUOZ0M7+ItQS2jlP/WDXu8aBmmiF/W5C4hzK8tON
R3lKFS1NMlp0onKMcFSe5ae5K+QduCnH1TgQFaxPz3k1flgpkTy4u0WnT3Tu4u2ScYODZ6I+akwS
EwbXQDRHB6xDaGJbCIE9bURuZdrZXeN3OkIVUH7MP0y+Iu/vHN1+quyQc3qyvmRqVM+Y7ernHqVq
IFO+NkNgwss+40Qvdob3jZOtpGU0Li9xJfk39Z9jXVgn3Vfjn/XlzESS92k3nU2Nm8FIc6qgB7H8
/QfbNKA/5mcdfeNV6LO4lrIHG3LUv8YC58PYXk2qstcMpv9RJ987nQ/19+/k83+p38az87e673//
53/S5PfvP3X32X3+x38ErKHd/NR/N/Pzd9vn3doBGH1X6lf+//6f/67Pe53r73/94/N3kZS7pMVL
/Kv7z2Y9g3hNWiv+38V8r9/5d/HZZP/X3/a3kM//Jxnxpq4bqgHGYl3jDxy/2+5f/xD/NMjnIkPS
sIVB6JhLbN9/FfLp/zR8mz4+EtRMF7EekYNthen3X/9wvH8KdAA6vX8mkWWWb/xPKvkMqif+e7oh
YaOE9gj+QAoTXPu/FaLYmZZhycO/6hVwFlVFoj2TEuaeLfVAn0SDfYmchZ8Y+a0kJzyhTY74G8V3
xn8WCdIIm79pOo5phBW9QFI451+z7pNPzn1g2YQTIYRd81nOnLJZwPbynnnRg8pIo3mbpFun3OLI
ug/TCdZ6IuvA9zBCZBUpOSXKlRmxZe0ZLxbTNffX8GcchheFXs0dHSZ+xyIfOu69mctbq41kD6fJ
V6jnuGx/lzQco7aCU4soqorClJDjhvm+Tu6pvpboPaW5tf27pGTDp0c6Zbr8XhaOewXzU489XgcF
X2gojAal5KAz/KeKBKn6qkXjHJl8y3Kfg9NbZvXQ18orz3c84i/dGNRUbeyQw4/ddd/LmqSZ5uYN
zL6l49xH9Opucjf9M+vPyYygeMJ+hsHDfuo7+aw1jAvRHzsfSIP4mlNydfym3hZ83xtv1l47O/5S
LabU0pyIFux2ehR/VTVlp6sGQ0Z8XkmWUrpiD3/YZhG9a50ghBLxjy7ux2ouqdPiG248NC95+qUU
eFHv3mMVILQocg9WYT1Jmf8pcMMn+fKa9T1+FzZI4B5UxUb8BXKBwAoPNcPh1fX5dsoQaCXCMRoj
mrFMPrw+xC0Q3i1wErYzoSckm7Qxj7gftjJPKxJ/imvUzoTK/OrQowTF7J9QVf0mJoXI14y5miQm
Yfd/CNRhLbXyq11bT3XrvnKsP9mZfKxLZ5+WEs2G/dLh5WE7GxqDcaIdfueR9j0xP8nEeYoE3GGu
XNxOeUTOEbguX/Ew2+euXF4Gk0cZh93XGN2sVHvUXXGf+cZTkrU33OTKK3eKxwo8qbplWW9vECB/
D9J+0tP8oJXjeenlbcGuw9o2X0fHCiROeLKC+Izr8DVEIgB80t1Z1TJtvNoIXARm2YseazvT8NmL
+MoL0dzoZr03FyohyiVo8DpaGHA3htPdxqSFMIG/6kxIdm8WryBBh3LgEyeo9myhCOf7+eO6kc9i
eZOG9uKQRwW3BFxDIuwqV69dEIgxlC0DuYtQ8Y2q+QWilSIzqEZd+5lFv9vwuWihsr2xvqn3OXHQ
eehdnpFIwFvtj/MftyF0TcS4dm30WvpC9e+i+feU9x4qTMYBy9WPMe4PNvEfW6MD8FBOl0KQHJjO
/E0tREUuPtJm5I0SORq8+EfmpNeoqm+qCZgN+jVXv1Baw0viJZLfBufr6UOKWtW9j5gvtnY231qi
0tOSYcBP/3SjT7/GX1IjioFQvIlfTv7Ddf2Lea4nlt/wMC+ggai4Adtb84noh309RNdcbwlwIMbr
6DJWo/hbgrBilhzUQ9Pylyv1b0KjFtww34/6wdjSIqLEHTfewBZSzM4pKvi4tbA9OFp1TucYusY1
n5B6EBXSiHviAPYgdszfhUtFwnhf9vshx3220ONh8O1aTv2YuhaCu/E60zyld3ypeHOf2PImzub6
cYQSdpGZWuFyDsdT38h6W0/eSaiP/lmmJL91xF1Dk7GcJOaCEJEojdn7SY7UZ6JqMjIB/Zy24Ssj
w6PTsT06xRdJ/xvbqX6ZxchLPGc/Cy8DUGHrpSh64kXgtHMyLJiIBVCYAwkhpCL1pyHeQB7SiFVt
fYSmIga0TCfVaMYDhYO3i5rbGqnNEuFvUSGTQuGEbzTzvLjYTfuSQ2UMnYNFvCr6K+fgAi9HOHMn
+2KZ3c3JOKGnNP8yQuPo1O9Ck8cMCQwJ+fxUOxMv50D8Ssg3JVnUyYvm0fV5YnRMUuMiHh3Hgn+1
JOBF2x4HPT1WY3uvXu/W1h5xrv/II34s5sirO2IFPkyKKVXuBfL5w/bMEtS7ye9Z8NIYrofkZvia
h/m0Jv/l69BO7ieH0sb6P9ydSY/byBal/0qj93wgg1Nw0RtJ1Czl7Mz0JuC005znmb++P6oK3fXs
Bz/0tlFAwmmXnRJFRty495zvACph2uudypEhzvLJG3FHBEbEjnaTuxlIv42KOcaNw+s2zoE4qm5j
E3Lj8vfjZfAKYAaHCO6/6B1w6xu2qOc+47kx+noNf+0T6zy+0aEhxELukP4IH6XEk1breM/wD6wL
b0O3iZWywG9pthC3teHNrLiIyxoYxjScKxbP0jWgzPDCkWQxLY4+Oq96C8uABZnzM43Dj9tyOUfd
G7bU3ZAt4XNk25jm1iiHS18dkty5BHr0Mx3bd46HVbIWVveeN+lbFm8RV/C4us1brcwfGo/I2HaC
wzQ/fbLV9wRZZQX23vX4gWNNZs+y+2QdJXqx7C1x8Nw67lnlsH4m5MmQA5EFtW+6zU0SCJTlU53d
t2hTqS3A7HHyHhdYhp1j/xjdsxnHX+KezYkxLK34bjpwg29vH1IAeH4wuH6mXZC90TPtKZIPo2Gr
tqfQt/rgdV7mp9XIcstc6aPOjed+aL+63Ar8Pp6d5wCLinTbn1qGSRbwFc9oWb3k4Wdqv44lGQ8s
YbWOGVIr5rM2WCddTz7KgJYZRKiIh49XNqS8aDgvxUYxwkYMs4ERgPGdW8BR2rMzKVoKOAinihW7
DeAPQFjbmeNwAmnzivMf/v9Y7csGSMxotm+RPn4RQTZADUXMq8ay41ZwiSTvw8uY5QcSyeTaMXiq
ota4Yyryo1VNcGDUjVDR4nyDfSGmG6mukYKn0LThI0d2+ngImoJEJjt66aheO4RORcIIKsletaB6
6JjcM9LF6Y2eMsKlCIYbFK3PRLkhM4NxwURMwS6YcPZPHj0LVSEtjGJh3lmN6s6V5zWbrtWKbx00
wKzL+OdU8dklQ0HgSdXRExInVKH6BtAnSgfAWIdUxMh+mH8xf8nz8uiSSLGkPj7JsLivos49dYEZ
XjTZQXKSvme1SC0CCy1OCb67MBjdD1V8XzLPxQM++g6ixVOdIp/N2BQyEHdHksw4xwkzOTnV52zZ
+ZFiBgYcmDrkANrB6SkRHYeuMJmjB3uZ4JmD2T4Y3nzEA2MgqC/GtyxyMQbCLzndvuVUyKn9LUSE
6ReDMW0mVXzvy+TdyPT+IrOqvzAfqi5hh628bOPiqV6SptNBcZQOinsZ1eUDSZn6IVEUSdOHNnDu
HAsUvDpZbXelljTYoNqx9efRcJgwOnw/6OzTc1Fdm9iNULYgeeiurUS9HMKjYQIcqKMVjC/cg3Tw
4ES33GCIR81ih5z4cZxJoqod7Q3qd3WNR2ywokynPaiG7MkIlr6TyoMNh+rpqCV5tUbw+ljLdPAn
MdvPUxyt0wJxXjSdR9sw9k2O4tArW+RYBsVBQ52ydse0oE/bIHYtA78vwkMZlMHetA9MApv7xBZ4
H2MDr5deNfezI8hNw5DpZ15YnshyBBIQttmXLmcPF7Ro1vQBsy899MldOBKJoJikZJAf73SDa9xW
AQEd9NDaOjcPQQNW1+5xGjCGsO/UUi2NwXitG92kp9yZvp3HnzfqnacDe8HeiU2UruLy69tvj0z3
oZHxpV1M2GRfaX6TJ1W36pOm8AfFh5AP2Y6gBRy2edUfb1/AavTHLKbHns/ooeklR6tgxgquZbm8
YO8hkEiDK9wuDY3bFzMb6Q3C1mB4aunnCnftzikWoAeuDRJrMrkrhtJ6zFVxwnjRHvXGmy746op6
vLgUuZfbb9y+jFPiYttjckPgHwKzki6FhaPwfgyz7H423PDS0W3N02jwBy/neIGJKdHc9hrIZlfX
nTxYSxdmMKco3aQmfVOqMyIEedKZAbvl5fYrchT+/tU8EGFUKxK1bn8wUY5SqaTuGc+zhvZLmx4m
5l77scifdIzOR9CV5aFM7Yc6KE9Vx4iXgBOapF5V3jXLF7qEzr6zxKc5z9qRU+U+kWZ+FJ1hbHUZ
fIJ/iV5SFwx6OmSCS9iUO8Rg8CXKH0QKC2rDg2E7y2ZvPoPhAEIyQGRikknlEyGI7CcTB/+QRIeq
jOnfBOKis6zBKl5q7dgKOfM0yFw8Z1OWJV1rzMbgsCu/MdIXLEDDhpi1p7wyyx2uj8pXTn2sQ8Jk
JK/CR0JCf1IHQKiRYmd7xQOxtfEGDZD33hf6Jz3ikF59LU+WCqqtmc/XoKdLkwCJPFKCefwsxgsm
rhrvuxH4k2swLen1M8nEHekJk7tNIdVmYErYVbbcT+BW8GBeqNaWVempLAM6dyV8E/AgvFvC7i/j
8qWKnoVRVogAAdOoOpyghSXwZRKZIUEKF0tcce9qIIQ43YdnYdpvDhjslyQY1XqmoKTBR8Ja9WCO
lNOpTR00ifugRpSsitndmGA41nkLMHIqQmwkHnalzsFf0TUe67d3HLvWeLEs8Mr0mlEOS6hYNtGK
T/2E+amzXbWf8IIdIPwlB8uT7M/pqzeXL6WdG+8IzDdolHC0VEwZRs1pn2kCLDsv400Hk5SkWeBM
PEZjrunH0dLmQ6FoO4KcnD567b5iNbgWIoTnnbPVoWdSJ0OIgJu9+sjK6kSLIlj3nWzRLSCxHxSo
KoMoL3dw76mxhyOHivGoyrI62Kx2jqcYhnVL/jy6msuAk9mro/6FUkc9KmNtl3BbtDL8YcZwiABf
oUd2cB7BUqQO8cYnmycgI17srZ5tv1qmHWwF3ouo0x7ZXeVgKy6eJqqRnYVGiDTO4nlifmvEcXfJ
LBfCUmn3R4d6n/l9vMT1PEMUJflUV+VWB294l7p0AaBxwvWKO3o8QXSCkcBZBtsKRvBtiGbd9xqg
jbpLyEJE2bg1iZ6+i+GN+XOYDtgvyTB0EFhdcArZWzliv7h96zmxvkASl7DXqTu5tX4MK2gTjpBM
cSyLVCfKm7Oji/k8Oei8QWsbiKtQhBfZpldMQts+z49eNnFr1gLlQABmNndmxphTjRxKv2LG6V7m
SQVb0HopFGy+zdAm0+xGZNDROb02qj4hq5mO//eLR1LoBv5ltM1tcW2KkpY09OstnfDssXIrfjqE
zY3rGFdH9nvHUdV7LFCKI2i/1ECr/VhkoErDKX6gd5xv6OWR6lZ09ovSuOcSAXJlMpkM2ICvwboT
UtXC4sw955Aq2W5GqW0yp0zuDaG0R1VjaXPbr3RVFmSTyFZ26TjnUZUCqhjIUu9JUe1VbFQMp5jl
dHUi1gX1cZbUNMwUI5nWhtOZl9pFBBUHwCDOvnsWjoaqxgASvMSCIVGb0WyahRqeOg5368Twqj3t
fiZCHg5W1bnRQ+4B20ujR4unMpHyJekfF/ET/D9ta9CY3rLqxWdJn6pu8cI4UdcHm2AhcjDvllu0
AlhK07E5ZtxTdRn3PFQSiywHDD4hjSM1pT/KNmP6MraQVSkN/aaCKJkGs35/+5IE6QCp2Vn83M+J
CvqPodTOZam2RWzpx8Wz5FdWuKQmppjDTOniyhgubtc5O3c5loXSPusBDvM4bgfm3CAvh2l4tcQL
KgY6KBUoLYs1FJlYTCZsLPex5rLn16PcZaHN49wn3n+JNfk9oJZuq6sbhiM8yzL0WxL0P4I6SjtI
RZh0aGE8lk8JWJreIpHcFh2GskEXb2W+rXN96g9rjPdBwTjGVfPGTd3r3IIHZZ3AJxh95BGHn3/0
ru//Srv4H3mX3RdR3jb/63+K3xLLlxfn6ayYwiH81fsF464xGhTor8WaU/FRHwKKo2FXmNVdM1sP
cRHdJwWG0bLGYRXnTN5bGMLg+u2KU5nrmFeqMw8tCj0QusoYurz3oUSGl2HwEQ4doz+/XOs/NK5h
P3omYida4s7y5/+4lFkUOw6dFY6VmGyo8bhyrHM///xDjN+yc27XxDVdEhcMjrfLn//jp4RhhMvb
CYiBc+PjYD70rHdQRuDy4kHteZAirXjDNnc1ZfmWjjC8He3xz6/BXJKy/y2chNfgWTQXDHACjvtr
Fs5Uk3pSLKeKlG1/0XZ/4AD7Vtb0FdoC+U/U4uReGu1p2Ly5XgwxILjgzjy0hXjIneXvgEXkZg9e
wkw8cDmvcmisTT2Pl5lgFc7OHyOtVXy2R81B5JooFPVLm8sagw/Pe9Vj7syw1z5Dxb+TZcEPWIsk
fZjJua8yMJEWnI0stDJu5OHuz++eh+I/vX0bR5etLwxN55dwHaCtFrxiT18nS795afXHAe/LNB5y
Lf1ZTEiBPPFgje7V5BWEOt0Pp6IRgKXpnnWx/2551dcJ12vUUL3dJphzj1ppuXypPNy87EyiV7My
HyYhn+Vj1ouv0kaw7NEOyxbPCaezcL24UUT5TWsyYMfyMOccF5OGP13655mOUD8IaDlatC9pjdkP
BYuVmVNFg2o3FE7ZboHbVUAxK00x+OyAt8nYxFMUvLbJV2dpbw5m9xYt9D/gWUhiN4qz+Rq0eevn
Vv1mtq19CjTjGbfdW2LU5Laa/b4MEIlZ5kOdZefWVt+WptGIHQrxVvKzKd0rkpOlDcLowFrCSTCv
nQk4I/n0nMZcUkS7jHp1TvU46BEoCOaSAZ4Xm/FADCDCt1XomzYcH3PguiZLG7HQ5Ltdd08gIgAA
1nvDoopd2vLD0ll1wv7ZLbPtn28F87ecieVBcDyeBKJtTPfXh7EorbzzeirQAoU4c9Zo1S2iCE7/
XkiEWRw0zA3BdBqOc1x67L0WPfD8YhlKu7cbqxDCs9sqtLXGuQ6bQ2owJoGNA1U18ZcnuRjsqzvJ
V/oAc/9oyvZ1mZhkjGuWi3t750xeP8KJy1ZMyI5EjdbCXrtTXh9u7/b/53mpjQ30Hx/pMpP9e9Z6
/ZYxa32ui6z5ZVj619/5a1gqxL8IgXMZitqucO1luPn3sNSw/0UBaN3GpdI2iV38P8NSV/+XyaGa
pHDAhUtCGxPMv4eljvyXSVOB+GzToYEMi+X/ZVh6W2j+uQ7brE10HJjkEiEkPPlrEJzVdFQ2MSrv
kfurdVEjlYQJ9cMVDjUJM6Y5vpgDDj+p4VDhlkKni00Il8vedTGoEe1Y7XH3LtmttGolaUx6EhJD
b4sJ5S9CPCOiy63F4bQXWXQpPOtJTb2zx0P9Pe0t8wCc/5Hoxld8oNUDjhAd9NTeKZBm2cp+C0UF
lZikHeiT8hMmPWkqwfSuL8ga5cKpNclzwAt0k+mBozMEtkiph6C5Bm+TifhxVIb5MEsPtZgIyAjF
L3qDovXmBHraJVzsL0YasxYSo1hPsoX4849b4j+VIcvE+dfLLITFLaCbNhHwv8TVlYKd3c7L1L9R
X7ieNLE7qJ2yLq2V8OruLsgZNTObBOmJ5+VWkLg98DzpdIBDsLn3uRFu8AzlEBOVgquN0VKf7P3Q
UwpOSl69iNFGGtHuysAZrG56xkV19ue38lu5x83nAkd3bNvRPcf+9a2gs4pDQpUjnyPFYbR7VB16
K3ej0p/L1OSwl+bu19npHnObu2JeRCjKUk8ATLRTLlAoqZL7xrDQBocIq3dlmKWrP79Gx/ntchvu
8tBZAEAwSRu/REq6ZHXoOjWw31bpD3a8Ve26b8Auv0qOrSIqOLSM66ZlwOCZ5Q+cEj9sGwlfB7yo
kl+GMv2hFc11WirBxfU4YWZZ2aO4mxR8fe7vRQV4V1g18Ex908v0FRU1fSAEtSURNcSgDboLwyR7
JgUbxy3iNa1vrvXY+ByIfBXZB69xLiaSFLsmVVGBfag2InPo+2+raP5S50sNmvP63Cz/4arPJCRw
pWs+yE+6al5Aw3Kcj3HjPeL36VYm0krwlpje+NxzCFAQE/BHSOKtV07hpx0Uv7Jmn/jzZbaXFeqX
25r8MPYsT5gGJ4Bfqzgr6qwEbl5AwruHvgDe+mXUqhc6ZOGTO1BWhZH1IjznZc7H7lCa4bcBzeyd
pTPMGvAsAEyn+0xou7tneJ+8NiPT2Eq/BE1obE0T8TSovHiDRds4tMK7WiKs780o7EHlV+4GtWlE
hGb5pBsPFWKQJ0KVxn0eRy45PZ6zpa1SbIYcQ6b+OFSWfs0UegHo3epcTmggCKtjAkIl8WrKl87q
6UrU7j4Z8uDsIXqj2Y9BuBtxm0UqkQBtJnFkgJsH5sWz0dqzQRdbPBX2pcwaLPgw4/cOjpzUehid
hWnDc53C+nOXPnjJC90lOV4XbTAj/Eg2GEpQJQ+OGJ7GxBoPmIokuJD8A1J1vL99Zzvo/oNWyW2d
oXwdYxLO6mjt0mGOBYFNHkZlToUeo5MA9S+tdl/2trGdoHT6SUVvVaMAY3Sg0fQgmI8+4DilzWbg
XLOO8FgTMGHs++ZY4Nrb4LNmJKsnNkq46b3VWVgSpPksPIRJc/gf3JRpx+JpsfQd4o/qfJPSVxV9
OPKXipNDuKVU1qJxrnbT2DEmBWOg4woA32W1y7iq5DycYayoGAgkNaTUEvkxRX69Mcg2CE0yvcoI
p1Dc+AmikI2OHJiytFjNXrJL7LTewdMN9prt3OWY9UTY+/bcYSapsnFXBvYZK9oz2Xvh3SChbnew
rG2j3wd4kxjqAJL/S7lc6RhRFOAFh3RwhHsPev5Zw+A4CRvBdsMcYcesMjNWSDQ1ghs9B/Uq/WtL
Np9G74XbMGPI1TapuWstGFYywMKYWPmWPtnezFMSoI0GtHMLOG7wQibcZVHutCo5uiYfUlRjTkMW
njwUmlefA3Oky1DTv+dG8JPY/EFClHlBtBPBRHJRmnJaq8eOAwDs3QPnqns4QVhN2gToOBlkR7F8
ukXu7GzXIJzPsu+dCVuSQTOkbqz2PADGmCwR+0MNrDAgnJWSeS62ASrnbTCHd3bTzpeJtB+73sya
Yz6p7FvKm0GZTPxPGaXhHe3my0jMydmwyPRxG4YMRuHdIbfDd9mU3SH0jFOr0FxjG7b9aXL7rbTq
L07SPXmWxLpQkdlMlEWETAHabBnR40UuVV8QGh4DgzPIrEf43C0AWgu3ik+ayf1gnGPuK5ABSAEl
MhV92pRMTFEAFw3Gyno3WGLPJvRkusGmTZ3nrKqOxoQXAm1lXgdAfcsfCuJMiKt4g7iWyj6GCwWy
FGISjj7CDjeS3g6TnOkc9+VGqAyRB6NgIIUpaEd+ctzqyYpwlg/Az+UOhNNbXSl8HDEWAvTQGJ+6
FOo96GXmoNG5cDC+omrpOGO+YPe9mAAKN1Eivofllj5KyxQ0fujimjWtxoQ2Pi6hMxYa21b/Sof7
pZUMXrK8PUDss6o63Ac2HCJZKFI/MH0u7spEWhzVo2zj0iGBytjc3ZIIhxtF0tTvS9xDO1phaiXr
XvluoHVYwYpLiu3gRKQpURAuYjADVdKIYoUJxYdWM88J0ElYAZas0ci21lC4jPN7tQb0sLt58rI0
+lm3OBbhJC9GUH3nOPEmIZocxX22jVJj3IJpstZuxH2K5Zgc2ecmpLvnpljKPKv/0jiEMmd4lda1
pVsIzhCoVxjK46F/qRZ7SORVuxuLPEgMf67t6FKGnME4eDoF4dgBFirkA8Glx98um49Yd5DVLstP
mlcc3rvZ3I2o38EUg0YXMvGHJsAIJwo4ehG4Ml1Hyl1Ifd4nbgoPsLf3FEzqOCv2KatJsElNaDEK
0lIGWX3XCXpYdxmkE1PfGXSVMKPCYTSstl3nMs3wi/NWc4aqgQ5EEOsVmTpxnZ/7GjfyCiav/TEW
7yjPTaTUS4w1zEExjMwpqy/5YIslU886qdzW13ia4100sVGVg1gnDseyTgume2YKIsb13ubxzogG
fY/a1lgV5JmvGYrKHUHIB88gNzAJ8x+eVW+qtMy+sT+vFJKi5FAY8fyMTMd8TthFCzPQt3VER5UD
jrmvRX3VS3fZIspbpfIea/mH0EJUBYQTnkcGqKIUWAWMrDtBOccJZU3ELYP7os7P7ssyFIfRnZ9E
ZFuoa6ofU5cQ6YKc8kCs9Jeiy76AzWX61GjdQ7t8GUaqpHaRyheFvtUCkjhxCTA8rOtq63DNll5m
dtG8OSN4kuBja8xodaPkjRabf5k39yWmvnM9Ft/cKX1MIcJgzpfDo7AQMWauvLcygIV6/4JNytlI
YzyJaSAelRVz49C3pT+fHiM3c84KXOM5TFCSCeMwWVPry0qBVO3SPRmTDvBESCYI3Nt9GRYPcWct
MyxUjs7IQGQ+mCMzFDv1ml0/ZuWetib3nqNbL9yNX+Y+rR9HzbIuCzB7TqdmDfsSAa9dwvaOGRED
JqiRYdfktp5Coh1IqWdMoTEa2FS1+pknQUfyMNRJZbO2/LmKk7+fTYTu2TwgLDtoZY2lmP5HO5C6
keHX7NAsiBewxxIAAB+MbDTUuz6bIMvwkLM9aZxZEjy2oeVtnQEPkFvl+Smmy0aHR3sZU2fy4UaB
2gyzaR/PA237wX2tFEZqvZk2CBQeDdxojhzsO9sK6NAHuJEMpLlVWZ80MExEnM3vaglEc7IErtJy
PoTq4A+ua+0xBu6ZjyLPStMvRNobF63iDMkEww8Q4a7CxJ4uhmouWkFIfUevaAy18CScuVx1BWev
mLLAn6w+eeSznRhaTT/hWtC9kuwzYgIAEmcOjZjG1I59+qgXCAOcFsbfSPbKledo1rPiMc/lBw7j
aaU4Ie9u3K1oUOChOnnH2eh1TIzwGiIdFLhX7zIRolCqddxL7sQBL5+2OJYekWHmOz3ED6GSYh/A
noHbjSNwTLDU/fnzFb8GeUOD55DPUc2RfMC/HfFlIzob9zpnzyH+HI5qstv7ULEqLCSykjbEqp2R
7hmbMkl3ek3PzCiLn7cyqbWnD+ICvb1XIgek9cqZjYnOOtRAFjkT7sD/8lp/O7jRD5GudFxOystr
/aUvqhG/kwgN+FnjLDGdaQ/uXUJMNYjDaKR9MbGgJy7SrMBt/VibB7/LMEDoYOQ2ADlW9tDqvhcn
AbEz2Y+CJNZdLvN3PNnO0bR6ZAXTszJjF5JPgKVSRMc+JxBKhxjx397Kb5f91toRPFfSocNCn+bf
H6sxc2SqCc6IaeJcq8R9MU3j3LMqrlgs8MxVuUs0pKWD2S2bV4Hn80B3+nWKvPowAVyu6NNDJoQu
pSpGyU2LuyoosnA/5OLrn6/7b11I5CZghOiS664UkkbQv79YUgcdpwwCYLhVmD7iNTF94Q7DjnP8
OVDje2EH7Z1J5FA9ah9TNb3WWHE2mRzcfYjc19bN6QKrwy/aHlFPGqoN/Wa2q/gllmAuOiPdt739
4YhU+ThMGc1rXX0uuxG8VAeDPQBIgKcARMRUi4ead34MyVvf2bN6ZGRFGmkqnkoUqruuLvZ/fvPG
r3aB5c0bumRI7rkGQ51fFkDdmut6biwilFAob0sjv2Nqbvm6mxvswarca2DiabLzHquamrZwg+wu
inRv5YpZYjXjDWRa0GxrOHt3Q5+dooGIJr2nYvzzS2UG9OuJWyxma49uocl/NDH+/YPSCULhHG5n
vjmODoNND5NTygBj9sAW9fBsLl5oH3R5vRE16iIZHoeFHT7UnrlOE9Ja9TT6cIfeIxxHsrTFMfwL
pCpbQH/rIuFIgAPAWpfIUa2mH7aGCrmFiTg+aBnFAF2ruzo1xClC2oKAUffuJpRsOfFqXhSG95il
twwctIszio2Snn3WPBLNynl767KlI0Jk2c/xoef98SCQnlBJwM6cJrcyaRUPClPPtH2bArPeyKyc
Ly6cMoCi34PUzHbaGL8NskBi2bY683qIC7eWmlYgxGu7ACVKPb3JiIl20Lj6NRYFBoGlzpqStSao
Ou3R+w7GHnqhmhkBgJraTsrCfYaBamvYUbyDjZAcZmd6qNoovjK+glBZ2wHIy3ZXUjODEh65Vpke
bG9XuekWeA9ciiv2hwsWgIYkvFWL45rfxbJVdJDAHuYsvkoRDn4m261jud0FNMaemnw+YRbYa10e
nwyzvyPBqNqBcqODGfTqSGTLTIqGOfh154iVTDzkvK06mlqYntTMS8DY+U3W2Z0VjvaFOLOEGjnF
V9zhEYuZ4TNCA0W3/KHLK93nKBNXwBfdbdyHoBEo+VfcHGAEpER7JUFSRGzpvRbC5Er5kKd83FUe
DuYZh9VKjVlHFodFWEaT+DOtJc4gTu5PsZdh6UdGbUcBu+7ooX1syXeRihH6gHe/bHcdFsDrxMnj
r9p4QX9BZL3QGIawQn4k+OyafyDIwzvu5+PtlIOYPloPgtOTJ6DDl9xTmwbRti/SMcMH/BkMsHil
NxjHMtAWvojzpCxyS90iv0ccvAOMiOwQtjELrJHBZTXgnxfpZ6rKAjQDib+ZNu/RU8CARNrSxAx8
VU/dnzQoyINSHkXu/gxdnmYlrZEgrBpxjS03ReX6gRu+eSVyOIgJ/rhAowqbKDXUZtW6yEdn23av
t6P14nGYttKlGGlao9w4UdZsAoj8GsStrTFS6jnL8oMsElp3dTAxrkJhMrHkDC1OfJyzU5+fNfbr
gxhVSlCK2BhIMghNAgeoUnR18chPzcz4I66ktp/D6EUHteJrAwT3qE1edLqupMOBBQT6GXID030Y
rIMwF5MObarQrh4DrZ59V3EOQVoKbxp1RlsDfs8KmQBP064CknlWZ59h3Be7yth0gn49XlRgdUs6
XEH1xlQTpkADl9pDKrhPpusNTVNq+aMX5hGsfhLe4hYEaVexXSzuIazeyxJxETVLRoQjdXQSYpoi
Y2tVZsO930+I8DkhqNi+d020xTckFJ2nuyTpOXhwywSFBvMW3b7Rgf9OAxodlY1IN6cVjJVYfOfx
PNmkkq0Lm3hsnEEMOjw32kWz9n5rlwtQnyGL4M4WtBZo3UQYBzbAl6gWta1HqvQ+w8SOhNDiVsXF
o+naJzMcAJu9ei77uQOvWNc0BMqLBJ19sGgHTBODFENMhGUlNab2RvpZ3qhjauKDKpM6A187QIQZ
4m3j1tqVslnTjIds1BDSmRSTnUeAxZj1+xAO2XvRADw4Mv1T6BnypVBWRzb2CZtA0+0Q3cH2d5GM
s/Guiko+Djo+ZOSfSHyYnd71ASZdL0+OltlvsgZoVa47oCOKDps9nr4dkj+oAkEx7IOBEEr4uaS4
emqnZuQ0rUeqROVSkyQhxJc8m91Lir0ZmVd+gO7FEd0JT5YLdlp2RYB6KB7OaNqvcjTrrVjgXCF+
YuYb3x2zpSmtA/GGxubFoiHpwmr9Juq/u9DSGA6001UQObqa3cI6jk190WK/6/XiKbOoq0VwDWPE
9Fbk/BBlrI72TGCsrqudMayHmL67V+bpppAjEij6aqt4iOWqbrXxsTXei94J7iwPTOhAub9yDIKM
UztdoqHNA3mD1Yb2WMAtLYJjm7wNNeufaNNzLdSFws/iCmEILzomxMyPlygH620gAJn42ufEo1Cy
OR2spxhPllwcAaVFhJMVUnUii1tiv+nvy4lHGSb5tpmH9xbkyNaNODJHoIZW5cQy23aW/cQ45mns
uQEDRG1TWud7Kk4KRVWSlOjML5A0p1052/TDFmKiFj/c2BJViPVYtzGeYa6HaeCPsNnarITFaspn
M+PWYf7lCHeBDRiQcxZddtND4OrqhthTlZCmKH+2Bv2bpgq/U3WA/K+sD2sgC6FAhUEGAOIlMDya
Veh3qQwXoAIUvDa2IKtU1pYnJEOTlNX3hKKSfxnPNih0gCku5zpQFTbKWbPxyPfAnrJJR6z2ROkc
i/CONcbdzWL8SCOkxUU3rPDmfLrLFps2Z0vgeAukig8E2x3jxJjOqfUWC/YZDsrTBjqus4rLwtyC
FvhACSB3VYYDB9HoUXXxvDUQkq2MoB13N6SOmdI3Ktwm29wOhwqgcZ5pzmle8ACz7eFm3nFHf6tT
6iHEe/2ThovAKJMjtSIxfVZyKGdq9XnIt9JYUuCyNIZtFs6XpqLKcZpU7qCcOU9eHHb7nAGPDOBj
U/ZfcTaYBw0duBnlkd8P47oy9eQc6sXDrR+lDXi0AtAGuA1iX+c5JnONcJOb95yi5O9fpZqJgUt6
OJ0xLRIFDMPJnatrW9jhPtOicRWreN614knTyYiaaqek3bNss3b2ve+flUeqq57TxtQhH+91zUbx
iwAaGGXLZhcpv0q0eNPUqsBeTTOex+/UTjOAmTqGsT5b6sRYBVFXD6SyZvlH2C7uaWy9GUPXEWGQ
AB5Fy0xIjLZ2zHA3dZ18AivxOheA6XALrMYI4VpQwcIi3BiGRO81r/BY9J0Sxskt0QJVUuzzBpKx
S3bCUev2YyfzE07UwVdNjbeFtvqGRyTaNUl5XzT2eMReYGvqcDvWkDaPvA5yh5ZP5n3sFaeu8pw7
UR8SZj5nFzQdWddWRoSjU6+T3v4i29IXvesci8TDkZl477ZOPJVrqQ8xpdUJ3TylXhSfOtncBY0s
vnmIKzn3KdDHaF5lRcKsKtSu1iJJcpqkiYgbnIwolV26pNuJrBygnW07Guy7ETeNpjkazyIZJTpp
tf7Ynnua8QdRvIaVYZ9cQ7jwjyjO9a4Zj5U93pOOSXlQumcUk3eBLc1dl0XdtrW9r3pOjPet7naW
HZMQQh6xVDN2GuQCfxmfO4mR7ESxjwNmLk5oLv4IVnSPKLs0t9gMDDRuGD27TZ9tkPJfF5A5rl5y
FFPObPzv7aUyBvtkhVnP6JFzBLK4eG0U+gGeEIuycp8DT6Jf7KpH/NTyMGWGvRlNSN8mKXe+MaeI
mGFVr+0Y/Rb+DdSNDL3ZdALApulXG7b4FgbptTbIcrE6OCmeln/pehoXZtMHxIcJkhAoguluPRCD
EJxkY75GBoV90pekLiuNuMQ6JSzYshCWtg6eG9jZ0cSr1XWy1eLoZJLrsUoWSbscKPRuVaRdT1/b
xZbA3mWc3ZwELRNjK0xxkZ0ZmD0y0CcQpAviXQhkkY6ihYxdth5bQlxtMRciwJWPga1n0HfSYHMD
fN7yDlulnvUwgeBTco0QtVdS3Q0T916byPnEp/L555OjLX4/OJoWZbzQxf8m7Eya20bWLPpfeo8I
DAkksOgNSXAmNcuSNwiPmOchAfz6PqBfdD3bFfaGUZJtFUWCiW+491yaXdSaPzeOYVPizR/Nghe8
13bunAGtHdr8wDr7LjC19imc3BPi5IYvngqKnDY0U8alpQ9K/cXsVXIKu9Ivqa+IUiAyErbWq1bF
EidmftSkSemXEWfilTs3NzWuF9DVTblsGpxmZo0QfdLwwDPrSwxtBYKOivyGXxH4Ueoc4VqIseFE
ENp9m8E5Szrzu9uSlMtCSWybpqpXYrbfBWiVvVyIuhH42o1mQ9K4XXauGQabxEk/xvos1h3xPX5j
Os5fGnDx+8rbtOHHSsfR2araure8zv81LdUIAg8jmhs/ywKid4ox3hHfyfk+eM+3i6UPoIT1Jv6X
bgGwpJgw+UMakhWEVJYAsXsVWX2njLDZkwfnnZjfgW1rBxPxIk6BAZYHnuhor6EzvV1q5oTqMUqv
IgXpWRei3cYg/y8RXQfLtF0GOPl+/nprCPWx+twOsjkY4VfsWslW1+rphRyE9qSPBKxScuLcARwz
aV30UKbpKxuR9L6OzNOMbKxwJPYhRJEm45JNCFZlqXOe2DCyRLapWTWXfVmo1Wuvq5OdYy4Ik2BO
djVNVyfa+KRabE+SEaEpaN2Rvjuy/9Tzz9ZGHDqk6Lp0IRQIXt1+thIAkelYeRsXh2mXY7RTLp5q
nRRH1Q6U8EuiEoQUxSDQZoIUF1RxNvG5bU8aTdvSjHmuhvB7ySImmwjzthfuUxEucRi9gTFZP2VD
HR6K0D6kJXuuWGDGS3Novo1y9B25HqCgIi/ZnG6IgQVR527IMkvhRur0O/UZZ+8dc2a8iiL8MDrm
IsnAEecBB8yL4C1roWMNkUZT58gD4231CEDzZET5zLnOFtmKQHp9N/vMe8RJDc8klSBycZANfb1N
aqFtuv6raKHHVQbTMNHnjJUK1JZsTa9pydpJonQkf8X2QNSSXEIFlS9slzMQe47ziftiojBF5cUp
iNronqX6cUKfjpaP2XZkMMnPsaRt6siZdhjBkWd3n0ud8Jkk6DazZAcxFkRxBZPHTyoppAv2HCun
ZwFHAPfVrWN8vMyX9sIChm13xlZGXHZlHD62FfNyg6G1H9qPNqpMSILvoA1DsgotgHBsoAvbu4fk
n/tCVu7alO6bWSFQ0Ig4FONbvMCulKRBsoVVsJCk5u4F2Dbq7m43F0htGCLafp/qRH2NiVwT1/4O
I60jiuBMKKmPgAShi/GSWdgENPQhPBQuFm6ceLMRO+e87P3bC2rHX4uqgWibgtc52XnHp85lbV44
8OwoVS8B4+4tsuLJ93QcnRHOlbqPpt2UUoCqCCE4dj950NKSYsWzu709hsm6SZE4dMb4wUI4t0GX
4yI+wfDsGlPDnvoZspp9iCbGIVPMRMhlssYPg/6oUIRB1QjaZ2zYFdHiBKpDDeGCwVQsdwYZ0tuo
0NTGsE240PrnvNTwK7QDoXmjvo+4KsoqR6jcxiT69WRNjqLaxXKd9lq9yaRlUJfB10jponENzJ90
EUaHeGSpiGmQGBQin/a3xX6Y1CnzL0jpth07GyHmG9XnboZLS5xL7Z36DLLcvWb3jKDreNzIHl+X
TKYXG7HsWpKfwIJVf5lQp27YJYPvgr93wPMPm5Ho1QBRAy3HITXAkmmV6fpMKKgrqJBnqxR72O9f
u6SYIKvR4x9Y8kNARcy8zTKJj3p+xeBPUgshy3FivSTZtW2gApQp2TY5BBS/0wv9eHsIhXfprL7L
DkwkanwWiFFqO6IzIKOlVedMmsofosSDRMERjTp+WlM3AKSbxeBPvcsdvLJhaJghxpUSz7y6H01m
uvsdW0yQgSOf1LiD1UeCbQKNEwRtSWzFVcGTlBQ0h4ZWM8O9BLjMxEBeweUmsPiAn5G4moWaxwrW
W0auBjECbF7qpl4X/YI2gEGykxNjNEfwh3lav94OIScmWhmz0bL+1TS/8cbyUJAUbLXizesqckG/
NoY7XSIGEfvYLevz7QFuzpHoGWgZClC4jJkL9P3zrD7hQQ6PXP0Mvky0GnFDYrOWJw1ZY0smzq3J
gg89Mdy+kLP4baw0ACxDfABRm3FxBPq2w0DwI4SNpjoECjdPvtRAn3AQod0oUXF1QRdfCaJM1hRq
mU+shHXqGL5syJ4gnieMIo7VDknO+228YhrdWyY1itFtj2j9kJhI7qB6q3XX0TEUmPggX84ArZYb
Gj8MBGYJXVAYK8MLrZdAdRw1gBu1ubmGI6+fMzT6XhPEbUMzs/9i1PhdBYn5VccC6NgCYJFt/yLo
5JeLCNeib67oKJGK+IYq1H1pA9XI44fBnEn5SwtaHiYMbulyp0aFsMEZTFKesbkNQnKCFPV58K26
+0uxZ4h/WWm4kgWaKXgnhHR/2eeQ3GyZRYM2Clsn6qjrVNXtq+jr77PQgt2IooHBJw4+T8MINyrj
uoh++3iMfQowFGVEfkEKkOW1dgDUG2XDX4NAc7w1E4A3sfYayX5YpJVZz27OggxzQKHCCMuZx41q
2MTD5vlaeLG9jXkry1Skj3xuHhclZh+Ez7fhdqBxBCXsEVnekllqkrnE1geNmUa2QrQMP3XwAMeJ
McUmWa3TKSCxRQSo/HETJBVDL6GriSkTI2K9yZiklyuaBhHe5zEBSH3T034RDwueb95LTws2WkcN
oWXRR2PhLrjBxBYrgLVWe4RKUFSImYzI27lHugD54BEXd/Zjxj651A4F1NrD7Z+FwyC3Zfuqme03
R6tyJk32rhQuesY0abaiYoJvy4WiIp2tmwfaSXgvzMy9fds8D3r0VjOu2Qy9BIIvO8Jpiogw9qrY
V+D7kRF2L9PSZDuN+8RwDjouCdOrxgV3WriNuFa7nDQsQgSapZz4Rn6As2vn11up0ibldTCAJMOs
IFpqxpwWD2AZHFI9sbNY3plpxH3QaYhCoL9YQQMTeRmIyZInntfelSHoJmT2uE1Z5gHLVubGHczY
n2De1ux6UqbXH/A638+TPq9BgMVrBiM+OqDQH7Ff7p108qH560jeCkAC/JA4JxUE/eomrSv3hQTV
Pzc4xm8yBtP2TNI8bHiIjmvZvzQ45uCUNSg6bkSVt6t6j8jrok93Wjwj26WQJTjNO5D3zs6rvs9p
aq5Zk7Az8qbinNgeuB9IuwFBE39+Xv/WMHggMwExst81mMT+3DB0wUBN7GKk6cd6OlIXeifiWyEn
hvai8Jqb8K5HSuepbWdyOwjcZAJzPK0SJ1jui4zpFsVC1o6ajw4XP47uiY2i5ogJrKpyZZ2t2j1V
rIIuRWvftU1UILco3io9NO9dxtd//n28RTtdEvtSFoev//s/kNvwU1qwZEwhYZOg2/v590mJtszo
45VPNVYew+X5ax1EP8f1nU6qg+pp/FgOzHdaU+xUsTMWZYVnJsGmTJ0Rs0B8JOGH+Z6Wv8QYN48G
Kvflg1jXIQo/mZyGKXOeFKJRQ2rzapzhAZuEH2FrQtFJGmeyToV51SY0DQSydgBqAuc4zwzl2Zg5
mzEovuR6RIJUN97jMU59vQ8/B1FebHs3fRfgT84uA57eQj3cMGrBTuNtLQ9XAgr8+GEks5dbza7W
zT2/GiKufExOE8XlnvZn34gcaSJbi13paoHPySb8Eu0lk12GgISynm8D2EQgXgEi6qeihT41aTs8
SmyLDYsn3BdMQWliQMbM3U7p8AJKhE3rBnooVonsqllomqqhvCizcLbEDCgE6LO8Rw/Qr0ck3uug
rN7rMcvuYtLi1rk5pue90Wr61nPHbtN703zKB/kXsdBv3kHefZMtEWnAFu50S/7S/ib2QC5Q2Y2+
WmtxKkAytpdCo3Ozw5qxKQYzXQC0J+9HYPtGT6QL5J6maNL7P1+H4jftOc/EsgT2Ode12BT+IhVh
O9VO+ComnzkOVYVtTby7MWEyEyngbMeZzOkjmOlw1eQEcjgA0XqneCijgeoC5+5OK8diNaXg4VUS
NTt+Mb/QS8RPs6LzsbSLC+hpaznefQ48bKX3Fsh+Bq0HI/GyI6XOHcvV4FURaqlL0/NFn6XcEqGb
WvUqmq3hHnLQnYeKgZdRHfIs7M/MXbjVQFnH7ah20xR8gbNildz5tEc7Htw94mDtbyfQjXf4y0fW
RNdAyKfDtvq3lwp5aD3xcR58Sqlio0K9q7m7p0x3l7uSGyGsFyRs2WYM9r6a2lOnzdQuEttktuxc
cSJYL5bXJUiWomdU+TZKzKhacCTPWkjH0TEq2QehXZ2kKAi9zQgvZZlKXIjZgDlB9MmgZpPBTyb3
dXLupgGtzqTGZULKLnvsr0kJNapLXLE3VQ0iVLUfDBmCCWqQNGR6g9+tHw2mQiFktKx7YauAiSSi
YyDOnkDvKlPwmVn4k2B1rlI+StzsStzo6LLBrDy3I2FvQetw5xue3XQoHkMy0oYWsoHr+DbQ0XNq
LDGTSeDbS//PlvdBBGwdASOsbC82di4V0N4K1Ycp6Nk+OxQS8ZSCEgYdu3VrcXJE/Nop6Wz6TJDy
rRenbJmi8HrRWuIimZtiXVVoBYxCPrPQEPu+7Z6kRR1rptnRAYyxsVzS3+Zqh2vxeeimjqm45beA
oA5ibKp9JCgoiH9TjCk1e0deLzfXSdqHXAmxRlt0kWYJ+Y++xVL5d62agi3MkAn7s/k1Se2eYpiY
JbaysMMkOFw9Sb/fjis9JoR4moz0zpTpEzKlb23Y6+TYMiTtwB+u45q3S5RF4afsDsYjqT3JXl98
WJYWAhGcw5ZRen25/bSpiutt1eXJsRyo0OHcHweok+uoDw+Iv8LdXFrjmsX4KfUcttCF5hOvuB0U
4g+5XBKZWe3NfpJMP5LvRt7wWibT0bzZUGPCnuzKve89eMqEy3yUCW9YqGlMTizRrCpPtltkjRGa
bEgM+L/PM0CALykADFQhJpNvgmo0wDI+iMH9D52/0hFOkMByq9uq1CZpvRLfWxstQ4r6Rw/o+yw7
PGq6CaIkxC0R4Q9dlXMdb3tBhLvWaWpdFaztktKUh7jv3/M64AnmSenjeM1Ot4c8cYkY8cIllgZd
a+N4+SXCBADllpGI0uU9GM47i7yw06La9KEiYOcnHBnBmJNe3HKsMHycNbj3d+ky84hjAZFnAE5c
hIC7jZp1Zpl3rj+qpPA1BAy8hi0ii8rM0MyKE09Uv6SQLfR8UnexTBPqfY8EeCIB9nLkn2MpA+Mz
2Oc5suSaUUzO3nU4aGXVbrSSJW1ejIz5GgNegnSwZzPWTSULWdPrP7P2D/bGoN8Vs6cfJ/wlx8q0
vL+Ue/J3pSAHmsPBauGi/r3cq4asclMhSa/tonGvJ6YH580NyxP/RIDZjglOiNIZObU91SdFDlYf
MwehXnH823Qf3Wh7xGLnncbW+Kzaubj3rG9w5txdlNblruhYqXkeQ236x2jXsIQmUJ2MuQVGvvNM
77lOZlYQnJwPadLtQRxFl9BY1DRj8D51KLadepw2em4Yvtb07yINAhDQ/KhFbXOr6hCGFgfTrZOD
VSXvEerefRilEf6MGJFHjVnHmq2DI1pCqcgE1vpPCvVCW+nj/ZBW4z3LiVWUCwdElPo6sJffW/b8
LcwrjvA5LHfcFb6UXogIYGAUW6ih3QM436qwnD7mdQXa3JreorHakOXe7c2pJaRQ1c22YwdyiG2A
ZvDHHv9845a/F5Co7LhlM0CHc/Db3Whuhj5tjDrDt0OXqbdNegXuxlaS4OLPmfDCy+3BYdLHMpTg
3000O19wB3indnlIlhLaaPIGpm5CEoHmMVVriuJFGMVeq5tvbo/lC5Imk4bkDlIhEWEN0S+BYfC2
TJ/IKgRuVSDfszrYq23SIUCX34LKtonQVKw57ko118cUrtpGk1TZzpReiPIhoskBUi2ctQGIdZ8k
wfjMi1dA43X7VUZwzjbIzSerjbs7e9YAXxhiSxphdnbH6czotd7GWvBB84pvcQwO2C7lKzm9EUlV
qOKy2PmIMz1maUXyM5peisxwegpRjqx67uufpcEbI6bnMne23Bp18HSJfpzLNNz++R0yFk/yzzU+
7w68DKzHFPr0Lb9UebbRpB3mx9l32+g6G/25U4049VC9TzrzpqguCVZkOR7XS3o8tok6oeWtl23P
iIpiPYJ9RdjEUthhBMtNDVbjEDWvVquyUzrqbwX7dF4eMHrkjo2cmPOw0+3q4wDFasOR9f328aiN
Xl1HR7sOkcro36v326231qdyx6fZ3VEiznsu3WFHG72qu7vuNNdG/FLmFMhjVg/b1sZDJpA5rUeF
RKIiOpTUW6b5KOScSsFzleMTIKNnx8IoRLvu7d3xfJM7Y7ZjAGs1BDMyFD4IdlH55BoH9jXfiads
69nYpAD/fMRYqUSqZwJbsyL3Y1IH49FzOFfNBFViaZMNUE/WpyZgV8ELgpLJisKTvUT35sSwzL2Q
RCiXe9FFEAyyeREJRY+0L+8G+TxnBrMGn5NB7hMJHC/n/QBDeEQdJQ5a1W5NEtvhT/UnL2DdjF/t
wcTuz66+OPd1s8NmxWvjhBvNcj5hhCDEz2IMmTKuK5Es7Q23fFgQQ3B9uNezTznA64IaYJyZVDar
nrCf7ThFO3sJEq7NcinmaFxNAEn0VTXKRWIpF40TBtbF1DOgAO1hIBJDJT+3eUHqvVPoPlqAPTfy
bK9gYoMW1HZwGMM7ZTU4Sc5KGf1Jd3Ea8qa8dZOenEEGHhJiGI45TL6tHi3rMDk6p8CtHpo+3zZO
qz8t1r7U0JmBiIKkV2awkuhwA69rgvxuY9Lh6fFXKdJyw2Hc7Ts08tuwNqZt9M0AJrhupaOdXMta
6YOWrjtlfxRW/aXD/7nDrcJkPYmPXddcBNUfDWx6cJUa7+t6pzTysEvFri12uPmiMAEXxMf+gGMW
mx5SszGeCZu15LbO2/BcZ0G9kvbQ+Cw5KqSezKrKwH3/82fXXATAP9X6fHQt3dZNMhSo+H9tz8GG
sK4nxdiXDDzu2iIxjprgjGkGRS3WXKWbAVWxDNuPSv0rQ2JvNxB/sk64KfimpuWHShioe1txjhaQ
RjTiVGwr732y+dSxsziOA6ktql3wgl5G5Z7nf7m3W7+NcvgdbJvZJU4AwD3iF5GznIkbCJCMMqNX
nyx7sEhxD03gmeUrUzkXdt0IODFBiMCWcZ2PizwmsZ7VbDHtYg+47oeM1bqNHt2SJ3sCjeQQKfDo
jf27DrhqVRPnBHuvC3aF2eZ41+vqfZwmpKfSwRMu/W7Q7WtlsFQRnOv41vA1LWMMYzlwaEQIHWG7
+pfRys2W/st7Zy7jWozrtGPYNX4erbCvxsnhLvrLImL7Fkwf+tIqYcKjSDXML1nDERX3Rg3GhHFt
RzJMyS4TsQtytbRj9fXna8n4tzfCYrYKzl8A+sev9PMTapuic6BNGz4xZkgvvSilaMweJVXrfjRm
DNZTfJbdrh3N4WGJ1KEIG9KSzgxRNshKZqlY7I6VPdH1RmjDbKOdVoOjM8lMmIczAhlX6Xg3JIII
vSj4IXYxluA5bRFqebr7ygz16gykxyVZ6VC6DMe2nQPkSeljEKA6dSIAL1WMWDNzLdNv9e5FhPZ9
WDlEfipmpIhZ1aZpAaeC0u75gODKFSTaBdqL17hslIX7MTfEwogTGgzilZuBAKRuBWY4Wu7eMKLU
bzAerRIr/ZbqILILYtHOGK7fbpPiZq6GQ7oULgPRNWthEQjrLrKoyIxwBlgOW/slv5GdMaT2pn5n
hBLe2dkHI6alIqbyR3pYNZWXqSIeHl4lBCjgtCTZHq2wcc+8BluCAL/G9DEHkj/bdWK5/clZdeGF
Qwpm5TJzrWLH8SsnGA+DmlhHGoOvWMGtex2oBc3AsRYoPWnBcDTUihw1FYW7sqmPM/hWFOLoJti6
L1A8g1uhcmhsev3NdGnHbumsU4++l9HgqSFMi30xi4E+gim2RCfbWN/nQoEiXEKCi1q+a22X022N
V6MtiAqoOnvbNR8b+DLs4F7Q6B3KGjerWTtk4NnWKQroOv58AVu/rUEsHUmPYXGEoPykSPr5+u2J
nQ8J/zIJ9dZi6iX0U+IS1XrBzBS2zkgdLZEnjjrZd+5Ilq1q5IcuTNE8FeTAzMPwoSo899TYfLgQ
MxpBiAyqgeegSuvpBunow+B7WuM6mis3ID19pH2KS9o+adFnd8G8q2p0bQY15GOU3INE2Xe1UTyM
mZB3eumd9CIE4FPD3OWTE//lI2z95kLiFXAcm736cqBK8cuUjCa3c80aVf7NqdDXiL9k2sQb1pvI
o3B9bbuW0E3HZhZQ9gy3kj7+njco55K6fLtZxMAtnhgzS4L1mmztDdq40y5x68WkUVQGmwUDYR7+
4jwOvHMujLVoa2D0jntEkJquvKE3V7k2PbLh8fw/v8E3E9UvJybGJXwwxH24wv31gMLZJjyTEGIf
bcUSHgU21ykIthxZT7cYtFeZF30I0uBR5MFHqfp3NMaEymjjV9WJY4JlDkOriRRNusYW1t6e+s3Y
2fDMQ1z9bUtKQoFnhoWR2PSLXQFIXPCXq9T5l6vU5hrlQ7yko/y2rIO9ivBfoB2eqojs1eUgKUkz
P+CKuIQL6NbRyHQUVRFv24x8syGxkfwtAp7UVQ+VYjlDiL2OvQcVY5LML0nktL5n1+B2VbDi+uNj
W09X2+v8waAQTBe1XxopFO7nINKNl9Z0o/uuKN5GRSqrRaaGmg74K9ITb+GlmMue3CEGDwBF+BHJ
gG1kBJ9mxi13hbQddsHeC1V6rif1MoZVuTcqJMoewRAbcrPMddBFuFLMKFxrQf12E8xbSzohxEX2
jGQ+qwqTA/ElFOZN/jboB6jbct8s5n45ty91ls7I1+myR9JzGdBlB4tL9koyxF+uqN/XGxRPvBEu
DAMuKVYdPx8ZXFFlHmoSpGQ/vLfUKCck9fveiOUVtSdBMeZIgOuIkkiPnkgqfMbGMEDtGLZkeG68
4RvRCOSVBv0E44amif/Rqkade6+QP5P+GhA7ZncYQSK4jLkOClII/S5yBr8amjsRx2C6nPQhFXjj
CRgtmRvzsoM54D6K2EduI/NZ5FZ6J5g+jYA9SPhgoldZw7xmofTUB1p9BPGxG6R3CeeZ+rgYTeSg
rN67gkCKZGq2M/54MkfrvZ4VAGVg4koYPr4zofxm6ns0Auu1jtr6wg7p0gBwAj++dyLvUkEnfSDp
93ZUKHKtnbqtzl1V5jtCAL5reY96A9uzLg9zPMwn7tTvJRG767Jul9mysdZp+PYMjeNj0TYHTeAX
vvlGDC9iXuchZ1CrjkgYzFeobhyS1RAV2sY+Yp/qJ3zUGT0TIPqXc2S5Efx8jrDUoOwigUtnh2j9
8q4nOraOLEKJaI3O8nrjCkpj91gk7qWH2nZlyPA1ygTHqGATk7n1p7pNL3YSBYeQVHS78tgSuebz
TFLpKlqQ0GSQpJt+lOJUufiXQU+JOD385Wn/frobAjugiyaRdp2q+eeLVZ9lQ9EYC1/sEp1OMu5H
GPk6eP3JKZEmLUMxz4Ml6g7FSzMb5qGoYxjtHfvGjtlyOBDaoRArmRqOrjqXHwuJKY2sdrxF939+
srdF5y+vMU5LvBEe/CsB8e7nJyswnzq0FMKfGrkuNPw9hU5pY8dwNyz3Cd8eU+TEfU8H6ysnB4gf
Wd25VvTUFmGE8LRDuVbNWOBC2bIyR32a1MbeaUrDbwp8aiCcUAFYVe2PCG4ukzVuCktkUKlVu1N9
RCAuCd/L6D8hRk6lpKJHzN+28RKoUM8ApUUPZ/GmpUkYb/zl9/+Xzgy1iG477P081la328B/KUfR
IhNOylrNnxYBpRFoXxSTK9OlSM5GSLSdl2grK7E2IM5rutsm8GM1U4RyqwIlohE9CL9UokuEOYTy
3hGDc1BZU+/qYo5/9HvgvpE45cHVkQyt52b88uc30fyXKw45q+fhP2Whbfy6ZYdN2taDCm3G9SRi
ZgaoROWkr71lfqndCY6ryT2Ig3wXeuNpzm0A3Y3hbEPZHMXEsCHDj4PTF0B9gq+lckZrT05kvGlh
uCVOFf1lX2lK4/dnbC1oKvBP2MIEVcLPl52tEUvttNjF2zJm5QDPdUuBIi5dF827jBuhHWrqmK8q
brlX0EwnCUWLVO0+2RtW4PiQq9SmtkR3aExymTGroUkEl3AcmcE9oP8sdzHDpHnuljDIUD0he+gv
FFmv3nSVUclxPXfmS1U/YJYlk0T7MIjY01dJZiMjxLi0xdw2XOWiC8YGCIGEWBgWAaRmmDbdnSYV
SljDnvw8+DbgqrjTtSB6uD0It7h2BMWfnRpeYx9tJuq6R5JhijNQ9tfG1ftHT3aK6OLuYiTqiz0m
HzUIJfvKdgykoiQsCOZ1Bk3KCSO2QvDPZMVKzpgY47e+X8yPuUjICEtrX3hzfIiKHt+3C/JhtOnE
SszBrrLWRNRkd5zmqwbO1GIDl/z/hoemqfFBNlSA9dg717zon4N5XPe9IV6zme3a2HTGB4lN3Hav
Or+3RxLHsSJ25kCfuzNbeiLNSK6mAPqzjLS3AylbcuyWm0mNebxtfBM/0DbHG8Awe3h0Jmxq1AvD
FrW09izbEGNXL8iBravwJTSwkqUY8pEV86dVUybXoi7e4uUr7HnBAwpiYkT5qo9d/bkfCRoW7bhI
2635Gwvpyv/xpXn7ZtrjJb09/NfX0narH98c4r4+/vOlIxM49be/vrBMNlZPftDgddFjOdvRY8Wc
X5Zxe58vX2VzNp41Tqvbn93+VgSayaXsCbxC/nhgudgTnBwRNP3/37v91zxjvCvI/v3n+x7rtKu8
PWjgH6aSj9w/fxqPtDZlbjtI77B4BFVYP4QDLU2sCij8rl6eig9W1gb+7crDKBY/KJXdpfl4l9R9
8ClqP8wgFr6g/GFHYoGSQR5bk/DEBKMI5yX2eUJOblWPcULWxzQm3yzZP6AmcR4CZdsPyQiRpnKy
baAaaxXiBHmIl4fQ67ELpaxbc4V60q1wwaLI3Ugv4PCxBvc+Jxz0AoCGA7zJCZMp7mZMjGcZN+XZ
SMZ2nZFkR6502WWb2zf1Sf/PHztZQrGPisQ+tB2MpOWf/PNw+zFO+SFJi5iNLciJap7eSUfMd2Sn
0jNW0fweOuE2GKT9opxcPzVh5CLy5fs46xuSs3K2eQLOrBKlOCfiGqMWfcmnINv1GqGuquyIfCKJ
LIT8fTAVNlGdZfaWqZfyvaKm6psxkVJT6Gdc2/95UDE5Om7XmdsBxOvRxuALYnTq97dg2qhllOGr
wk32eW5t2XCQ4hCaT0iLiuvsFMUVeUygr9oqK/cAy7/cvkfrQ5w3eRYH9JzylBnFoU5MSJPVoG+k
DbxuchWOoaz3p7irNv3AFIUZ9IcFZJk4TbpbUrvaIpOLwVdfg8IExgeZaB0NwUOIy3RlOyVUaadi
mwxl/zB41sVWcXeEzWRvUxk9KdgU921s1BvhjWxBRO0txu34XmukvS2q6EXvS+cUzoZxTd4Q+ti4
rJt07caQiUy9eRoGC4O1iWR08gr3MFrj5EPDrF7CzDgx/giuzNHlDgPs2+B805qE+HSty4att2wr
CHg/WWpIjm1ltVfwkiNafLSPlh5115Dp825q7G+1wc9S+ezso3zcueT9HP95cJYvI326TyIUHl5K
VNLtIUs0ZwFQQ/gK7b2tq/i9KCtu4ikgGE/B+y/ugiT2TWgFG1GYj3Gxm4NKvHUuUrpY50Uva5zL
KS96M9VXRT7WalyEmdk8ztdRn77Luc/PROMYGwrceK8z099MvdRXGdJlXEvzwQOBcyEr0by0E3gy
SAVM45p5upTG+GSIvMADSBhhQ2aHUWF9KzTzTgth7XFNtl+N3C4Pt+8JLYXwE1o93f0YwE+YmY0H
IaPTTvWPI2tMXdU7HVDoMRbiyDbIOsMKaS96x43PnR6nYk6snWmUjp/3mP91pv7X2QL+ZGHfO/Z6
gcqyxYGhpdErQDCIWZ7V77SWPOWhih9NhwQgZZn9pfNwyQ025gEOzeDYhONHj7SOPRMfb5l82SjP
NVyxOCsZ2xY+TCWD1X7SrrQZb3sb6MkDaGhj70Zzt/GQmD1wwnC6JF6MENScNh45GE9a7UcFyR4i
Lg5xnT6IOPjEJDB8iOeGWPuctJ9BdxQELxxkbXmykiZ8oezwjnMUEbPep4SGkzFUGAp2RtJra1OV
zTrWteyJ+OxqO0ok45M5XWJ443ucUnQgEYE3VdN1x34o1arUG2+Pu/FVOB1+ukziwDQl7ZGd6+do
HE6kqyxzO5tpmyPnDQ4HXrUds8BpG45Sv1ydhnG5t6TmgD0lHGrqs3NZEGJtltLaOOQcHkpd3BV6
+EkQQHZtxFy/kI3jabyRpV0bx2ToxLZFkuEQ88AWwb3XTACq1hwccBEr5LhorhlnvPbBhJ/JQ+Fm
lfU3V2vsC2ln2qY3FLDeOIQ7zy8GTUIdnFRH927N4EKrEgO+7dk4oOz0NKeO021V1nEYtXYNPBPI
mZSbnkITUYlskCdnhIqkbdocPcJ+9mIosytz5B0MrcI3U4UpuumaLXernbHwjKG6VethYvjZsALT
etX76UIHyAI5AWwFAZwb2YOFpvsQ2WhBrTbhUsAwReRy/smbUK5MCllUC9N1SUX8ftMnycaDkjCl
gHCWdtjpByS7xNgZVR5vSCpm0wQeFQJheCDhzF1XChVqnqMoqUfq/YEs040n7ZxhAZdPiwg0IZTO
sUexzZRWXwqwDaSbkHIV8lztjvEDAp6zKpPsEKrp5JQKTH1CqoE0LICmlOBhI++7kIM2bFgONAtQ
AITdAR/fvg4sYHcsMq5Np5vYFGFhCnr56www9OQigwOWBs9QR8UVaAX27NLQ7oDIPpF1Ep7UEGnX
rgn2bj+CzkzJqAs9VkPOtKk5DK4drqS+Hk3iQOL/4+xMluNGsqz9Km21RzXggGNo66pFBGImg6Mk
ShsYk6Iwz3BMT/bv/xfrD5HZnUoWjWrrDVNMDmAEAMf1e8/5jnWcUU2ufoc5LRrPvTfwW1XDVAqg
qLfRwTqO095EPckDtbhaJrOI1D47E7YlFeffSDbJ90qpNYmd7LPHO55tEBkY92xAL/Zb3aT3HETR
WnW0wSCCgHUiO+lO+wbTbDhlcfeVtyJbcGBnqalyZyYDVryWZvsqXIZcbVefOpCJJxapR0Ro2apj
M7EGKDUciiE6k1+Q3Lgpv3EwPudp5t455SeDm2LSCuAwmE6WK5E4wZH7zrkY28MMHKMWWeMV6Ydn
e4yjw5xz2pEvC58oo+oYyidNhnu08NoxTnP2tG3ANAQFEhsILI9RM+xJXVvm6boRETWY6Ta87enF
beMQpTikMoQh/sxVeAin+jbo2VBI3LQe/fjYoqMei4mKC7sMO6t0XLuR+WCoGIxeF+2TaPzmygHX
b2vtDAROTo9518lsexvAX/E7zQWGn3fTOowMpIz0w9dVV9j7yiVeqkmdo2Hn6baepx8NQ6zrOFNA
9MATBnNq+J6iSVUEOa3I9Izab50lQYt1iDhOYBCPE4rfE1li8yq0VYxQU/umjB4qJCKlL1Uz3BIu
fGDfFaHgcLVzTjZ7P2L+GjtABmBDfcr+5JSDGmDDjHQbKHGH22hJHCyUeXTjActiGyA+beF6OcGt
g+t4L9pY2+FoPgS493ZTmxGvqtksGrQjumqJ/zEK6ziAUe4WlZDN5mZdMQ7y57IaN55Jbo6N0GOu
VPU1iEHTqnpglgQ7tR50rPaSPZrQTHiyWYp4vlXXyfLB7mhO4FMg7lPlj0FMNbe8sr7CNl2klk7a
Oes0QpJj5GGsrPvC3fyu2Q8rfO+UOXsFf4mWh0Hy4tS2B3q5DSr8lTc5xYOLpItNIqpGzzGe8q7I
T0Y+77Dwo8l2w/lIEXVMCahh0hwF5gZPBO2z2A53QTzawE1aBhlhc+znOj/pOAsumBahyS+Wxlko
I1bjBB2VaomSALfIzt4LjynH4b6eTmZu3HqEnt3k2vCFpFJrVWV2eqXHbniKMnk/WbN+JdRnrwcG
0aHzWbW1bp4qzXyVBZrJqcFF1Gaati21GTEmE6/9lMJ9jRexUpctT1FYM8mC4WUb9+o02Q8lsulR
KLbLMWOmPJ3hrNzXTRxuiXNClQkzp87s+8V0SkrzhEXziFJ1XTRZ/jDzYAg765nQr3UZlOEWasbZ
WlQNc4xPJpNclKCpvjHmgBFJ/5MTknEagu6VGL5VY8eYF+TtNORZv+uD7EkWPWkV00QTKgCGNfTW
Oce+TRGefU5IcJB1TZtmweSzV0Efk1MTs6f0lL6/DA6JqN+DgNVPFyqFDfhHp74hwSg/FAQP7sKy
e6KP5+3YLpSoRqEiWEy246Yzb4OhBkXkjqdoCdpkUAcMK5N+4mA6a9vgW6maaofL01rc12UCygip
HgHA0RDDyTrDJAahJXSeQIsMfVhgVa1nQhHo82TnmXPls+Xo1okaHDy3udqWpbu90IcywN7k+6EK
QH4Gv7U0DoKecpSwc3CpDjD3RDIR22oAzqUHnX4DW8bX9Cq45u+91yFk52HdH1RmbLCU6/hK53ZT
p9YT6SYR+hd0xvnIQjxZpXeVms1+sBNK7DiCE5OrLyZ6BnKNVA5vRONMuk1zG1nWbdWLxfBFVyBK
ypco5I8zuTJ3rqoqH0ZUg7+nmvbZDBCDR4hXIQ8I+pfL4JZsLn/ouVi0NMAI5xJhmObrTDKQWJCC
x6CkuCnmJwMN72ku6KWLcXqyGLjsiwxYAYXBfFtwxoMNzZ7msclQhPWSt1433U1tOvmhk/R/LZt5
oIYzznq40EzqpDnqDKCOM9lE58CkhFBonNd6rMQR9LDogU8IRAp75Ab7Sgz2lZOf8upuYNAgqaf6
cc53QWKFW1sbbPQuLusfrC/MptTRMv3setVDFjyhMkcJLClD+lyBHZrAjtRlvCtF0e4Hhg5pSTff
yyD+FnJWG+BUIPfqq9DlOpH58LjA2Neh3h4al6wsGuYuLByqB+wVN7ZmCrAkAOTcaHhORGScQzyA
/phpOyH03wIT82gtCFcCTu35iGrJZUlc8rvw6B3CtBG3sr2ZliqiKML7i4EIW9lXY6iS/cUoFnLW
bA2bkiZ6Ko8uYstYpqcYST2cjJpQt8L1G5eWaZYToVIUwY1Vl6ZPpNhwdfG4ZnVS7RtNDzbW6L2S
E5heLR4XwCHEv+timSv0PUiW0jo5ebs1DXDYVtdeUe7teKwBFzFRDqfqukbtesy94tqdcBW5zHF3
kflMDf6SGXZ/FTjRV8tI8/0YFt8KRdBlH6IzlguSo42fAkq5LNOGg+iS84QgZcUjZWb0JYMds2Hw
sDzhN4bt1SckRJAxWoLT87KvWBHwTqHwpRnnIQmMOw21o8bV5Tnwv2w42jQJbLUdiZQ8aaP1INIp
3plFWvnVOCeboiPOpSOyO2zt9dzyYE8LhzFh2n01bZznBlPhwfTyXdQbxEIT8QloJMkPanQpy4hq
Q6pDYMY4LiY46PF5OS6S+5kQi2L4btmDgBxIgpSVA1ax0ilZeXVGYxVSM8PZe7tx0Acn7kHiqb6T
lrbjVrtWVpE+l6b8SgjaVYXz4jSO8IwvVJyK8oB28THHCEgOToIWqWrMddV6Cr1nilg8nXZWsgg7
HOpfRhGfBtm217nT49pNY4a/YGKIjJ271WWV77Bl+vDckMihz2sT0rLph5CRR9sxt5q9EVjJbcye
ruqLxwy0CZPQOrtJrugnJDd2DxiyLJIELTjA58DFno3jMdv3swUYqYAhUqHsljwldWaXHc2sZBbp
nVEvtnBucoozhw2SlaK/6/Z6OWwZmyEwc1t33bV5cDDr2CbvIDznY9TuiyWGRGc2KLvqqxiJlmSH
Nd4WIcQmD4cyiUoSUSLsR5lGOkGEGZODAblcEaYvEOgZ9DfjZvbcAIHQLW8kEnm7QveXVd6aoARe
R95Mu16Q+jQlAtOx3rEG8sfkn+nSSeYvlre2FnaiqM/MxqkEgznb1wSElUZvMbxVDwZr9AEm/k1o
Iv2fkfikGpTCtvY09MNiS/XKWJ7QDbzv4Ral1TYpQ5ced6/8IRqhfaFCND0KWkiP7Hy86ITpF8GV
6Vb7opweMrjsq05F7TeNC4D29SaMHOfWrWui2m0Q3fhNYWK7Xk3MOOTtUVTaQTAO6el0p1pbbUpM
PcfBcH6Ypo2MCp8ZJLMtFgDg1UzILy542ahbK3VAF6s83A7E7uyoqL+7of2po9T9igFzxVuzljNq
EamRXR5rLU2v0OYBqMGBnGbq+5gptV9E8rnIZHeotBoCJsoB+AbNvZV02qkX8iZvG0A0xWyca1Qi
AcXplQU8lOp1uvOUnZ+8Io82YyQp722QA6hvzG2QmtxNpQdKz/1NQaE/cgeuvMIedqRH/bDaAV6O
AVUzH0uM2bgG92ltYMXo2qPJiV13jjluzYoBSAK5V7AVu57RkZnWjMayomOETIR420y7UsJ19vWg
IXquoWREHkEvfT+z6OhinS3Eck0mM3qok1476uiltuOHhQDYMqbAfbAcD26lroe+u3KxxvAAJbiY
/QpsKEaYjU968RVboF1mpS92hwCHMEpXjnvb60nkrYiyNRIKdyWsI12HrQLt5gulGXvLRSRN26f0
U4j2U8pQOzU7Gncey1VTm8NRTRGo3MlC3KITEzSj8Rss+WBW/bFieM1aWjzmJtKlSJAnHpeoKBot
XButYe3h6jLB1718BR/JXKcprguPKNuVllQoZ2+LybsKRq27beoMuuXQ34x06tYe2Fd8hv0PiweI
M3RENA937qw8pr4uMt2B2WvbqM9pV117F661AmjnjqVOCGGSXVmTfuUZJDwI+iUbGBBc+vrkXFn0
ouc5qrFGgV6Kiv61nBBIwN++ktOgjhZ0dLY+abe2MweUBzm1JNdCbZpmaXOLGwFvYZr5cxybh0o4
qziyvWtbDpRWFXbn0aF2sBV6owqUCHbKBG9OTMap1mbl9f2MnQhAIKm8wRCCYanEkbQWa1cN3kOu
vTTsIk8SewIZlmBKDdUzsxzP3NAEDwtwIaWDb7VNFWG3LokgvYrum5yOW/GKyDK/qdO5IPtkF1uJ
vA5V/70Ys/vEm59zXZTrfm7qk1XGPGRjpHqIN3upmE5PPTp/1yqO6MMrn66OR4mz6/LA+ZzYT2FR
PDNLrj63EJJV2d+WYx/4csI5ZcYCZvKIHBAL14E43UK2DfCb5LE11XhKBYGnogMlM96bDig/28BF
q4YX3QGD1GfDsOIOGbYNaXV3GlELW5XnTwm4ca6xIv5WjyhZEDVX536Gcx/qd06qMR6cX7ix0w1a
7Bctqkofkdmpp966ml+0yvhS0aQ/2UT6kPr+WA3ajfMS1coiVjL50QKah7HmijMs66epoWJrjSB/
wN3hZ13VofKjYE3L8uQR2LiTYB5WTRC8ENVR7zrSItYd0wruj9naTRUiycLQiclyiO6yg+mEGw1X
E1If+jvEWwxq+gSPjkdo2e/jcgiJF4WPT9OFUDPvzraMm6GJnpLMU7eZDDzIMhPu2uX9jYnrrTLn
25gLiqL+SzCN0YlfiuWiJXg1EYq26WAcILHX6wrWl29MpmQsQq+D+h5jcxSCqoHLkpKlXpHlYkHs
Qn9Ffm+ov9aVXmDKHtDEKKUdncA5qwKGrdHF4SHpPJCTk3ZEjTnSSK+kb7hT4Wt1haViMOfT5FC9
BmgRtgJeEbNyRcNQmlc9Q5O9afQPKcCUyUEjgz1uXGF47qjUTIYyqffJJlxol+YOZNp+kNscLTu4
x3taM7tICOGXEQIR1x0AtPbWb66DjGEmsJy0nrAk8jqI1lOdUqmowT70PAzW1sA0WSer0MlBLbnQ
S86TVZ+rAd9QybyyLVxEUnhG8RRp4U2OX5xfUeabutYW1CbDsqEv9ynsVtBw8g7H3vfSjeW1mdT0
ijeOnDAbsue6MADsSMJdNoZlXc5Xmk7yAuysRx21kA9upDiY/YZNB4N8WQOe7OjlUVA1m9LC0GbT
jerxxMNGYE0I88L2IVIN1+Nr4pLkGsH9OQlgYbCb4rNeWOYmVF0KadjAytSQGIKqsbNXlKcAL0FX
RWBp8CYK9T2f8YP1RghPopBbL11UeaWxFiRj3HixdvLYj3xjTkN3pwtZnTSt2zNfKn0eCKFPRRwB
MPPIMUkYM4X6AJQzTR/dRv+ttmHgMasks3xhddZ2cOAtGzeFqw+rADrNEaLqps1JeCcEyiry8boO
SqTlEGDoZuNE8tT2cj2JafbtFo8Lexua2HYM7NniO90+BmuIto4RjrUdMVFty2D8XrOzoTnPuKzr
o02Xju7GGZPh4JWcEKVP9EKwqTpUFf6o43jIE/0qRem0bhwyny+ss+U+CSPtsYznGHgTGb39SFIA
Ip6gATEMYNUzXLKJcgXZq9DUazpRAWoefhITVuqGqb+3h+mUrlTgNXdDNTIfN9t7l+YiemS72fIu
kEEQ67dAfpOdZsT1riFNa212bnZnxDexbrfXFvZY08G9ICdCajzbuZ97TAuR151dcK/7Ks+8VYeV
dud42tPsMJnAH1kee1c/g74p9y17S3oRz65TzlfhwnaCKPrNHsrplJk9QRl0sFSIHHgRyvhxbJNO
VJIJn8yhva4rb9xSwer7zM0fqrnlGnsARaCdUD5pp9GafpuLLtkin3GOKeVsU07OqfMK7dogkVmp
ETEjTdcU+TThTd4nU2iPQHQFilejvSoY/14JOpeU3WwXYtmE+5rVc40fuTTSdldjNVscB/EBeR0m
pEJ/qCfs45yEx2HMKJWXPqQBSWMbQnxHTrUu4jQlNnRixloSFsSFjxFkXsrdhCldVLpn1erUkuzn
1kLglKzN+TrsI0RZY34wvYZHr1Mnm0g01TmRBXv6mKWLKS/hkCE/HFprk4DVTcJY9Wh4+XdJO2cD
SKBZE70WHluSbVp3ss9lQK+NzfqE8CB5wjo03jKqCgEsh+GpAlbd9E567y7Pa32oENIly4kKqk2j
jXSERc+CaIttEXv7i8RVS9yZZ47LEqhnnxrgpZuho4PXhdbXUMKfFLHFdSOnayBJVyZuZr8zGcLh
On60VBQy6kTQKpIFZlfbn0mdZ3Tf0ZJlmH2nDHM/aUx1PPEtrLBI4Yp4arWqeaRRsOv1Pale7blI
a0xk2vhboDMWYOPHBX7FAk+6qV7do5dFy45fmcQni7TDEKtviJCkL/CaORnZhOVU77SQRdRYGLvC
EPTaMftrAR26Pp2o11CBXidEb1CO5zsjmD7Z1Uj+RxERzFDbULucmEkct7+IPW5qctfZk3DhGRqP
vtDLHhfi4kEqbS9GvxwaVH9mhuSiAlE4C3ricl5rUCs3pQNBk4JP0h3SvjsTvHeP0FcA6UhXtMpc
FQkJYLpDS0oT+ZpI+5pybC2tUJ0z+kV+yOMMKC3G+yit1IZtX3JUZDivaqQFO0dGZ+yLgGTD6FrT
UCgODk1qFkRqLquXmC3Ma+y0yz6UE3Vxt7UtAQ6D0d9lRQ5DcyF9ofn43hsSD0SNJi02yDzQQoO6
Bwkqip7bTlYZwrudZKTgwymdGD1Xz91Q+W4FeDwzTPomoY1Mzwrz7dgbN/jbmTmV5c3cCwLfG+MJ
OIRFTyjZXAKmigsuB156kYLHQCW7YliB9i3PXV9FC0jc/Gx7M1bjFq8D5dtR7zTD77sQo/ZYfg5o
4+yGaT87S3hLxDa36jzYChLVTT4tzRTl7gKMnCt3kJ8rpJy+nslyOyIzWJfmc91M1lYjpcI2c+pk
pNb0pNtdrsIfbaQYEDKd95HY7YvhAKFtOxbOvOntTIBfxpRzwXlFPLE3k6HuNNGBBmOfGLsMszDX
Ese2d4fo4cI50yeeJXG1uD11IAyo1K/7ebR37YiPQhspOrJqHtdlYsxsuKrioaolFkmy99jHd8ne
wVQStQ4lGfDR3kyREMMXQ4bl6icNLnqUkjtR0xJwojTc6yGpDaqgjSntvry6fAirQGw54+1azPBa
+kw8Van+MMzT6VLaZjJ6BhplnII8b26kuQo6gaW/Lur7AXAnHQYh1641/YjHtr9HilKelnJvxVhz
idKahj1EpLXKRu8+h1+X5yT8YdBdEnOYILfuPWokduXexmhpCmjixZpmvOHLWLkjcen3yzIhNI6t
LNPYvimSjdNj3C4Ttpfwo5pTHnH3t6go2HIWhBpYZQIClKbGELOu2fU5GtnsJkVZH+2g/Ja5ABiH
vDlcZMsYNaoxnR4N525CH4GruE63+cwFI1zylwp3uC4ZBBwdGe+pV6PTqNyFPKs+qRF2m+4Oz/Bt
072T1Xvk9Lhy+Qu3F2RCMh80Layvo8FE5DFqt5ezUTirvKda8oT0J48h4MQOfUHfGw0BHqOYi70J
41fvM+8qxuLq1yDXfLth0UWSiD5F79gwlJR7C0CPDtDnYS7rtZ2P4NB5bh7A3D3PU04nEwpNVWxk
PD0ljTwHadfeXj4wRchxuyEjHzv3Pmuy/jR6nXMbc4ZujWIxEhGrNi3S9Ev3y+uRv2VqyAlC13YV
f8vnKvIh1ifUxXgrE/IcLMr0zC2cXWvrdy15WlioGYjQ9n4tkYPT7Yaym4VReJP2NXjLZeJtL1S5
xEKwldHV8Ak9ZzdWGwiuhp3eMvdJjfoxaJ0Fc9UO+yah4XJx6Tdpbm4yUbzakBVvkV+s6e41Dyxa
Kyewvk26UV71LZDhwZPHdNA29uK87KT+kNs0jw13OStRSl5ITkEVqoSOj8QPK+ntE7jpfPPidJfL
9ihoJtxc2BXaOKFgLHvozJa6u/DwnBhrPbCd7ybM9hUOXSxvXKksa8NV62UWKrjmUxc08U054qGf
BuQ3Dg9O0OipvTXgNGwj9iybos/b636amus0YZALDbBYU0VhOQuaeW8NCJFlXVnnAh4TCij4Zzlx
g9fMqX5Ubk/QGnvuudSyq1nTx32FwRf1VHQF6eQ64NGzvKAM1AcMfHuwgxt7vlKszP4wtuFaOijv
LEDnoQ1jvnBNeC9Cks0nGO6m9YOYefZZcfsZFD/S8YjrMWgGcAYpAYHrvCKmsouW6bPGKLWNzGyX
Ya3iq3F0TTEzckRYB8vfXUbVKac002w7u4kyb9zDWXmaTNUfo4JNMsPGWnOu0bQ6B4HR4RyTVJG2
bXpiL/xAzhj7Yq7iJJxbGsktHoo4Bb/kyP1UWT8cPDA7WuDuKqXrRh3wRbhfnTTgDqVu3VRIUlcl
8oudo8uURPSXKPacazOuMO9k0tvOnsd9dyGOe8lvF1Hk5CUUb0kHdLHXfwNUy2ZgKhI/HlA4zcKB
1ZHjRixGfVNyRk91OCC2SaOTOyDZtjr5YvcMH3VTM5jhyea2cJwRmPK9HFq5tTKrW8W7S5hZkZeV
P7b2sZMLC2rWgm3JGs+TpMAm4ioacT1MvV6K9otBDsPl3Y1UTGbU4lH1IAXHCybZruiBiR5xChqQ
+TS7DuPYRqyZHaFB0oV2JZMjCiOPwKl8pbC8guYMHsIweq0batZL7tkluCA3v+gzMhCnzD6Xo4Xm
KU8U1yN9Ul1X7l4h5Lyw6xkb14TO9qA0Netgal65C9gKrJPKejH1rrlLUvcrM0bSDklfZVMc8O5j
LBbNkNyM6XUeg6xEMbXVR8bm6VI5N7b2aExTuXAqYU0MvXmTTEv8Ek0zJD2WZWHlJQHXFyw6X3l8
BzuNFs6R2NNNmw0g2yxvOoQR+rQLnoGGOct+cYuFpzwgSAS0JphRhNWXQSanGgIuOQwRpIG8eEq7
c1qQZ2Ph8SI+m9zIkBndjEW0pn+6axprWJdTv0VoQCeTBOOM16MZhCzPCRzAAdE2i9cQ7FMpyYDM
FxmMDU1coYv30f+Nv/NG7NYgvlRhBh3UAHMsCI11m1XBhr5W/MCZqg8BmqYV++wa62gs7zJtVNct
VJYHVTO5iNOxoH0Rlg41Rw6R+89/KqLC0TkA5QRmuIfLZu0UPiCARgtR0b587MJwQBTHhzrm4VKg
/+VygOPQDZiT2uVfaatwHHszEhBvQmeQhC6JnCURAKhWBnEMFYQGUv7sdbYI0uaEx1MO0/7y2eVD
agbdsVyEan/+v1bMiBP+/FxrUh4NEQNIhLPpyVCckcu/6mphIlYBozvLaO/yvNohcKuebW4+v5sK
cSrLuL7XXPd7EQn3Uw8msTbgrFCdEcAjlMu8YQoxEoMArhE2Lv9kYMV8MtxUakFHVXH1wOZfnrAn
ndpci85mL5lEp0N+Urr7Q5tLIIWpQ9KSQg65KyKrJJ4XtSWejHVXE6Ai5sk+WssHzazsY6G4sCyU
Rv7lC5f/18mgs9aXf16+kQkQkpHL5wGBIniP5/auzw0Wbhrm14JZ8jbXTFpX8SiuL/+PEZvxx7+W
/zdkLdBnHIubedKs6fdv/PN7SguGT2PokHv++xf8/luWT9uCfAAjJy3xzx+9fPXyIZ2UsfF64Khv
fvbPXxCg5USfx9zycsT3vk+gl2sCwjh+/6nlj0ePJVH1d/Z8YHzz+2sZtPyP6PF/fxn/I3wtb3+3
DbX//E8+fymrCf1G1L359J/7zf3mP5ef+J/v+OdfP+UH/viF/nP3/JdPmHbSQ7xTr810/0qIZ3c5
FIdevvN/+8V/e738lsepev3H356/47P247Zr4pfub3986Xdiouc5nqMLyzVsQ6f4AXfw7z8f749v
Pj/n/J7H5v//v+L7a/Yc/vKXvD633T/+Zlh/xzvKym/oZCfi9oX1OrwuX3H/TnITYTSks2Ot0uWC
0APF2UVgHOXfQQlYhuvo5MfwH/4m2peXL4m/C4m1B/4AG2CXWdff/vuP/ct5+fM8/Rs979syLrr2
H39bQLM/m77gIMH4wU/JRMKgU7xQ/H4yPdEbJ/JXQBjyjLDYePZvAA7W9SK8zSGy5i7KnqpknmGi
wv/pbfvjL/n5yIuv5+2RAe9L0waBC/eLV/jzkYu4tpORwAM/19v4Ji/g3iZe4vziKMtv+ZejuNIC
TWJdPv71KGT4qAh1SuFnAl1bF6dPSqedNhCl+PHLee+NJKIQPIlhgPW1lq//9EbaGtB6IvcKv+jK
bKuVOZMiow3vHJ1ZV1ro+MfQJa0hsMY7UVW1//Hhl/P0L6/TE4I2oWfyYt+cx8gNsOSlvE4CQuzP
xjBIfybJ4TjQgoFig5rcquxfOObe+qKXa4dC7n+O+YY0Sr7qPIOmLXw3ROZgZ26CmjVw1oEsHruR
1bnummWXcPr4pb4li7097Jt3GjtQA13KLXx9Rmg2JUOws9qGNNoUKrZdNc8fH+69V+mZtsdTXpLS
qi8spp9OLF1iPQ2wkWFookGJPcfZBmMRoVZjPgP2fkDU5sZXVjLWv7h237tDfj7yYor96cjhzAQa
/2/pR6ion83RYc6C4+SPtfovS/XPN+J7lw6GR9M1HcFYclmffj5Mk01pIKluiBax9TOL5bMBRM93
gQEdSHksvxp9df74PX33lVmmy50P9gGD7l8PObl6FOIfg4+b6eoLfbX+rorFzccHEfp79yTnjeUS
OyXToTdLTE3qXBuQX+xXxkReq/UjLsuveoq2C92/2VvrHuyv3lfrIPV2BYLAWAsfNS94JXfsKM32
EdTzDbHGK2W+eiRRgNzwRf2dKQ8WAdo6Zbv1KnodBKQFwvnaCEOt01iDLUEDlWBSdqniwdJQg9oV
DjtHt+61vH1ewGtA6NS87olAz2sI99pDFGpY05lHpeJZKqLXAnwqVkegwzzedAKhT+h6n+0s21eK
4ZYEWVUlm2x68BRCmHkivqDwtpr5A1TBrSW4H6xWRSt7yjapXd9OhfrUV8Pyt7P7Sq7GfCAFkDGJ
SlEkRKl5x86k3yBNPUAuIdynrTFbkIuj6ZSd9YqIReLIdTfH5Dox9yJGBBn7eir7nYkQeXTNDaMg
YPXa1jD7ewM2X0bPRyyrnT74qUl7WWU7nIPR2W7RjwbsW9LYeCj7nlEqk2yTzCepzWu9pt3YNogQ
is4fmxT/HKrYrDTgTSb7gejBoB6vGXEeUikeyzTjqC0TIC6qdSTmB5I82AQ3gk10rGMD005khqwt
YozWQO94wQFnS5UAobyTpxlLth0Co5K2Zeo+ZXr5ycIDKAO6mAx0mfWclIMhP3MOkRquEju6xq+K
vLc/eXmxMcVA5xotVds4z66h05Kt5TX+Rzb1sdjVtGK4jTZx5G4j977D5ui6+TZDOUXzYNcKAaYK
7A5dljhIfgzKuytBMcaO+82B1tM0wzHkkiRTFIl5/KlJvC16cFYd9xa45XmGPRoT6Fp1IdouDYoA
q6JJDMWG2IoM2A9jYLMjNBh2+ArSH+7FchMzA+17LoMwK/2wTT+R/B7RrJk/xa1zpqrfFcJAhdiy
Ey+2IJNJVUqrg2XED3izMZbOuG9F/1R6zidh0tpnVw8xrZrEL5a/99Z51luPIfZSwTpvFgmHYY2R
zXPp0wvI8MOnLzORlj5S/GQVGNVvH68W766C3Jf6Yn03l6rqL6ugxgQEfxLqFVSD88bzXKI+tCUD
ufqeVjiFosPHx3v31S0Vp7QM+JiX1PefFveycIgrY/Lml7mhsRGmzdcOBiNEzbzuFHHpHx/u3aXQ
YzZ+qQ7ct3kIumjDCZhq6QfSUo+hqqI9khZtD3trIiiV5t+yWsiSG5xZ369qvfeqMN4yBzi5S8DV
26ztVh/7rLQgNdZuxlSo8YjLXmKuiIfLfvG+/oufnPIA5IxHJY+BUZpvo7INVY+EYMKTM9o6u4tH
I94GMzbfsoUCR+dl2gsz+469EQhOCpU4rMTu4/f6naebBM/IWdUxtTM7fHMpWSXWPoO7C+b8eIwc
b/CLGb3xx0cx3kIgLy/UxOPPweDrvH26BUwWOhwoFNA909xJtcfSQF3Qm4QbtwKtXWYVj9Km4aQk
QH+sT+DwxK8IRu+9WCpedi+mbZvGv/wV7lj3VEGFL5ecNSC5GCqk+f3j1yoEb9mb8pboHsey2UjB
NbDf3J1jkwBGpBvrNxZ2mzZ3fpT99JWFp1mPWvuDGERGSFJx8S45u5Be7sHubsmTvc3bGM+lOA4i
1VedG1krmLlHsxnOkTBh03U7StaNq37F4X/nkpeGZ9mWdDwug7dlowHrsWxrWTDSiwioyO34JGOR
MH5qJv/jd+e9U2CaUmIMNVxdvA0TAbOrz6XN0h+JJNtrqagO8Og/f3yQ917PTwfxFozDT+tVDCKl
rhkroDx27Bsrnee9To4iKtP58f9yJGKibRvVBLSXvx4Jf8NUlmQR+30feT5Tr55nqT7gZKAB/vGh
3qntJRt+E2cXx9HfrktYEBBTGw5kylREN7HN3dGEhoMsFPiCMX9puMsfej1/+viw7zxrWIkFta90
HQbbbxYICo4sq8cIy3uHnk631Q+3RcyUlICbAg+ZazsZzx8f8r1rxNIdG1YgMcL62/1hWjAaq5ci
v3O9hGY1JUvtWmrz8VHee2HSFuwLUXUCzHpz6uSYpUbPDtTHHznsoI6B90bMk3gpff9oWOKytF8s
g+88R6V0bLYv0KAgIL55L/PC1MxaOTxawGCdwhjd4azZV+Q+3TSj/D+8izgmTAJM2GOzEP310nSc
2S0b4nSZPCjrbDKMPvS9cffxm/gv0LRlYSe5w3FhjRk8Mt8sdtUoRyZxFD44ypdZWwpFwKapyRQ6
8lVD0JNGhCE5luzx3fTMgimeid2GVxVbUB206m5sFDyVxsDOmNJVHiZAoZCcEKLqEuCYNB5i0xr3
2E1Q1Q3Oj6oJ7XjnxWDpP34t710QnBvJ/eWQsXChef20avStoSdFYfOGjbB0iiq545XM6xAnKiNp
THzom36VNPPuMVkLdVuy/IKG/etJyiTdGRy7FaIMNgFeIu4TDG5r5L0kzuVkugF46H6xkLx3FdLK
g/bEKkzh8eaUTXMcdU6QV35LyY+BBnph5iEX6NICpDBMoY/f1uWifvs4XB62cD/ZsWP7+utLnJAH
udnM4WKth86BCBuXUtS9YFZLPwOZqolmj1B8gF3fNJaKDx8f/r1ngS0N29RNY/kjlq//dFb1+L9I
O6/lxpEti34RIuATeCVoRImivKsXRKkMvE34r5+FnocrkRwy+k70a5eScGnO2Xtts1MTMJXLeEzL
PWzLHruPVS7M2P4vPrivI833/ctIGTJy1EVRufSjvHtqrBxcpZXenr8c7dTkaLONstmzmQ6sv++j
mGMUGnZOno0aO9pPV20CBCIm5pwa68A06T8cwFBQ7VgoMFCaG4vldavmte81VrOJyrbfTjW9oAs/
65CMNM8DX3/W/LO/XPxAc9LAZ1cSQeeQz40AYlzFUZzco8t1ly4tfxI20AOMg5ZRus2Ltao5F5b9
Ux+ToDJNlgG5QtrhMUUXBFBlFnNRPQ3sZX37PRoUd22Xlb/qA3v4JVPDXP8XFz7jdee1WWPPd/B6
FyFKYxvnChZHzJWRzKpnDIsSHLdlvfZUfO4jsiY/nB7o3VChitPg9J3/DadeCcF2ilIMp6ajnQEK
uKGSkUtMx5wUqg5juQEc8nF+kKNMrPkJcyhyOQLy33FtEWhK4GaSlnPIgtzRtzXbawNBitcn3Vue
+sgxS7W5B8/ZbHJqzJ5O6orHykTaqqY9SF2227JDoHb+hxnWqZ0RAXp0JzR8N0els0xTUbCGbMJU
Sh40MekTZ+K5KciV0LHxLSK9YGvLHECjVClfzDBcS6P5VHSBGqAQD2E97rVpvJUwKHcUyGiEDvWb
GbvVn6Tr6JjaQCgdsKz1DLtr+/6+880HlbVBKadqV/aSDQpZ02sqUeOLsIB4dOkvRQoitOXd0PRv
YzrOan9/Nleo19ZgTT0R1TgPck2nBhUjxYudR8QfrucWMxervokyeKdWjbWWILKKPq9+E9SlsaqE
0lDFRdfvkzSJtWCVKT6NxZpoJG2WzjVwWvd64y7jor5hBnlLBvOeOKBdnYFRSY258K0PawvieEXW
3cImER6bKvPhVQUoc0U7v1hSJQavOe3oCoPw8CFUy/3QKUuk8EsL2pcjgifsZ1wgZmsF8ooVpnt1
ytZRR/Uyj6vqRiv9RyetJVwyAEvQQlZ4eYYPVCUjUqbcucOQLW9UHdCbWwLX0FJqdI4NXMbvHjut
uW8RuWhzji366Y1UChwL6irXSAzpAq9Su1esXNZChBQ668nYgEtAReeXxMGY+3Sw7iDjrhUY/a1q
3IV6+uDoFZGEAFwQ2X46cfCcZhCbq4iaJia7aJujgTXb4keTw8rygxaOH1hM/p8tjstwlRU2ukuc
Kl6d509TanljhOUug9i80rvMXEKlfHV8VCE99BNiqgDJlhPONdOmI08WQ9TjCFLgYC3wWm3tro2X
oRjZFykOVusQMfNrjAhuwebxabIzNvrEJRdgnXQx/m18OIwdkIRG9TGdBX9J4lmq4fheNOhU/GTb
6iOetjbbStNihodsZhMR1BvSujKUcuuKurvOHSt+czvrGZnB2ph9WUp/Z9WwoR2xCs3uXnWMYNVJ
6yUIMbHbk3ivjfCq6bS1MNxfRh89NuGIaxeHfFM/4ifF09LLm4kDJFqifmOkWFiK5rbrjP1U1vj6
aEwvciV6tfps16Tak20aCBSE3LC1upr0uEbRlDwHmv8o7PDKN4kMIlkLiSim4cG3VlWtvPpoZUuY
Cl6PnHfM6xXLibIOQwUwpoIjLnpSgCHEqrYrUBdYJcZnO/D7RdQTTB6V2kOpssHmShZm1O4MifcV
nMC45NRDKmyH4wsVHOl5xVpxs6tckQ+umd1Es6dlRL+/UDtz1zSoKtVeLKcQ75M+Q/CH4ZlAZCrt
XbArEJWuTDhbtKvz144vYRHaTw4l8E1nWJvYgOJBnOjjYEMXkSTStjkMrJjq4FA46CfJZSQ+wRN5
D4M+klcIj/hwZPqhKP59ZcyiiYztsq1s8UWBa4sAvzS46R0zWEXurB5J7rKi3rjwcwuluG2EfCAB
dWXEfn6VpsarGEpSMMNxumV3+1QWpEdNFfZdi0CquH4vm2HpBuEjPUOCVxGxGn11VfeQiGIyZGtI
EcQmR7sRRf+VYILfZQTdLOQk7pxB+egTPrc4A6ZiJWhonfa+zGDsxX2leVXvvuh49FzO4l4QWMuw
K37bRrnVOmufB8RY+vVzqch1UxpYZ1ThKdJ8NDSaAoobenA56zWFyesyxtwvk89koIiuK2m80DLs
9blZ3peClEDbqdcJwWBqH+6CuFlVqvIA3PMRYT/KZmOCndQ+lkN74XisWad2Po7Du2LT6IZEenCo
80OHPGZkokvYtso6pXNb6F3vVSK1aPPpT4kM+ZlJTc5FTStODaI/daS1V7KeMo8P8iktmnoVh1CZ
bCMC4xhITOemzFdOqv3y6zxZK0yHyy5tnjmeEAUx6dtBtu95k5HuOEKpMUhbWoD5JwI67FAAx9lH
ZTvvJJ/Cyvebvz7u+42F/HWJgAprlp/A+Ostyo6T+KVZvlwTygCUfKhAUJBUwmrCuiNd1s5Ar26J
waiXM8j+Fv/z9D64VbLTXP52r5Jv6qLFYWef0oASwQ5FKHUjdj1MrsoqMuqOhg3Eh8gYiQJJVU+U
3IjOAn9GLwbbf5HRJOohruVErieNr61kmfQfkTo2NKzkEzwiLF5h90xoY3tdmdM7mKBZdy598oX0
+yaNhk+VugcJYKZmLFPI/RxqaGYgDWo2pQWa1bTkqy+T/noA4rHA06W9JvYEYSyvtklUzmgf9TE3
oZyaJYA0XZcT73QThN7UimYWX4VrEdUxATnabkrGYDUlU/LTCfCqOJnyUzVhOppk8SzYJY6bTIz+
bVNJyUrj7LLW6PEATsosYA6onMOt89jAd0vXL39KG1uZOyT7tlBLpIEE4EXB9ATzRr1qKiV5QG87
rDqXWiCEvnhvjeE9klFzZXf1J+duY2U1Er26jjELUSmcVpISwKPahhdWY/VoELpm09gGBcWGaIHp
T53h6g8pmWbwzYedEw/3CYSk68RX38PLJ9xTm9Mvn4c4qMXVoVEVhs0J1xoN7TVU0uRNGMAOzm8C
xalh2Exruok6BY3MwbGIGoLvJIR6LDXWg+1YtJZXxeJnHST2PrTC3zRn4j91TkBc68qnwjL6W8VW
h9e4s3+zERkWgNB/ED45vkVKmnrSqDgQt53/DEgSRIkyddcVyWZLs8HdajVhdxtBeiNsYOqXsdmk
+DjVYalnGA9pdgqdWOb4dzB1FbCLlnwiR0v+sAuslnzoOCphAl7HCUQBqJiPYSkhkgu6n1Rdn4Ub
/AG29FH7cJgaob+4Y4O0BQuj/4sj1nST0aaOPBZjZ++0lv9b2lAUzZLqHB/8C4aZ8TU0xltc2PpO
HdTsh89LvTFHXz75EoRqT+aQ1ZsxNRrnp5JlDdiurMaABLLrocABdCMr6CW12n90Sixu42kKoCjF
46oZu/jCgzt1PKfbQjnettHXHB5nu7asSzCE9B8mJ9zkQ3YrwjIAtKBcKv6fOB2imaTx7tpUUe3D
phl7pKZJFdx/o+ZcByaUwVrJflOJa2k8qy/Y3PwLlY8T18YxydU5NXHKOaqNhWxiCirCtPRLAsbs
kPkFM5u2YY9YXLiNJ15/RFkCVbKOQIse5Pfjt9H42H0nmlYy1BxPx3K8qFX00+e/shMHLUK8VK4G
MQTduYOzrqkwlasRx4Nc7Qe68a6yArzR0okfHa+wwS/U4ERW5cwrOj/yqeujX0OID+1AVBIHNSvV
FiB0caou81L3F7F0JATG8UIB59QbwjKOwguyuMEh9/tNBNo5dJM1l4qELMW6pZz/qy583V2kY1ps
sU2pS90n9uT8tWmnbuvcVp1x5nSP/znffqmdRKFop7ygduJW/4QzFOltPcrHyNC1KyuF3ZTgDBjY
sGLgiRalM8x3YN4o/Ayifc0WdosKIY3kvtJR+F+48yeqhVSaBLYVCitYmQ7qZxo6igYVBeAX8SjU
a/CKFQJmuCrnb8KpB4yujptPN1JF3vj93jemSvML2gxQR5wPppXqG33I6wsXc3qUuWdOp5697MFn
go1wqJA2s0oUQfXS6xqAtcm4VCk5sSO0SenGNsB6hEDm4DMJIBQXRcu1GFZm35Fc8ZeGgL5A2wgl
AJzPggpNQDuvV1FQCOfKaf2383fzVLHGps0Kj4NZdY4y/347QRJ1CqH0XCiIk+3QqQ+mWYf3vdbj
rJ7CQKzHFKKwlcN/MILnKU1rAzt9W97UA9sJf9Dke28a6nZsYOWe/3GnpsWvv21+47687mVtjZlK
JjXTooIYGt7lE/Cg7CGxNGV1fqhTL+/XoQ6eBIb+Hlomt6GXcg8DY1VM9Z8qTuHFlJvzQ81/6qDM
zR2nj00p3xXoxL5fFWgyZDWwGZbVCAAyGbKdj9OM+ax5tfzRWqd1+ef8iEf30dD5nk3KwJS1Nefw
y6yrBJTgmPmE9jY3oVIAnaL2nJRP54c5FinM41hEmLCn5wM97AAm/eQXZpz7XmjArFcVjIKxtimz
5Kma6XOp8G8EmmtaFXP2TXhhzTl6hPPoyI4htdJpQvTy/b52ThkPQIF8TycFYFEQ/bVUGyDSSos2
XM3lhfPc0QzBcA4FZFuw2BxrU6uwVYd0IqtNoyawzNzKXJEX+XD+lp56cg7yHQTcyJmPCtWjNlGb
rHq4KpilnkUcMdG1nRyAZDXJv30v5wv6MtbB19ZqXSFFxFhOZRmbwdR+l5XyTncemRyMwqTqLjWq
T70wxtxS1dgoMA0etlz6uVZLNcPFoWJM4DJJbIvNQmz9sfkT+KCCKrt/16OQbXZgyC3BZf6/necN
+uT0AeZWHg3zwxaXi+hV9qELtLnJidwr3K68RnSsXkhbOl6553HQo8+9LZNku/lBf5nKWr9oSNnh
E7Rqa9iVQ/WmyjTcZ3ZHOFvY2nNqlX5l2pSLqnS460fDeYRvFC2Gbui2U0quVd6l1bqKoNuzc+u9
dGgoa7XgMs6/cifea3jJSJrQzfNCHK6vLqiTDmWK70kHDNpACNmKLLNL29ATH+u3UfTv90MrUta3
LvK9oIi4+EC62zRwokUSEwje66RFnr+qEx+SiUSLVDLe8eNtIWmkesNRmquaWnVL73Bq9g0hN9vz
w8zbgm9zu8GxkhloVoPRYDkUrZhdZ8VqP8+AoreewtRwFqGZ/AH5TDGv0/ZRp7wHWEg3fRq1Fx7c
ybEtSFIqdgxmjIP5L0lMLRjZNiL2QNWqxrH0Il+t7owGEKYsMfWADLopeyZfbHLDhRt88oF+GX1+
rb6+4BH8xry0XCrkU/kypN2LFvgJCR1G9IkSr1mfv9GXhjv4nhR7wH+SCZfyfibu9HBwaSKm0aru
ZOkRHttemBxPfhU2O06NxjR6k/nmf7k83e503PU6DLuxybdYBOwraxhs7/xVnXxLsazwEKlAWYey
M7gFInIgzSDdlvZ9kBik0JJAoYWB/XZ+pNPX85+R5vv75XrwWWexRs/DcwOzfO5jAUV8Tm04P8rJ
p+SgcJuRxsbRkiyjTipNHfoe2RLDw9SSPROqTf+zSuqfeVBdsov8E+Z0+PlRHkB8j/IJgcjB2WAY
8wgRkOZ6Wmxj1U7wSDp2W9+gF6dxJpPkiuK++gSGb9w6bXodFhk9Bvrh4FbIRFcDqFtKiL+jDVEa
JlzYhWSgo70f84OBwYnj96zqOSw+9TZU97am/dT76OcQNb6NGRXZ1hxea4lgm+pcdOHDPPVO4YJg
XEqKdD0P7kltNIFFMi/vlKNZW7ClO+n39BcjulHnn/bxSKikNDaAGsem45Ujd9LEEZXEuW9PDqVm
sWtN+NvsJi4V8Y6nOkbi3O0gEmUHfahYcqjcgjYmoz1zjOE5gUBoKnvRYQoqa/3RjYiNFHX1FwN9
dcF+cfzdMLLJsLNFiJTg+R58+W6UUCGYOoFOoLUxocRanHpRAi/n/J08OufTujZZfYRuYHw6mgfC
uE5TnOvRUhu0vYKkrgP1ktcKXZrca+t2n8tLy/6Jh+dY9NQ0bdb4Hp3elbIz04jExCWsgfhW06GN
2BQ+8AFQcjx/dSeHEo5q8YmiFT889erWAHdBG3h66Kg2lRERzKLmyqIZxaUX5XgCsigD/Weo+UZ/
eVyBFWVmP3Qh/jUa3rUBhDZoaWcOqW4uYjW9cCY4saFlPEQlPLM5+Ouw7qXhpY8jrQ6XKeVrz5G5
uErydsJV0hBOJsPwZiKXQ21fx7bu1n3mX7IXnHhziEmjzyLYAOCyPNgEkL1gDCOgOW+oKOC2RfMj
DOZ2L9xY8As42xPVtxalq/49/0xPfJHfxj1Y/scsMphHY2XOt44XTjS+SMJvgejjwhiCBtucmT3C
3zA2qjqIC8vMyYtGJEyZhtMnU9D3pzyxR84TLVM8M+j/QiX7kbNowl7fznhX9JwrUU5P56/3xDww
x6Zq7AVY1o66CLI1Cr+xpQLsO04XbYwxZdRwcp8f5cSX8m2Ug7saWoFOSAqjuIp5yzkQzojzIzOa
f33KtLCjICDExsu8ffhB5nLOy5AcJ0Tj28vBLd4Nvv8rVEQXNGnHd40yN7WmuUowH5oPdlGpJWhI
M5pnk7WzxU+QEBBEj+78XbswyqGou5VI6hWdUWgJQ2LO4CtGadlfeDbHS/l8LegxDaYxSp4HKwHn
AMuIcLmgW9KWSsoYNWRGJXpua9LaVOfCO35puHmm+zKTWSaMir7nosD2Fl6JxQhuekW2TNPfYw/d
DK2fXRjy9H38zxUefFZxO2aItyAWy97Y+Xlxx9J4YYjjaYObqAm2hmyLVGbO71eVNqjt4nkI9GKo
WiEV7sBe4ufJurveqPeWRGjVpOGDW3T15vxrcnJsYvrYFDmcCA/f+gbrDp3iHiCzEsTrEqQ6GaGw
q1IteXd9GytiR9xZp6jYFjvI0+dHP3lz2bwwdbBksF39fuUh6d8c4kaeZ0X/OiQHfZ3l5SWD1LGd
xuDQQnWDGPJ5RTosyTVGFSOcTVgPEj3Z0TTXl6Inv3GcknsrAbhI0gg8fXwWC5rycqGLzPCw9Vyq
px/PZAimMSKi1dRomRxq6H1X60l/snzPHWa4ee/gbTSm8Vq46b+emeeRZt8vJVN26Ac3dpwcvxk0
wRE8rCQhRbF5XYhLAtJTT4+XluLt7Mo6mv59m5ihOvd9+D1qeJ3nYX5jsqxfmGJOjTL76DjLgEz4
Xyfwl29eRBbeF9+lSOKQCyTA793OQID/4k2kQK+yq+UDPvIaBHqaJplkkSnjkE1K4AyLRraX1uhj
OTJvookhG7s5u5Mjl4Ef1Bn78Zq5f3SyR6Gpj60UZOVxnIM1DRNnICn9Xg8D/Et1/csxGviKuX5n
2Ea6sq2+5FeFl3pW/8evoneCM+dE51WJFaujM8+vapyPukGFlWTcgLYlz53jKn7gRMh1HSBrMqz4
72hIsSzgGY1EJnlETarXfeb4F577qY+Fp8GVO9SzcZx8nxtAnUW9lZDWpsArWiUBaSURmSLXGlzp
C0OdfMUsgaMQVgajGd+HmkGlRdlWiteYjXpvhKl9q7Vud+EV+2ea+X4w/6dVx6mG/v2JrrMEXkWD
QwEEX+DU6YbWhgOcFS3mZl2u2mwIFnGX2buw7O5lYZPzNGeFTGk+bCLLUTaYfF5JcQcCvXHAQgP1
zlC3iMUwkOI23tnOqwQwWg3lldFO3Wtuq6hr2OW/RZVSrjou8lYzg0sFh1OLMlpizoLM4ToV5O93
LzOlsIeYSbxMtOG2jSP1povsH12g4OeewctW3MgLe6h5oT+6lbhO8eAxnZv/4AG+TArsRHiZ0fd5
8F1XER1BTwqFUPuETXZOIM+/X6Y4y5AQxPs4Hyu+XyFJY+hygJh6VuhWECwbY9Gyebs0inVqMZ7n
H/qQFP2P6uNZlRNwFFE4lVKvPCWo30Kf2kE7EcTlqLf6UHyW1CzHllZLd+NPqG9CZUuoxKo3EOAG
nbgyhyfCGO3FAMa0trXfwFQ9FnQUOu02Aw7nuLj2beEZ5D1HarIyY8z0WjICjH7uxvoxso39DGda
gN3FCv/cJPazHOT1mOMHDOdO3bi2g2e0yI8jXOEFEUN6STiT61C7meY8t/E96+x10cblY9p1S62C
oBFB0FsgVHvUoV7NlIKkBjKNnDQpTIIrhZeSgVRFxrK0ETFOJcByx9kjqdgEvrwZRxvsek51ztHr
q0I21yQX/00I9VtQ8sjuNHd6U8lO75UAIalENL9Oc3sxOmCcGgcuVELGWiIy8IpagkGpJbZQT3Hw
60DuUX22xog0PM8JFSil7Bek/IEZaPQNwPJx7dDV2lSx+wFYpgf8NoOlsMNOwn9yhXKlZoRhuWoJ
INDutkGp/VHcul25HIk80YfpM0I4a28NGvBNjYgYW77ZYL1m2ri6MECRLxHDaA/25O+ivOpWBpk8
kI5Jma7McR074npStAL4WvLg1y3JRlGysrQ5s6sffxWUXyDgaNtOscOtUYTBKkbvlQMGza77Md0p
YpqRV5/InfcSqnPeNa99mlCvAZyuZ+47NGmwEEHYMv3IyNPD9rm2k09DDfZkPZHuY2JstXNSgUlB
2qM6aBZSxsq+b4qXMYoIJe0hERA7+RCa6u9WKfulBXDBG0ZSpmE8WipEZgdOjiGzt5KS+7XAu3xj
NHFylanifpjy56Cu3sOIcAy3n5ZJFa4wLZAW3LsuqvjhHkZZ7mnE8gVu/hebAXJnpSXbjn+K6dwn
eJ7+2dIdSTQrfMgcWlxdt3ny4dvK7UAPjU9t14vmBwgP/vwY/elK608D5Bq/aztdJ0hMdlER3gOK
vws7q51Fazu901+VPH1ySH00ZAWjsB3NRa30Jii29oOIJHS+Vix2oBT/pGWGr0jBfPc29sO4AQYR
PZURNYY4JSxRj2BgcoqC+ds+jq2dbpBq6DeGrPuX3jfyAk1xct1W5sOkqw/QImbIRfqrtruHoczu
FB1YR6RDy+glQR120m5xRT6zpU5eeqVIvc7qdoEVftYd30Ku4QJElvymz/Q+WtDJgsL5DzIcn6nW
XVtFVa2TBDmp2SxNKq0g6WZCtqp9Jq52m6SSNyGHWlA22XKyJvMqUap7GCAoRZGUF0b1MUxcrEXn
akXz9ycx2A+FWX8iwb2zWvkDXV7hRWP5kDjVsgGgvpZme8vP4jWSdF0ECaOW5m58bFUL/DDXaq0b
ix44p6iGlUlAl9flr4EJmDldNiqy/oLTZSkWzRDeWWPzaKt/RU+8iHXnpmhgdXKo4PiG1/BnH0oT
qZilBcCsUW9WGnl9qrICnG8TbEDSiG8sXZR8Dgm5Ll8+bob4payqq0hVV71abhrUbQNqwdbu7kgy
vOozAlpbqo2WCWCDPCk1WPlxvIm1Md8ImnRds63t4SNLldmptGzm10+2Hm3Q3yLV+QnEapf1Torq
3iK6RtoBLphgK/HVozINVk0N7M7BQZPVy9hCO0t12kj4hxNBOWB3r40KjiOcSQLu53A2J0Fb3IUP
c3skIos0VT8lnhXgrAuFfF9c66/dtNFi5YceALbtV0FCGwxVgKdmtpco+YfaG3dMJOB5EHw7RM0V
zUs9W3/ibqHrjxZZVgN7eGuqVxZ5LgbSJb0Enw9KZK37zgNBUzc5GvE87KtbdPp/iG9kQqofA73d
tiqYJq0G4Z2CLWV1lgSq5bm1pS3l9bxMRLh4eMtXAq2MBandC4nHsmD5+XhHJr8C9Bk96L11I4Z+
RUS8h8himUbBb3OAf2AM2rqy8LqOKYzxql5xytqUU/CAmv2ZkLeVA717kaXxsxql4DmheWLS0KEJ
+iSx9n18nSjhluoL57ymvdKycanF5qPQH6I0fXQqZMkpQEurtO4SEtrbkFQ5Nk5miokia/+K0bwf
sQ4sIc0SdZDepsTOodpfhWP9JC33/t/vOigMzD0jtgNH2LF+4rgoJtbuasytGztRrI2ZQjk9P8qp
3RtyNReZIGIc1Djf9zZBZykgA9sAJ+JkAzE1oOb4lr/jQLRNGmkux9z4eX7IUzt7xzFYvudeon3Y
PuiiklWZrMKlMRNwfRITdVrCi3bU/3VJj8PDfGjEimcfN5pIy9UsifcKSHr72+19cm3rFtW/i/Xj
/CWduovgKwyqgZrpHO2Bw9QJRSwCxDaxEhGiMEVXxWj+oqNo37Rt9iDz/JJT92RVwwVtiC95vkjz
oKeV1NLWCnYKS38o8G9a9ju8+Z07pn/IWSfbtBuQ7Iv4Dyk40TLKkcoHEv7T+Qs/9SxZaWjWAjXE
0Xnw+mjuYONeIrMmjslDNwGYXolSFF4q7Zf/ZiQ29Rw1KCseFvU1wx0wJ6XhEr8GXjE/d71mUIFx
GVN/4XRxXEqnUAQLANsmKoYjhlk+lribJoFZKuPrrqSgQJR0CxmFxH02rbawiMlZab3171te3wee
f9iXYw3IEiJmdAZ2KGYtDJ/2DPlfnebf4hB9rpR4F+jTBeaefuLdpTpLQVrAonRQe34ftHGqloaY
r3hFpGovplKDVxX1Pq6B4Nu48NYKGph1GVX8mgLxTop4b42/s1pOKOUXYnJv28kGYN0ZaOozDfaa
1ZCCaRGRlcrwlYrGXzvDzGcATCXHN+g8MTViCZqu2cSgXdZIWS+V2k40ofA0f7mq+cz/5VZyUHO6
pnE5lbJhbDRn22sZ0z+IZHanbSKJwmZ9mAiCt7Vye/5VPfVp0nWCgElN056bbweDx0ZTTbFDwdHG
RBlo1nRnlm4AYE176cyiXxXzudifTLEeip6CZ0jNfD0OF8XSYp4EDg7KqEvYAdsz3/CoRpe6NScp
g5ZUlJfDlcz9PadEVqx6vMoUcCRd1d+IQmarrpakLVs9htceU8QsOnsaiNK4IcT50WgaloU0H1cB
cJMrS+d59SFrUe3rj6o6/Q782lw6ebfXcus5pS29UnVyN0rIzbeJxlYRFxFZGUp+WyeOB8Yt3PAz
Puqp7zduWGwGEJPEbM5Oyui1zsx4EbTWp4NPflk7zU0+GG91FOLFarAGcPDEv6mHcEGKD4HhySOj
Y5NURb5P/JD0T1rRVmybL8M0WYtO759MG+2eWkvcligU6TYLxA2TXPTwoBd0oAdSiqgA99pAOmpX
KouuzqYl0ehPhPppnpYiILJJFLnwmsxf1uHDoRqozx00E13W4QwuicXK2GMuiXdpOYJq+u84GZOF
oQ+3UxGHT6TvYlrr+6LYBI149zkDLzKV5GQ8WRy5kc9e+EVHWmxjLjsYrm3NCtIjrUooqpqfFATk
DpByaDg0dOJy5+OYoXa1kuzU29HZsVfBL9GvLgx+8nZwI4RBffxYTMpGrcqFG3I7XH/lJuAasAKm
YUkMk3LrSFBLbe0xNWOYw1btDCulpXpAb+T87zixpEEm+M/POJiEG6uFBgoWecnuZOOIHIoUWyH3
0r2+NMxcDPoyQRVR1BPNwjCpwsGjaFbqWK3hCl3YmfwjAzl8ySheqTbVXQqchxu8UmBzaIg2XQI3
qe8LNFuwzGMP3eGnaDHxxHzSC1RB5i41xvxqKElcK0Jjb6YJAU3pIJggqYVoMRGPvSV/y9ZXcfJn
cyoMJkzXbaZrggd/6QqpfL09AJVMdAe/dG5dF51FeF8oumCZJepdnRaDB0uW9Oc0uHOmmWoZJs1r
quT5olOhVcowuVOLYthnOoEVsvDLhU4s9q1lkzKfkc+wAJGpXE0KFRrAHtDfVfABk+DfTxnWRTZL
v0wU7OupGvqdNbjZvrMsYiTPvyKnNggzNGPGcs2kloMP18hxsJcjVUd/CJwXK5tt4GG+aRDfrKNW
vZ2CmtJVG5sXxp0XraNnCReGyQbzF1va7+8MU7TSEJrsI+yZhvvU9uczHTim81d3chT0SCrKIizs
h2AQvyBIsRvRkMuRKqFu0RjoJ+TW/79R5hLvl/efYLZa1eZRygDnvVoF41qySbkgVTpRKNYsbhhq
FNdGOn6wElNurNNIaXyv1nEtwq6S3tiK6KN3fbFkS1NcKuKeekJfxjuYPLoxEFNH/DoHW4HZdCqd
FblVl+Rs868+eg8QXs3IL17BQyGmlgA1i0fD9yJscgXQPIiHgcjSlelGjQfwbLwjXnO68Pad6hPR
7SMrlm2iOwtNvj8yEQinjpzJ9zInw2EbDUl/yzlv+jmkkkBL2kHLOiiLddpPrRcLHcHLYL6rpIut
dbU1H/2KMiVnTLMbLv20UwsXCktsF7QieXcPvkh08kSotgrPOSmMBYXGaq00mUKiwgzaNVJM4hlB
Ih7Mod9qTA03GsSf8y/0qVfNhQrpUrygGXKoGR+obRh1iop+HMZ6o7dphns1/s0huoL/eQlqeuoj
dQUCQOZ03oPDZ5FrcAtszSelGH8wqZx4aoO2fTh/SbiBj9809iVYhVFU07A8FJMSxVxXGngcr8Ii
wN45uc3BbEm3dLbEgVFfoz2z8zmK3pBQdt0kLldumCRz51nzEFigWEwte6mTejtYYD6KzHooZbQH
MAygQ6WebcfJHsEWlUo/ehOp+6sWVe9labvVKm5cnaWvad8ka9MZf40kT7R97XrThJwFvC4R3ray
qRrd3Kls2RaVEBuRFm/RvIfLFXsz9Xbyl9j48ZPZ4XYwW2VVEhC5DEs1WZeI7T0K0fKtdYZNZyWb
ueBJi1O9VUOf2GcqzxTKndfEqFepSdFRo8m9jjRmkqQTClFM5g8uHYJLQahxm5HfJS2NumPRbvys
KhZ0rmnVaSbQlj5XfozEIddxbGzcJnLWweB/Qgu8MXDqrFWiBjWPejSVVgLkyDvjZL0o8iTfpqTq
2kYQPGjynzk55INnylvlavNQhCTPgHJ5LRsCg0GTXmk6cctTnO41p9pmWbL3TRjWsofLkozOXY2x
n86RJG9rIIZC1MlWJMWjW5KTOU71tlK4Qu4zEZpAoQpfuSKjFAxBEvyxm65ddb1R8RpkeOPN6Cm1
+ncayuR/EO6Jm0mDe52FwyKwuOK2CG9i2//EeXoDA4EKa6PYV11KsI8RaO6yzMpq3RNy3Cs1gVhK
45XlkFFxM4id1pRhQbvz00HrZeXdZxw5iFIUcDJ63UyLIZ+uGxLFaIe4H4keUG5scrbygWsvSAwE
8pUYL4ieHyfHfgc1/M6DjRdTPv5M5g4a2fKdF5GIZAxkC6XWvuTOuf1wmyWQfEK3f0fT9Aezt7vi
pq39XiV1XqV6TbTTs+LX5BmMlH7dGjRJSc5enMe3RlbR1BX2SLFT3hE0dwvj6C5PwCuYmJozmwDE
lmkKagEZRC1tXFtkPyO3/qCS+QrGnxotSs0lDkRe+2KuAUfK3yydIxpcGheweraVC+eDWv1zHKO+
pS15LWpjn8A7IOFveiDVt9jILDAWGl0dIloa6rjlld+ksFIqjLmOAvO7bsx09qbfWOnwK9GgDalB
4C97k3ytOs6GFaGvV+wAV3bivxoZzXdhE3pJ7tX/kHYey3EjW5h+IkTAmy0KZelJGVIbhChK8Cbh
E08/HzSLEcEKVvSdju5NuywAmSeP+c2DFNOvsbRPsxXmb+EQds91gxqHO6m7bJb3YYLtfJXcMwLo
tsyhgiHpFD/rhvaIM+gMlb74OeTqfYe5p2/X5nVstzlkILGtu+o1buOXaOp/NOn4RW2LfVtbt5qX
gYjK0alCBC3yE8NQGOCl37um3CvdlOxnYdFudqPfeREOflgbRzhpTTBK+g0xnnU7qWELlxUoAosY
hiliEnWvvAnB9E3NzRhyRjKqt40ZzkfPbPY1anQPslZwD2ReqDkoYntAEY6onzd+0zZPUy/VZzUv
po03Rve2GGnapxn4TuE+9eViIYvbdpzIb/Vc02lHY8G3p1GSxsrnJmf4X6puAkwSU0lsZ5Gzas3f
SWG85R0Ok0h5/BgxR9VFFx5bqQSDN8sDWmbxvSmsuylO8ZuNiMPd5O6ppOWm8CyUcbNY36L73dxq
KnLkem5+8Zrx2uyjQ5W1d9g1FfvQRva9d4x8k4tcefSkmF+zOS23WhMVpwod8aeiS/IvbZVTfNE1
QB0v+lZhFr1T4Hy8DGrM1tG64SqKcFicSuVNpycdmJqAZKAhLQXkMAuwDnxWI4Si5izczRaCG1OY
8AlBVTOUdNvAFmVCuQH8GCkNYqN6Gzem6Zey+TJjiagM5V1de6BVtUWcP49SXzeG63ruArrhf9CV
/Z2GrofjVoOPgRlPr7McbunhTZvSbtLNgPnwwag7+9aBaVFsEJcRKAgUr1lcpVvpDvppjuh0tEju
o35OELvxrCptg0xJ0mM3hcZjZcbyGrXAbAuKqtxKBd5XXOtKkBhM5ZkkYAfEt48eYKspX3qbaYXs
ohe3sszfZaI0h2nGdazS4fGVI6PWAhG1Ujjjo+UwV09z294YYVhtjBijxwv39Znbmi4eHR/qZwTe
Vtmuq7eVpaD9vQnDBONDeDxbg3N2Idk6U7lC+nQcut2Wpjtrgk7YZGmB+xpwIZF5O8ce3nK61Nt2
iF8+f5wln1yluaRRQCNNsCUMSJeGwT8lQpRjM+dYFugFmmmNb0ZGuJ1gJgSkB6Nv1NUv2PZxj+yH
/Y0L9JJJx9nn5C0iFQgiDFD1++XDoRhdmYDLZAsUe7VWCKW9VG66UagXeg76mfwVTQMadAj5uqDd
VvkrWUjX5gqd31o3GkyBQYxbhcktqxcvlRm2by7uqH7UJekPiPF3bj27m3Igzygj6wuwUGebpfOL
RtfOx+f2pa7LCViQ9qyn8QHb+uZC0/hMAQJWCjCeC14K9v7q1Xhz6LnKyM81ZGFc586ibpSBTsvy
1DuF6GIHXWV8+3w3nKGP2vgZwQqDYMPAYw36qTsvj7sZhHsZ5lUKtn2Kt5ZLcG57zuHYfNdmlTaB
bJ3+SSQyuorD4kFXRHMHqsbDNCOhjTO2Wxfoi0LyE3nmEb2rS/SmM5k5DddFNN1z+bnr41ErYaf3
HVBCvZidwzyZ9iFOZnmh0DyzOQ3Ex5dSg869um5BVKqMaX0yY/VEkj9inHyjRigGZbPy9vlrP/Op
SdyoMcgrkCBfT+s8fWCKq9JtNXP329x65ZZjeagrlCwnSa6n4mNzIYxp+seDj2MN4Hio7BTta0Ce
E3uxK4DjByieVVexVVqb3hmyDdhahT7u5AHTHBEhUm1a52LGXrKnLZi6Ee7y03+nsy7yFIDbdCj9
2gclHA8tJHwjmJAqJDFYvWfhXstt8KGh6/q9U4tt7zoZGiMoe7lldiEynImByJTir8DbRyphfdKg
d1JR9+QuWdYgOtRKHhH10EMZjT/URES+q0cV4m6i2s6mfgnfr5/bzB6y3zS7AC9+IJm1KF30Ha7B
iLxwsi0LTgnKgxVgUHxNRzOZdtLV/gAINbZGSw8bIFp1005e9KWSpQaYouqPXl1rVDu4CyeNzE6x
5Gb3rEG9sSmwfMVGCnQ0px0FD9aJSesesljm+8938ZnnAHZtODaTYKiH66vE5KQUKpTYIM0Le5si
MkUyqF8app8b/MBqYCi7EEk4nasbi4QOdgnpaDD081Ek2pXUuq9m5B0QAAzaiTdg6wdaFfuWdL+d
ygvdrrNP+c/yyz//98JEYtN1W5bHHwZ1LPlolBe79GfOJo/IzNdBq4mm2qoJ1ONOi22uFQVVRUZe
FNBLo3RgYMSQ3Z/V/LWTMuPgNu2GKdsflCibbbY0qHQHaNfnX/VMd+Lf37JWS0ulFw11wfPatX2D
5BeYWjVonHELB/3CUn8/3SoZAWfqLZxaZs0fkhG7KMqkiZg/9ype0hjJP3fqbG76fE5PnoLKU9EC
Kevi0eXiVctNSdS4BRNv+HpuNVsFJzwanSLAejkF02wxyrCa6s6hyKustNrYMaiSxsH1F9aa3CFV
8haDiAksZ3jpG8uiLLWzK0dz0n0yzHdt0uRXOYycO0PzHjHDmsv/IQqbUC+XSRCJyQcicZRljuw9
onBDH4r6EIhMZDdAIGnbGLlaMgOqkE9U7HLf9+qvsBSgDiJjwHscHZkLv+ZMHFwU0YFX8Cd/rLYd
Sox9M7d4hychFq7arBSBEpYujuMOV3krigPv+1uuoh3hjZl7YfVzcdAEGw9hC2M8QuEqP1PNQmQD
osHB6E4vtZfIkxK6emCr+K4Laf/IOszjEqBeVtxdoUz8q67Duzmzx8PUtpjAA3HiGr+elPyKuUe8
o4O7xyVtX0QYjeMZxayx8gcH2do6+e/6KcCkwUkzZYQV8qFVGKmGMFM6D8FgNQMqyZULvnbudYCs
cT1feFPnQhAIZnYLtFYABasIiLiopYcp32lQCuMeCINzpK3x5/Nzf266b7LpYDuqNhPUdaHTVHXT
9rKJg1qn/i28qgDqotkBQgH2VTTbf29EcaU0iffFnOOXFHjpBaO7M7HHgsG+7AZ63Az538daTUss
Tzi0vBkup4GsARZNRh8eu2jwgtEID58/8pn3ahF2yb+g8uLJsyrtMqcOe60RUaAZZQxsQh1uZnVK
L0S5M8mepS7OXCjjcVWuEy+7zm3spUseqrTtIMUBKCD3KQOaXL9b4YRbRgv9hSdbXtQqsL5bc3Vp
ZW0YzrHGk8VWN2AG1gAdZRTKYbhk5XBu21ja4pUCl4gzsQbyV7LPFg2LKJh0Jz+GetR+1by0g1TT
Obd6HN5leTTgC1+2ymPe9fmmK/X/rHzF8I6iABgTfl0Uq6tIkhtTrg1kdQH2b+VdpOXmRu26aiPA
k2zwsMKH3uovcU/OfVfqwkVmDawYHhnvN6un1OYgXS7tQicSKVPWb7Te/t4NtDtR+Ky+IoOZ/g/f
FR4Gmk3kjwzUVw+qDhGZvTBB37lTEQDULzZeq48nvcBd/fPDcW4LmQAlydKdJctbHY4+KnOmDtBB
0tLWgiidkPIuhXiwE8TC//NSGEmQ9yymJ/aHpypGW0umWMsDVejxd4RSUnzk0vQW/6RLF/CZj8aM
jamLxnOpZB3vPxqifjEjLDNHwDwXp3pSXhsrQlnaM/trB8ypD0Sku6DRdOZNMvXVUAei1uBBVx+N
QzMgVsnjTUi/2Vk7bzttznZD2YgLILszAQ0FU9eDeQpOC0Lc+6eTiZFHYxUC8u4KbTdCC/BbzZUX
NuGZKE3QpP9nM9v6SLl0RiY5TpVlqAd74sgsQwmatHX8yKzaoMTm7cJ6557q3/Xc90/VJVENEKEE
ed8kzaZ0AJNrCsyyzzfhmWTo3VOt3p1OuWuXi4B4nGX4L4wpoXJKTCTi0+I7o0kd/gnyfW5ui5va
8C4Bl85tTM8g86a7gcbJOhdzskFv407Q7a0A+3ucbprXod8TOkfw46kXfvn8ec81BCg5EJmDNb8o
bqwOuKK2qYteThZ0g1cBuafnLBdV+7YX2wwLTl9v0savo6w/qWX0VLfFHVD57dCOl4iiZzcU4noY
OCG/y1z0/QdGX68vo2HKglbJnMCubP2XmGt5i82jPFaN+B/4595fyujilkIkXQ7sPyWdmGOHunpm
JCYrnJ6Y2AVpF8oLG+rMsWegz+2AEB1T9HVrTTBTh9phpYFTywIwRga+b6k03Gx4/PxT/lX/WF33
LMINyHKQoddXEc7HRj3ByA5sbxmTh5P1rBUtjLHRVAFI1gl4+865SgEbb8wOk4TWbBioGM+hBknM
BLjhZxz3QKIltzcrHFFdtf2Fh0a2Q/DgWu+hmpWVXQQWKN19OrnpreEO5WISeY/6vt9EeM9G3r0r
4q8FQyE/UuPyR4qiwAFupP1DzyzjIHTxM+ppJzldFl/onZ7ZQR5JiG7QheBlrwMf9Kw2cWlgBsbE
Y2th6d3VavSdrIAGl+NcgkacX45LBASYqlG+vt9AyYgud17luGfgI0k/2Uy2TMdvpNJJ+HTepY7R
OZAIXTJuRzCEAPnWB6QV6YT0mpoGjDTt7/ok4a+khcj92RzogkZ4bcdYKZf9Afk27I4TYAGtXvao
7FXQ/9WuOfWJnE+2WT99vvXOxGbyZxuUvooSl/bhxWdNXKCKnAWRg2Edbhaxr4dtuf98lTPBkW+K
XdhSAMEKXd2ghaHi0giQO8gLp8DCUgw7+IcSdYz5du7RMHe64vj5kufyWuIx+QgKkhyrdaqVxpzt
prHTYFBxREmLu3iMHxD1DZCPPAxVZkB/coO+r09j/uPztc9Fjn+X1t9vryImzQttlkZsDKcN1c/C
7FQrY/D5Msu9uY4aZJLIpaA1AoF6tYs9pK7bcQqxzKhj67pGVvUgE6aXphYXOzNK0tu+rptDg/De
he957gGBiVH9E/XJ2VdXz0wSY3g4iMPe05k69GNlX3GkmFl7kX7hKc/tnX/XWmUPUOIYM7sI7nqW
UrxEwlH9ooIKF6dJgpgP9LJ7sIfJhZzv3LulLPqb8fGG17untQ2JljC0KnvAtMIcxNT4AteawzyA
WbCUyt0PPZ4hDNWdC4n7uYYpcC1eKwQkEs51vkm7uJEV+I1gRrXxJ2BOHMPLkV57pChbXYuaB4nP
nq84xXiwszHzO8uEoavnl1T6zqRUAJ6ZwNFg4nZfdxTsyFRE7yEkGiXZa2NEw+85liAY2rTB2il8
M1NTofmTf6P/aR4+39xnz+9ChIJdDmXgA0Y39cCzZDqk167vxbGuF8RlUrxOkZFfN1lW7pIJUTL+
1rgdlFLblYVzSfj2XHCkM87i1KRM11YHTOAcVAmbxD+vky+g5DZw7P87oY2y6f8tsdxU/6Qycopx
C2uXJeIfSeM86dYlUNzHs8oPZ0oFetvUEPFYnVWhIduGgV4RVLRlv9K+yDcQfieozBdVHf/G8fcR
ibW44ACqo77xoQ8eeXo22GNUBrLIo71Eyu1uDmEEuaXB3KO38cFmdLTRR2XcIVcf32Kf0gSV2clb
BvhMcRrwm1XoNJtsBA3gxLnuu71e+FlZ6egolQKoSP+zMit4XJ/vt4/f+t1PX7fNS3tux1KGRQA9
Z9raMrMf3NnKLuQ5H8PKopoEnWApyD9WylM19FUpe4ydeYd7lCafu6lHg7/B27BBvUIrMT1y6DV9
/nBnQgrrQsLj7kXN40MJ61UYhMZYBAS5GIw7EZZwZyvxJ6ftenSX/gpadI9aoT/mNgTTRLfTLayX
6kJG/THtYnq5RFOalMDE19dGWDbmLPS6BMTuVD9mIWZiapMEUQcFtnZpGf4Pjw1hg8yDSAqbc1WY
0IDGyxF0DQRxc3yDMopYPLM5EDmQODHe6jamorzVnZltJ632NpOmAYSLpupCMPt4h/HYqFnRHEUB
kDzr/SkvOgTB54jPHsr40QTeyZXdpidg+M6mcmsM24r6kt/FuXPPfNohePHowBLer8krhTKiDWXg
tYv3Uh0/lJim7TI7M7afv+azTwe6BhACiicfDFj6LMUT0cOtvEjEvDHDvPuuhfWTs5AP7DDD1q73
LnlKn6l+eaWoZqu6ZZKJrKtfLRwQroBCGlRgMR+nfmr+dFbDSC0O4ZEzNS6DMlHH2ypW4lsznb67
WSs3jVnsch3Z4QvR4+zOBtCDmD739QcNI+FasTFA70CfTJhIaTTFUekNAN+w1AOl8voL6ckZQVse
nwY7g0160x+UgHrZa2ov2jIYveQ3sgKuX8UtvHnRPjgYbHUu5K6kNsAIWxHstZr+uOyLater3u9o
0G64AeaN12BrGiLzc2nvnY03rsFXQW7LRNppdfCc1pNmC96QiYenwEoJ2QRdAiLT1Zq9khnfTADK
25xqd4uQPZTzFqSf2ufqw+db89x3QfCL5v1S33wwfRmVKUffjMK3AQe/06qFLDO233BQu5oct7z0
VZZzvL7//l1ulfgrnHFPH/Ui8Oi/BHi4Wt97BwRgXUGi07tW+PCJtIPt4IFpjK52ZDAtqLztS92o
8x9gue+ZjIAZWXcUYvRG5wQwLYx/o/Q9s1GP+mDDAZznbw0Eod0AGDgV+hjAFz14Rtk+9pCvfn3+
+s9FBuAZeD7Y7mL/skqg8soYlKGNCfgydFE/GGCahPnPAQPuTWw7TwwIrQvB6EzYg35EAw6sgcEk
ahX2BNccxiUuO88yv0atiZzCmASdE18aH5zZWrRsKC+ZHVDar/vr3TjXVPMmVypCFoCZkkCfALBi
LWegwOT+/PxNumcyBywYaHjR7eMGWQ9bvYjmQuLpVVAxTt+FUVXc6MzaYWA3tr6xMjo5JpivhOmf
Gz5YVjZsm8Kedt1ge35dRy/NQm0tDbfZDgbY67Qd2lNGJ3jPTBFlmcqMwKhEGspZwsiDetbGn4zS
3+jo45NojackS9yfY2d7h87qGcz2MfIlYxfZNyEk1S3qufVdaEdgYeA6HNG+Mu6KkFZvXTvFIZOO
fRKZiw9Skdr7aIb4ooXgU/s03noCWZOEIelLpDVzoEKTOHRxGO3Vtqn2wo2l7w44sDSJI/dOm+Lp
6bDu/ZQxrUOfrYxxRMgQtjDoX1tq/6tNhmGnTwqX+aRX4UvIAieFi8+PDBHd9ITna2THTHBac7sn
P49+JpSUAFFbQ/7RzOm1MGRyRGZd9D5pU3wsHXAxc5YYB1nMaIpoducz65wBBGfyWA7gV2VXT7sM
1t2+GrUUSUx34L8wQNHG6SVN/XPHGx0P7j3GLpQn64QishxLqBkGOJVsHPSbit+jwTzEtPv26JTc
u7yaAEPZ0NnDCKhOhack+893pL3E8FWwe/cbVsFuAtQ9xwKze/Svqs1ifI/gAVwy1FmwJVHxUI6r
yj5JjobvUrAhQ4V45n5uWgaZRgGKuMs6JFoKe68gtnfUqx7/wtAyjg2+qccsd/SgrOJ+I7dqV2+9
Apsf3x6B2fvzJNOHtpZXXV6WBxlxuBHI/1XmY+s3idn+wZvXhuCRGFuFZv3GSGIVx7GwfqiqDKy4
N3Zor4RTvWk0tBNHzYpuunxQjzAvx72lLoHaSYtdiQnFczuh6ZWrig0pwx4Ove2m/ql3H+WpWNpJ
zPSrbax2Jjot2XSq7fhZaQwXQ6SOotQC6zLU3XdrjrwLke5cAFpAKJDPCAkfhu3SVHvdmPGImlp+
G9dw4lMExF9DmdX3zmCXF9Y7UyHBW0HcHOs7ugHrdlPj5XqEcHUVKAr8B+Cj7i4zMWr/fFudi9+A
G8GKUbVSF69SZS/PRiup8NhrhyYIh/ZAE+a2CtNL7cEzVzWWWUuxugjNUo69T48bO7YgC1Jy2NIt
r2Xval+UbhBBEYn8QUnsXTaa3cbDTcePHWanoYPqlRoV8ebz5z3zFbGXwQEGOQKgVOvWaJ/E0yD1
kjbl4uHNcGBTpG9NXD6l8aWu95nb+N1SqwM7pnHilNg7BFbe7hNDOWlqdTPjoVNE8rprLuGhz+Wo
wDRx+0MGhQtr3VvGCRR18wxv7Q5fkp2StRt1GJODmiONMrQvosKSdqpFePQgo+KT3HpbL/cyH2Dt
dKOX6nRMzAnSTBknOwTkLmBVzmxnjGaAkP7dzR/g2giH2JrVp2kAD1FB7kmI+1yk/xl86DBjpfwC
+wNUax2nUR93tDCb0kDE1Xwo4plYltbPn2+hD0cGzoFu0Cn7i/z5oALTzwqiY/oiLZah10Uwpi0W
Tb88t70Q8s/NMZg/IJux1LDaB7S5ROSqpPULC3qbPWp+GOjH/fdpo/pKEG+BuF04G+cezHNBmFFc
4oS3PqOWPcihnegQOem8SOH1ix270s1X8dhMFxKsv+Hr3XUGaB9zTyYUMGaXv94HhCEVeHBIHXtV
E49lO0ksX5H9vI8Q8FGB15fOviuL+XcZu9OTGJxuazBCwrKsfjTLofYTe2lKh3b13CtT+d3whmJH
VZr5gBS4fELze9XBSTM88Vrrk3XD7QO3LBn/gCGfyV26L60tG1RuInPfN561MTMH1TQN5Ts3Tuog
K7PwCZjzz8rrXBhxTXdXjRb8HcU2uH/cn0ZfoUEBTirdRbnyNmvd61TSrE5RtAt6GSHkhW/dMc/D
3rdyuyfCWa9NZpj7TrULGgM4aA9ZYwdIF0/3dm6MV7MOOTSV/XOXWwgxlMgagjUZjl1pfkdWvziA
lRwOiqtcEoL4cDiXjwEKApzM0ghfU5fh58AUQzEgCHOvfVXGnGpKUdUL3biPadSyDPU6jTFaCJRL
77+5rpe2wDBEBBUOXT+abB6vnZaR66Bm0zG0a9cPK1e9guUp9qbTN7e5yMwjCt3VJT+Kj1BafgpO
jzTbKVfZ7qvtpwivUCslbwIdsGJymkWLD3tDGZcxkHNIN7NWte9mcHCNr0L1vc9Tq7ibi6jVsMpC
+1k3xnAPOfZJb8FRu8bsPnFKFCDGtoZJ2xDBv6oU5bVmpnwnpHNU3BzZ5EYaFt1Wu4YLoljHoRbz
Nf//9GvrhctG8uKTPXs/kl5rNy3x3K9Q0rtw5+sfUkkefnEHNAEkUVCti7bKLsdQpnMNdhQcbWag
yes1xg66lRY0Up93QBoBMacz/OIu7nalKFBMNRcL+yLrXryceSneYOpTMqFOqlhOfxMb7huaPeOd
ZOTtO7VpBZ4Tv6l5hxCsnJLt5zH43Iblt6sLHPYvM+L9TkIVhuw0ndDcLJr0aJoA6DSKkuDzVT7c
4Mt7wtcGEP3iIfLhRtXmdFo0zAJPof6BgLfn4dwNHqEoYoV4pngj+oafr/nRCJRFYZqB6Fxath9w
ELNUwrQxYxG4jdNdZ6IoHoXJhtQHGmpqOF7PRqXspG7exnqN/XMTXfegJaBNTy6VcDrs6nBw4L0O
+X9O4vhpBG1oIPhm0uFdJXEamvSjU2AXlWky3RoC7nMR74yJ3SCZGkAR8S30ERG71f1YIorEvPLC
nXjuw0NPM4gi9P0+XIkdStTJbDTEZzQzibdHgeLX51/gwhLrKAWWHHJh2daBC7VoDtE8RQ/p8yU+
ZKG8yH+e4m+g/GcMpXZRNnshS8jIcLehQs0vUngpacFwvjbs/7+X9re5+89yzAGmWRcsRwv3rmui
o+v++vyBzoZ2pgzsV7BYCyPv/YFkSsj/d3FEttT5zkLVdu/pkQwGt9l54S7JC+Q6p0H4Y4KmbQkq
oG0u6a2de6n//IS13UiJv1XIFJ6oFotkP2YlnE0xHptMRkd1tusLQ4aP0zc+4r/rrUqnXoPmOujl
4uA62XdlLJoDTR4L7GfW+ppb5MB/UpoehTfvW1EPG5lIKxAF3eluAqrfdFHy1VRT73WsUnK7+Gee
ntIknv1WBW80YRV0nWq9dmHvfZz0Lr+b5hYj1nOWOVYY6+acshvSPFd8q3ZvEuk8NWW9c6bwZDMo
9JPo1Z2zY6Ln/8PZckGkLqpFIMjXEbWWzPPBF+BNbZrlq9m4xj2qyZf6NedO8D+rGKs8Y6pQBlZi
nnAgp93LypB35hT9Z4snFEtJz2GmMBIgHq5SiCoqkWJO0a8tswUjYIbj3pymVzTTf+ElV9/kQg3v
IjW/kDl/6EyyLBgqHJYWEPkH1y67zBnUlKSAce+8ueGMsLPy1EVagDzFQ16jnd7G/1nsZ1mT4QI1
8/81anl/uvVU5aabwjpw3Hnfh+UNrPRrK4o3ag7W2W0vJIrLm1vVBixHh5WdwmB23XzV6ia0nBGX
ANvBLkuZ4mH7l8aOCO6l6/ZM0GBMQcyirwceaz3XmhjVOOpkMxWordqiYUmDTStbEhwgGtaTOiJc
+nmoPPdwYCzQuoXRbWrrXBuzFwGAohKB0bu/vXDQfTGo5g5j5u7CfX3u2TCSonokk+DeXgUovU0d
F0kgwVeL5anucZHzRERRZI+VDsnHe/v8yZYYv/5sPNhiH3BOVNdNOhNjJPgariG9VzmH4wnQv7EV
ev4skxx1C5pYvhxhktZd9J+NfNijf/1edRD/MHJWN5CalKjHAzYL5rx5bItS3upmbDx8/ojw/j/Q
5IGOwqoGw8cG+KjMikJzLWCXeptCprK6MZeh73aSFuaVuZLE98wopsOEFskGgYarokcTBNEG2OjG
PQFhNw7DPvL6+r5E/+JnqpdfpQrvPphjjBR9DcfB0gf0a+wMaUbqUz/ps3OFq8DUb6ukCyO/7dr+
PjJU40mrnPwLMD9d2UdQvo9T4j4WNT3SaBzcAN0k6hDF67dOE3donSwKvYh+3HmdiTmA1UzP1ST6
YespnpsYuMO5zbjRvSy6mRtGAT5huj2pkXRva954s8VIzqKgRl/30SqxQwu4SPLpxnGF1m4F6doe
l5DxCc8N8WLgFQVQDdTlt9Ru4IBG7UbXDXmTz0myVXsH9XN3uCWE9hAOjWajzpMFnTlTn8O0VQ9R
N0Hl7Et1kH7CkI8Lg2aptZs0laahjsRHuunqoe5PvInxG3YT8S4e1egrgBhzq3tSgxM1WjeDnJm2
KolhFqjWaPFMySNzptgG8Jwgn8bhN505+6qZkNcxxrH87SAsdhxodF+LKTTv6blHyS5EbbSzNoaA
QPcqy9x1XlWnYuTnR3MVShdNUiMGQlto4UOFwqmVA6FRpPKkjzFyIXGZ0jc2Z9NF3ERJ2kUcNA4h
2nm9m+vITkeiMDwf6JNazzvmqmUEDrm3u/pbDMBB+Rqr1Ti8hYxJ1G3lejRnumbMbjvYSsp38LZi
sKg2I10cwL0iGQmuJ0c5PJqKHhEfbt0pu2uL2Yh1XxtU7yvumepdBkF23+gN4MWlM7eJ09Z97ohO
3bEWEAb8UhuzeYPUcXXjaCI2doqsUKI3Qm+ko1hiHrVFC9hpD3Zna/G1NKu4OsCJS8cHL0ahgoe0
8BFQLFEH8zCiXJI0XTtsZjmpKZ0Zz/0yTG65ZeEeycZq7h6wk6lfW33W9CtcZcTbnEv1pYrM9pRE
kyQoq7aYNpOqN99HyL6Qmb04fUIeQjkRVG10OZF8YjPG9jevBn3vpIO3d5us/qLYVvlkxk7p8TBu
dxwiPT7UetzAM6vCr/VAoc9o3qCet6j+lbo/4laW/VLNXL9mvNLtaJm5h15xhusxEc5O71zltxlG
xbWtdvFBzKW4CvPsNjHHDm2CmuMOIkluFMvcTrkSA5pg6N7Ni0JMo/5oW7PmBeEjanfV9Th0+sGI
50NvendjZb1oTZvdOnhUzEz+8n0e9VxJs0IFzrDAH7pS3XZlXyMeIcBQNchYNYkCeC+j9GsN59Vg
R/vloKmoysyDH0n4iIWBAo5ainhTl8kDkxpjow/mKalnivUh75CFkqOP+oV2UJJEwgQz5mth6vxH
6XjP5Zv7qiq6G9vEs9vKMJoov2Uo/fhDpR8iCy4CarIKw6bh2VKB71uNV//WO1S/VWu4SxaJ/15E
A2br1lVVoXWropGjpdqVowh8ejSGd8Jqe7Josz45GKncdlSCu7pIfzJ/u4tQ69loy4THK8Cpi3TO
EPuIt5rTathuaFOgO/JHHerNriuycJOiNX5Ty6Y9eUWPRJIiUt+E5b8tCwupoi7etU2EaGeGqpyp
hVetREatCPnhSUTxUI4T5u5wrEcTZjVmFNEJ+nh0E0fpQ26xgQcdVxarrv5YU/wwLEfQbKKHOU37
XTmX0a4qkXxqC7cPBjNh9GU29kNUJ3rgudNdWZh4P3i1hnycTYmJCy0cGtnDDaDq7BPnGCmkdoAE
viAAvqibPjiZqH1jqOud3WMfkKoQnqfEyg+GzozUMdNvaY1RVl/pb4yxdgiXCuQRVN1PHQsQotmA
+x6lJTauCOuTpeS3tZHiboO9DqPWLzJ2b0CUX3XJwOEcwq+z4/BiIqs8ZdO8h5M86T6uEeapM7Df
mUT9O9V5HXV96i0EY8wxu9LIOI5JX/NvRs2M3wFGxNccXxUxI2ULxvAeG55H+PImYn70nyB2jn4t
OAnCaTtAmdj3eEL5MdX6dYXc1ktrkLaLKHf/dKXzOGXYYs5lkv3OHfN7lEsBm1kbtn2dXU2q9gY0
adzq9h+r90fb/JmExP5ocUeYCvklmhMRhHpi7eQ8Po9W87Maohx+TtcdCi+bfC8rkkBtTD59Nb55
eAQg7Rbva1MEVG5F0LJJsZXHZUWJX7wxMa9QlNZ8vG9+WezrYxUZB6TKpJ+W3ncEA3+M9XzNmOlh
ipu3vjBuJiO8UhlWbpqYS2zs0M4ScLR8NwyvUlm2+2nWfsE5vco9JiOhDpFId1q/anEUybCTOCFa
/RQN+bUqkMi2cjOYhfoCSmzjVO5ve85OCIlRVho4Wo9Td43h901Xm8nGbgqMRHLISs44FzeVxKSn
X8QKzTEf9kqiglRAV20Tivrg1kb1qLjhFyPLfg5hc9Lb8ouhh8FkSvcQGgRxlXNolaa6GSu01fAQ
2wyIv2zgjB75EQ9W2jzbCFPtcHu4zvWcEOha34pc1ZbT8N3KomcGfu0jblnjLjbR20vz8CYu1F81
WQVZTE0fvmxuSgSpgzx1H1pZXiFoSRcm1Vr1WfT2VQ4r6MYZrJfK/loO4pBLDcFG5bZuwbFixvB/
GDuv5bixbE2/Skfdow+8mTjdEQMgvVGSSjIp3iAoGmx4b59+PnB6ZlRSRWkupAhKJDMT2Nh7rX/9
BvfeKH/GfY/48IDsvjujlAvIBRNO1yVC9UOn5aZnIw1HaWuU3lTIEi6h7TdEhqo7puZLLCg9VC12
fDJ4smfeWQw0j2RGDwMZL1FdJfdTCz2OEb8YcCmgdgtuc1sdZLJ48KMLhFuy0zzEoznsDW2RuwwP
KUSR75GKUyEU4ZwYWe0Fp67Cg3VfebETU7qp5bYdZPVgiOKLpoVSi912mjyl2WyvSMicj0FQYeaR
ExRvDOpjGOcnmBj72ranMy5jOUgSJSd8tfNUmV9l8mW2E+57B6sjflmNY+HmgA84D/H+1OZA5KCz
Q5ar7vBz/WrW09HicDVKbg0logsn2Fph7jrirZ+2+yzGWs6scxtnO2XvWBOnRCRfpiJ5yNsZbRzz
xW1vz+lGNZrMn8b6K7LfO9gv8ZFW+ss8axeZ+Jd4wIZZohmBhQaPwQozt41HSFqjcFuH1MtwUmW/
s/B9NPt5R6hS5Jak0UUVAh2LvUSdMX6Dhaq4tk6KulEH59HRqHVEuO8k802SggOutwS2GDHbPhwb
D+8VhUdr8Wj89G/MOuLiouEGhKw8d6KI1srYHZ250zzHSnHiNDuDrGabqUgSbyF4BT4quLt+zrNr
oOqTH0nTV8fObR+7j1uV1+1KteZDNqs2VXJS+kiCkxMp5Q9T2TzkLB6vEpm1tiWFgDE7/t4HgdgJ
au9VHy/JcbK+MszY2ShqcyNQbiP3Nt6qvb7J4ehgrSpjho1VtqvVavull9RkWwwiOfbzPK5LWBQu
ZItzQuSWwE4P/8PwWtcZILVO/EA6Q/YAdhLuNFbrCCzu2EzxuDdmpXSn3pKvimgCf1Yxj2MelbpZ
nB8Qsz2FUXcQCZiQZUl7AGf9ZPdKiM7RrPUlmwFg+tN+qRaUlMDyDLvM9CuhQhjpTASszMo4eoOt
XvuA22pxeakL2EUm6MH7kCSpLVw24Nx4Nr4O81Adh7qM9jw5MQGwxbCbIjZMPQyJFIomZwcDL/WC
pCz8HB7xY5CFbzESyXUg2wQIWVrlVrkaetgQVRd9ZD5IvFpRvzSS2KBgJhQs1j6Mph/ulSDq7kjz
KXazMTLRm4MvE4pVvEaL2StMaJR4rKbbSMSW12L/dMWBVT4zI5w3icS/4R9PNlmcVDZbAM1e0xTt
RSN/2jcZ28JCKp8tsxvWaaMv+wtZT1Ay+++DE5YCTBB7ITb2SkfRIoydTiXgs8UU8LKs1JeMbPhQ
Qi3ejQwqWQL0UlOZv2IbaK7yCMm+zhAN+6N+l44YB+ZpD3tfnq54S7ZekeCdqg52dVPkatjIdR75
GWTixaMCHiRGoaRYauM38kUGN2S+5Eeyc9fGNUOUYWJ4VRYzXJO8ubOLrnoE+3I8LRwiN+1x7VQT
rk+NkMelbgnOU5DDKjBLvGD1KPdxZW3WeJOkbq+bT6BTzd5WynAFSp8zK43xbmKJjMeinHQvCXFF
D5YpKJ6tRVxfK5v6yhjHe1WjwOOW6G6rxvmukAbl3Jnl10aXnBVBH82mkjp7JQda9ChX6veUMelK
1RIJVEPTvCZWb0ZhfyRllm7odOenxrDuEAiQAg9gsiVtdGb+1mPO61g2lkEF+0ykzu0ta5Ns7zjN
m0i69mi1zmsx63i2ZQXCyBbTqBa3tgctGVoWsEbsXg3dsxmskkVRKF5sT/MqshC6TUFsbUCDa1/u
x1e5N2uX18q48qrja4qk7SVi61x15LqO/FKsdcq9SBMz4KGqwo3aWs1ubmd4by1w6WjB2hUWNlau
pFqQBhW4dzFB8gc2jI8pEvqK7CTrrgid2Kui/MWqkmaT4oLv6VUje2GLQ1lWFyiY1G44901pepmw
okPTwfIiJ1Ps8BEZV8iK+42eTcVaWCkhJY4xXnojkjdtIA0b0hHKFZziftXndnALzKz+ZqjdCEYH
8X+Hq8R71eW124attpcrK/K1TMm/OUox4s2kR+wPpnFSRrmHdVjlX7pqDC9pRIEWwFLxepGwR+Ux
jZhR1y4m/cS9CGiURpIrR3qZYkevguN9hYdpNhLIpk4SIRQOW1smTfJOSuJ02+jqiDGrIe+zSFZX
HeuG2D6BbaalZbum0Ax2WUG/WM/P9KampyjwuSSiil8SXcKSg7wNqpoZTqsVZRkS2ZK4wwpeTQnR
AI278lFMVUv4IXYrZYfAVKkT1ZtwoIBNkH6bJMRSpSU63xAdMBv7pEeXi6GuWtzaSa9X0EdMNyFN
wq+xk6D/VHKXLVe+L0opfxhNdpfZDK29g6bgAJaAQWw+F29tLaPlaUtjHc4gvH0ksTGiR9sakjEg
u6eK05taWSmBXHkmCvyjVE/DwzAERJmoavqspN20W+Y3q7gudNrwIFlCSgJfSM380oQjtFKtKCY/
Z36waVubEbQ1h24oWs7ZXLej98GQml0TG28tKSt33UD+AMT58KC1w/AxxxiWoqgVvoJry65pcuip
i4Vku6p6doi6ic2Q5q2Mv+LC/moCMuBJmzzCXZzWGJZIeytCKQPUPnEyq2IzImnAyV3pn/om5XjA
ymE3YjcFBTsEaFAaxmZw1nzOw+vCGl5FY/HcxlK/yrCD3dQzNscmOYycmGm6tvu6v4c9SApglpKL
KKWs8nbMMYwi4K7Mi1McmDzNs9bwvXGG2WpiHcIhKXD+yzqfPZsWc8J2FoqADYu7wDwVB+lilTYV
jNrY7DYilhuvLLR2VbQR+Z/oNf1Gme2d0CL1icZP2Vmdk3pSboGcVdR3fk9hjSS8ttUXzP0aPw3K
J5GTtidaWfYgbkobCC/WiUzdzpsd8GLbjArfwsA2gRlbGqSIDhpEXyn0Jp3c9NYcrwFg4mrKdQf6
F/P8Eb2+W9YKmSkQU94DTStdAjtqXLAx1DZqS3UleoolfHB87AZ5M7YqhZdyD/fF9CIDekIaN/ue
YbzXDj1qJprfVYZM081G+E8sXt0XSoMPsupIa0mOMDlXit5FQt/4NpQCH9hq2ijdTNlENBGHe9wF
66INLiVquVsDHdTF4SMIqHYxTaZ2UAUcH3vwdJllCkQ6kXSR6PdjmBA+UaR2+CjjAfqKzl5fT8nU
+nhKK7LXDSkbupFeaVKbjdWVsWc6g7yORElcbB8+ZzgzeEmt5rsuE3HvOwnBfLlQwKlHPSepEZgx
4GzwhK51p6g0Br8LdbE2ouRDGQo8B3kG7C9WK2u7qE3yGKsxQ9lqgfQcGhCYaXcTaOCz6UPdsr0q
aUvckpfEJSzrBQDSHJ0KJ0s20GBpltL4lTp931i5ubXljCtDa6IBvsYv0Fd6Mig10W4rp/uWdCbD
xaSXNvkSb0vPZ1+DHCOb9jNeECjKk5Oy9LLO5AizHmyDZy6uQvXYpSYrSUupO0MjHi+20yUnSC1v
DD1ikqgIZS4kudsmAz0hCgap2Jp105PkKmjE6Jqq6qCq/a2J5uAC7dbZZASIj360pPHoct5/oNLo
3HhWQ8oYTb4biGW4V+1mfDLyWlqgCimEE1POrpHDIHbMGiGEGisnTYRJuDGVDsdFdrzZKXRmA1F/
M2lPL9Qk5RepbG0040p/rLDz8mi85BW0DLIhnYnCpnYwcEwXQCRrTYnoE2V+p0F9yJou80qphncV
JeXWiiXhCfysN6VT0NjHQum3dPSNS9TusDdFFLlVbc50R014UTkT3ErDS14q0w9RZOW66Eh/bDIi
LLmihPBSWu3KDg9HOUpYIXNl3mWQq1fAZ/m2NihfqzpIDtihU+tahem3g3NhlBWts6IrXDz9dQhv
UfUdazKozkmFw73Qp29dCcvebQdJewUrbDcp2+GTrMTD9yHWT/CF+k3PhrFFAwVfzRm5prU6OXSk
kuMGlehBqQf1TOQgWCE+9nvFtIrX3tZuaVRmm2LGmrzJa7+2x9gLR0KcrBIfa/YR+q0+eohbDFvo
dQjwFaxZS0o7Unky/Hf0vvXwn8ZxMUWAzDRb2Mc4rkgymCeCbCWcBJUugtStTvklUPvwAudfu3Zz
0Xg0BmLXzCO6qUoms7SO4j0Uv/EurLMp9HAm/BinSubMlya6RlNHFtE6194qDHmTd3mPw5qdmLjH
B7Ev6c60qwr1rg/K5OSQUL4NVRkuejgZwTMZRtjYSUa6KRKs7q2xjDdyLIQb1IW8N3vNdmsK24xH
wQoX0ABoQ4o/wKzErcaSx2OjVTZNl3+TnGz6EDVqYacT0cUypUuuUhfBfdJRSOOELpJIYefNskM/
Q3Sqc6d1Jy0/BvNQu1kyLtlqyPXIVpLniWJB7T70YTT9kUnON6MtnTelht7VWcTP9HHwribxcKyJ
2+BgzNWGYU9UPcDWHFeQ6jCU62dukFJCl6+ajwQjMRyoZ/1lCuBcFWWMDkGU+hZSucUzNh2iQQSu
FuFDH8HYuaDUaTc2HiuuBWjjMrcNN6EUf537Fsb9bAYeqGhBqhrtfZQU7KX0/PieZFa0uKcPPm14
so3ThrqjZ8xUDxE+82b7asdEtBrpBPYQydV92pXVVy0xCNaeyird27XtrLqp/OiwN1wNSnPCf3Ly
IvL8/D5pxTUaSv0UVpGzrcOemiHJDDbYGX/CGCzgUCIaOLaRVl/suOIMDK1YxqFlSlZREIzfYW5h
uFjbOtmPLOKhSIYtSKK9lUJDe6/CUStAOsQFViu5FR0SNTrL2L4IUd5SOVJfeBLu6eXZVtoeB+/W
VBsXsEPBYVJYHLTp/BaluXMO+NnDYrG5VYIgJLBNij50LBnRoszSAWvo7lF1YiZb0ug8AgRqFEPc
NduO8FAItWYjAUghgdCDoygzTqmJdryPCM4tZwiopkjqMxgwlkrsQ94wR4E3a2F0jOugPfcK+bUN
u7ffRNp8ShKV5AEi0dcRz6Ufho30luOb52JAjJ9a1MargJLdK1ul3CdkmvtYvVb3XanZkRvN7Hs6
QctrPDvTfSgWNU+vZCs0RotcvJhsUJhpfG46PfMGWWtOWYSlu5hrsS1qiLRkZU8bkTsDa5IdaGBo
stLmXL82ApRGzGTsJFqovcWiEHdN3I1gZ2pLtIFerkaHzQ0/iZRZ1mCw44K/mOs5wbapIHLuVIBd
PilpYa3RdDbrgFPZx7yyu7eMTtyzeSobLq7kwm+U1+YovTtT3xH4Mc/VEUL7cDEnWTsYWSLtI5nY
tkDo6r6a9XMgN90an9OHolWTaymD0MUO94Rljy7FJTimOSK24slNg48BHufG7o18W1TJs5OT99a1
mIqHnXQT4xB8Z3iAujGZRx+sZ3R1qR+vbV2TWwcE8zphO7daAi+usJ54HT3AEyisk2Y35ANYmDZK
R5kwle0AxrqBCTvwKCg42rJnR9uE8OykgT2cdHNyKYJc3ZualZ+blEVF7PGjrAfjzary9lR3FP8D
IT0cv9Nb0xYowiYKsT61Uq9Seu1VlJL6jUNGfekV6JqkwxZ+pSXku7QlOeBgBuus7Y65CUzUyA0N
KFHZfmZk7QubOsMIg0x0gtLmTTSRIN6O0ivO5uVOsZiS1PTZ+7np30sNx0BH7wnOUQgzZPIYrOWg
Njgz4R1ITjpc43LAITtg/zHLAbTfqXvfchBHAHePmxFTqG2hkqpGwZR5YKuvTZ1PT50+hYfSkqtH
MvHQ1o6qfqOFRGrniEBxUeGXT6Sj5F+mVlYuEe7UB72RGTwqsOz2kkyB34YaT2/EI+Q6YDUXhi90
AZqCf/VcBsFNEcxKEL2Flk+cg3MBsZ1XNp3Q2a77Kqbnm5tjUNlqjctvoQM5xJ0rK+DNKoH3L5bS
12/6NE0PgCFlshUEQN3w0o1WViQ49AejfIGFWyucADHMC2OsAm/ESKf2+qiLOIl400z3IdnjMAYg
FaIvrpXG5CFN03ZtiVC8KWnM7mBPYp33mtK4uUm+iw8MwphP4eNlVkmaeEcIsPDwstIgwkdat0kN
jte2EMo5bqLxYvTCWockNBChOoQbZl+xtQpC7SXRtM5cg7vMX2eo72tGcxdqUsYiVWB3DzTkuJuH
7LQT0CVrxp8KU6h+myoaZ/Pi+shjM0bT19qZ24chyyjIu16ATApJMattPkjpgxKksfmFSVn0mBdF
9FCpLTKDMFEqNzEFiymAp2JmM/jiXE/9Ce+4jn0ws04O4RzsHs14ROKq0rNHUnSywjZ+rCHw0O4m
yOA9Kud5JoFHoYzN4MUQd+4UthqQ75E1OcKipEt/wwL8hWND3BZEVBsZCNJ/2/6JYzPPKmowNCB0
Ncn7TFIK852jAUhRMy/4e+7JL8Sh5aUg6TN/hW5GjOCfSVi5EnIadk7hk9yBzBYnYDcq1K9RRhv9
96/0SV37E5NneSkizHQLxQ42fz9xaRI2SNEKivkI+N81egzM0Jbq95K1pOowmfQs4tQrN9LpV+IG
PucgIywapE462kEVfMf/NtlwuF4ViH410kjCbifaLy+cOtNjgGysUbKTat+x689FdgVlCW/EiOWe
qEDoCy37Utf6myLSxrcEa8NkculKoT3t9NppD0IeCj/UkmiraEyYOksnWA3VjitXCDLG2UwPetrJ
CGvD4YtQO9krquCSsXg2stXgEvD3V+yv7s2nVI+FAFLx871BxJfG0wD9NdMDqmpYTq3h4zXzmxvz
C/eP+0L1xzKzjL/g/vVTxCA/LEq/Mdghp3A7FNn9HAeXJmHUiCeyS2P0O7LyX322H190eVM/sIcb
M7CzGlNFzBZKRilZ0NCFGlCImmr4zef73Uv9tO6Mwcw6lJSlLw0z2QpGLh2ywurRExTNb5yA/vKl
TCBfgCGIsJ+PwA+fqtINDZSfS4nH6ROo7DpPJK+30q9/vzC0ZQP4+VFibP5puIv33acQ5YfX0SOQ
12gBbEIW/LEKoxH1S1Jv4mA60eDjom629mYsAAhlxXmSVZStLcjGajTyDw3J+5rUu+xk2wC+NeSu
Ta6b75PeJetBCMdjVmPBKdZyMo6bfm1a7eLuFn0fYQ0wW6OSJRn9yOAcrscQWODXJgZOjfn49x/z
F6UEC1OH9odrkL2oPLU/r5FcrqR8zJnK4PVhPQG7O6QUGcUjBMTXCmMzZFPy79blr5zzzxd1EGWj
mYe/+dPem7R1O4qRFjxJRLCugGs80xptX57TBKZCRoaexdMAT6nbchIV2zCY2HyGPNn9/af/hW+8
vJHlDyYIOED8vF2KMQ/HUB759BBZ1hlzGbLgopfPF/mv1/F/hO/F5X+vmebf/83Xr4w/6ghY9acv
/71d3a/+e/mJ//sd//7zl/zAf36h/9K+/OmLVd5G7XTXvdfT/XvTpe3nS/HSy3f+//7nP94/f8t1
Kt//9cfLG0N0QB6SiF/bP/7zX7u3f/0BWRjbHW7Hf/34Gv/5hvNLxs8+vjet9D/Dt/f6L3/w/aVp
//WH/U+krPDATERTwG7kVvzxj4Ef/Ncf5j8xdDJAseDP4lWGs/If/8iLuhX/+sNw/qnY0IahoLIk
SW5S//hHU3Sf/2X9czHQQyBqI4HFGf6P//P+/nT5/9/t+EfeZZciytuGN/Pzg40vBPxkLCnw/EBK
vFQGPz7YNhTWcMoazxj7e1JF7vWswBoPTpuVUmeK7BjZ8W9kFr/uJnxoeVFn4iXMJdaXlfjDiyqT
OZu1qsKWUpv9KBfHfO72hYhfMV545tzsImRBJUy7Ee5mVTkrXN22hh34taVvlT78qOP+ZmcqGIa0
mexqbc/1DaI+gHQVuaZRrjMN7QH+IusgnzIwY75VarpbwZ0CeOYQCAv/hxv/nwv744VUf6mhlg+1
yHVNNIFoa3+SFUFunAu9MRrPCqdzaKmnVun2hKhdewkIqGMohM3DsbCFH4AbwpjGdUCPXvmHDzmQ
1qGm7Y0p9mtJvCNCcVxa41cIqwS8qCsp6V/mx/KUON1jlRi/eevaciD9aXf/6a3/dDbSIxb2IJa3
3vNWmTkDOOJ3UObPvaDBsxy87GAWgX559pAH7MhbeUielz+jwQgY2J/pqfVNkW2gQhJ0q/5mMYzv
Ptq489s5f5DrQiUqYbgfMHNAuH7ppfk4qda9mdyFGLQZVvJsNhrT9rrfxxARoA1/mN18AEBb03Q3
vzmif43Awt5HNS3bYILE3xqP149LsGcUVomAj6w14wbvtZOmF89mXF6KxNimOkuFJQZeOYBLZmdY
TnciNve5GYcY4TmQq7rvVqzel0ybQPx+Z4X0a0rG51bBIWShm8bT4KfHknlOQR5j1XrN4MxulvdX
fF+RBb1FSudyna6isZ5ohR4rOz9V6Xe1Nc6WNR3UrvPtZaTSJCCscnpShPSelsTLhIegVteN9hyS
5Or2zvgbddanxuDPi+hT4k1YF0pDLupPbzmfpDge4J541QyRbx603lMKw9fxKWBonPljMMGxtDMe
8JCEKfVhVVXhKwKD6zDTI4aT2zbxU56Ruvr3T+avXHcu4uLyDbd68feRfxLSxJERNMxPWy8IlYvN
XKmCsWlDQg8c42GM54uYjC2CwQHN9HTok2SPonE7awbTelCm5FSUgauryckaho1F/jWgqP1UVtkm
CWMYvPJrWDbrWBuhBVTyocznSxum+0G0Jzlz8QCVhvIFM5GDJSenrFa3vTz4ZTwf5Lnf1cRnF535
9PefWfn1kcaZkJoCGQP6S0iwf17feOaV9kxssAeTmWzShuneasQSU0oJF9b0s+4YR8EYACXE1lHm
Q0kM+tRlJ9CvpzHI3prwm+N014DoUK37nU3nZ8bGn9fKn9/dTwfAVA/DpIVYZWhNRgNsPSladNJH
67B4jhHb0F8n1TwbQX/fZSYxXQq84Dp3W6kO3CCxXwelWCsaw3WnD1y1RNI6leZZqvQtfNp7CCln
HCu30rFtuWnc09SC+VujmCcSdBr0M+52Z6PkN2LYsjfG+MWJko2p5XckFUJuFC9tMb/CKDwYSfxC
4u5rwNDebM+1E720tcKmTaFbOcnHZEyvUi8foibHZznJ3SAwn5jfQqszpnOe3cdKNv1mu/5V+sbe
aeAbR8mgLx4uP23XQ9wzXBdk0sokb0aasq/rlVxMm5xtIpW1c9lqW7LmVnYp/+bk/rVa4JWBCahW
TVT2zk+7ZlYLK8hnXjnPoUyhaEpo3o2zri2Ese+QNe77qFn9Zin/0nssHxcaPUIqg0ros4D+oVow
hgAFWxF2XirkR62PT1pXgzM1Lhlxp17St608HUatXQO6NX33m3SFv3yQfnj1nz6y4vArJ4tMZS3D
womDup3mSxc4/gznJc/ZXYPkpAaK+M2uhVLsl3aED468H3kVr48D9s87qkrPxIAG8ChIzmU53DB+
W9ekrTR7JakvsFD8IgyPWBzsHeJPXCFnH6lMdYRzNoFxymaYxsHNI2qeDp/3OC4kDDzNE7zSWTHd
sNyXUXPRCdtldtPdM3G/kZi9dxoGOv0XuFbXxlH3YwzVxIKqAvHR6Ib7ZQjmpZ1xgrW+G0teIVMl
w2t7Y0tDjVtf8E1Bd7LUkHrf3EuVwnek6Rlae+pOob4VU/EcqphpJfIuDKMvjZR9HeJtWzvXz5Ne
svKjkLtTIEn75R9TSdZdMK8z+Pxdo685bp+DMH/Oaj4q1vUSfsImI6IceG85WPjIGXiMmZu+SUJY
YhpfTDk9O0a3t7vknJfpws9Rd/ZdSzPkoga51c5wE3X8MSoc+HPbwxoovCZKGY25ikpNaQwCOMfm
BJur4Aq5hhjhgPFSd2PwejSkfRXe2SSoN3N5kSquBNHslVRcnLh8tif7apQjIK4K1TGFYJJ8aHN3
s6bk2dDTC6DlQ+6MB8LOUcSAvGfZ8fP1Stm5alN1mdQnKDkoQDvimsvNcmWXAngYOj/tdKK3230x
mVcBGwpmBfNQ/a4PmwKgPlq18nCLJY0L6KSX1MwuYQZtsZsoL69K3LwsSwvRL4O3LjpH2Vrt1K8B
059RSc7NXAy+3sIgjxqdKo8Qb9U+QHqlVY+2eeycxDI/kylW6zAULjZPXq729ykQiysHBeFK+SVS
x4tWVizIOfEiW/Xk0aYGr6ddJOpVbHEzDCzXgH1CJKDDzRLjrS2CK1PcV9Xp7muFN6fzlMtmu8d2
6WpxwYtZ2mjk7CgqlWKrQq8N4tKlkWrcoR9yTxW9v/wSqeEAh0onIuGzrW0/V6oqsueSKi9suxtk
onNNPdTI0A4yEC8yIi+yXlyypjyNlnOWx+h1wkG77G4ghM8MMuAsDbOXYo/eTeI1jqX3XM+OWd/d
5dUaT6Ptcn9CU8BnM1aZjrdolp9zx7lWNDhxt4Hbe8KN735Zi8spnFbFVhnsq2lHr2nUrw2RecCx
ezWgHJbL9JwWyXnM2n3T2df01HdYAFc1RWB/azuapeUOplJ/L2tcKKmYH6X5O7bOdBcsn6jNjsvP
LXefcqEHqiw2Wjvcujw9I5p4HtrigoDgOMoYCQ/MyTAbvg34yoqqYhDfoDeT0mPHdy2XrSnbWwsz
3J3gRtfC9gI7/qgFD5bJN/CNFjcIHfgzvPMbk7k9U7ddcMpEuLYqabX0mGHdcl7VFy1RLzXWh5NE
GMW0xLEvv3y5xlFXn8rKPqsdHygB8wxsUsmWi92AN7iZARuzYE+ri+TSwjcZlc6PwmoXG+IVmjUc
34EfjNPxvpD1b7GMUjE2/Ehp9yjjnrOovyc1+lqa0IPzPFiB596WOy4Nzn0xz17pMMSSQ4TIyXEv
xeJcqfEZBQosTic9YpgXuUJibRYsJx268jI/hfy0WZo4OFMGuq4g9ca6vSHWavAlyS8F3L0suLQR
X2OHk8EBKi5mkz2PPZcvqB6gaI/0f5liH7qo3FSj5CtNeJMT6kckT1YYfBd99qzRm4cJnEdF30aK
3tAolxuSyl/jtN/b8v1g6RmTcuWLqF6oSJ6DVt9a6LIM3bnmc3CYjG9NnONbdqgi6N1jrhMH29fb
oFaObcm1XZ6nNOd+K+lWNcXdcmsrthpcZi5yrn6xFpmAOt1DB/rs0qQ4YFpIzwgxD7C43PRS+hxq
0UeZ59/EsDLxuXAXX025a7inw72jDze9bR+xofHxV/zIYgu0l/g/XblTo9zLtuAnxMaP98sbJfbv
Gg8YgYfrZRNdPlLdJc8ZAxcvFuarU8j42MjTvWF3gWu/DaIaNx0eXW46yvNOqVrlEOdqjnEYI+ak
naKbPCorK7xYCsYG0A+slQiDbDfx5VaSZhxOFQW2uhZNbgilCtERQL+hM3bBzeSYdIxWQ52x4twm
6wm/2hPS6FcVAsw+5x2EyYSCAsmq7MpDOfl1XuxHcM9N4ijpynIG1R2geR6lpPrm6M8W3dCxLxom
bANI9KB2TyYWmLgijvbe6Gwf85Nppwyq5k8C7x2tjMt1H3xV8/ylzRDqR8oMVN/fC7N8DHuYc70V
pysN3vWG1suA6Wq2W3DDkRUb+FNn3fpggDiItnEzVV6ls7FHlj9NrXDZAGY/Gaz8NLdM7ISWbrk8
OGxPza7rGi6Io0ZeUsChhAnw0hXD4HXGdIVXkJ7oMGFN89z5ckMMG/yWDUON6Vj33bvVGdWmRPp3
7LSyO4YV1sI6wY7nHJDTkhGc4TZa7bqEfLMolk7avGg9grp0a8Tup8+/oih8GyrjW1tgmWlF2jq3
JQfVAvxaS7WMXUSwIGz5mmldYc+7kJZ6XSRB6bV8IpdpvoDYrep3TUosJLj0l7Q3zkFsGnfMOwZX
yqavFaStq2mM28roMwyShw76SDPi/NwXX/soupuEFp4qcefMOC0BZbAEg6T16xZdmMSphegNe8g0
WOHa3RJusCHwvEbhEU4nR9I/gHS3WWWPcLeNbpONsH2tNLQvDL56wJ8MClBexLtS6m1UnbV9kN9R
/lmruTG+R1oYHE2suY8tVcoer8NNVy0Me9gmNHj5KplEcCaNCI2S+VUJ5TU3nkMtwjyZMPRDY2f4
s4iwdpVKC++EjCsGm1RFMcOXcZJkO6anb6odhUeV9J80n8/QVBfteQE3oonhxYjgqZxLNqN+rrKD
LM/ZgVCufM3KnFZZC1m5SE8Gyx+Qsd8IrJj2n39ZdbAqJSnmw2eAeS0kq6rPv1VxNh7CWDb3XWKo
Hs4r2dcpcjjEy4PZOeYZMjjkfCNuXFKhArcSifW/mDuv5biRtE1fEf6AN6cFoCyLKlEUZU4QIluE
9x5X/z9ZvbMtFmtZM3O0EdPTGo1EJDITmZ95zV2b6PPWcvKTpc+1CPCsHdTvCvgqEAT0SgBhqHm1
BeJKyTCXdSy9neaTkfU/AATbHiCXXUs3wR9KEpdEFCDlrPxsIma96huJYxkgqZ+r1nQwKLx7YTbY
G6ICBILonu6K2ax2s1N+y4fpAbprcCcDwd/X/QyZiGj5C9BR80vu2LiBJvAi7FY9ljQd0SI09PUy
hHcwjsajXuTT8fwrjTDVQ8tZcs//cwHzM4O+4s9olfJbmSvbTyDd7/MustdaDgDKgIK50rve2IQa
NqTs9Y2eahF38y+7tCVPHSu0KZVhPlBsuTdnLOTTpthgUXQ0TUh4Sj+QqcWR9rjQevTsfJ43dW5q
j7qazJsgbv5akhg2WDLlx2JcjlULyL2ai/Qb2uCv1tib93lvIURTGVzaA/DCKbOnDWDlfN+Be+eM
lbZKfT+DQdpbUvVQJVbgmsXAYQuf8lTO2sGhEPs1DKfgcxIWYHrRu5pDOCDjuG6d8d7s8+FOGatg
Vyvy8nXuqy9DKksvuZwch7iDolrKD5GEMhdqODKRYKgf80dr0gfcgmOube6NdoLuuNLSfPRA4QBL
N410E5oTXNlcurPyZPihaZ2giGg7SWqstZyZoyeQX/iOPmjK0C1ENxVwX4ys3GniqKVFfkTrNT0s
cCTVKZIepKBWgTIEXkBN5VPaLV87qx3Xfav2PjUygL5p156wp6wG7pAC+19/CmtfbpHISzsFJrYx
6sA9h+ZOMwYUzYPNCAu5aJMXetaN22YdVFYoHsgLhluURwGKWdmvpnQ0104cbZUq6b5ptZcGQoVr
hAouVFMRfLFLLrSqSw1/wbfDV6VqBEGjoCibhsNe1qcRO7sSoR4r/4rmgQ4cS0JlN9X2QT2ln9EY
Ue9znOi0wXxt7OoB7rq80argrwYM+7pA0PWJmuQntP36g9xwjQRxFJ0UU3o0O2nEsUjVvbZPFVyF
eyIGpDSOhUEQl6TqJ0f81jy2xQ47RnDrTraXyOCUYnohyx7csjReBvwzVAUUj651rUc+X0qqYCEE
sWtBiJSKH2lIvRA49kwvt/lUGGDnrSj5KlfKLmsrLJpgmRj9AphEL1ZhK//IAAVGKLauaKrcJ0b8
rM3NEfqisyqpYoB3BiZTq95nqUOtJYeauxrm6cHSCXRt0hgrTu+NGVR2hsaPNWSfiqL7NLGnG1ho
XqWlPwM73oIePABhMdxRGwGUq5Sihm+NTCA+YeZNZYJYGtMcStzFfddNxwn7hhUywaQskeVS/N6W
YeCVZvLtHPhqGboAZQ25CRVgMrAQLJDcI0PF/1is4tTSO1CC+rktM1cjFg2X4u7csyEqWcldsEmx
CbWc+aBU/cNCfKsaxZ0IzRJzrUXjlyktT00uv6Yy2Of+AXOiGFY9VwgUpk0TxJ/Nuj06LWPECuaF
c/th0rPtMCaHcgQXOU3A3gSzRSIShJGgVeBXFjzkqg4WcPwzyfOTLIuQEhhtSvQB2X1fAC44B+YK
DG8BxXfaZXCbxMTiIszhLkHCypsOILQHIheCv8PsWWXyWvOb7RzuQdYAksy4ss2crrEjHeOwOk29
4c0L2RLcGl4izF7D3Dhwqq9FTjUq6auuZz9F6NlIwUoKqo3e9oQL6efcIkoPIzCi7R0e6I92nL2K
eDYow1ecsh6zGMENm6aIY03ISH9BQeAhDvaIFPxepO5bWUjlCpf6L5yeifBS+FZQ6BC5H8JAjwGf
QOl8Rg/8R9F2MBVoqFkk7m6Dwl1NFi5Flr1a4OetgiR5LEYqd/V4L6WEDpTu+XnGYxR0azlcPlsz
0X6X8V9TA0CKQ3MdZVRuR5PqV3jvZm3wswFZsiSvM06qoHkpp9sVVYqEzSk9AyEkC/+ia+MDV2e0
VhqLx9edF5vhX6q0hhv5rJm87KJ/xtvzc9VMaH6ZL1QhIZUMjBM7IPwBJQ7TlunPZJmci0/AjkZu
AkCQWjh/xQqZDJrXj/To3lC+N8ic5h31HzPlVhT1DiyRj1oJCjt5Tcb4DvrlRuT0SUX+oJjJq96N
205fyCGmh4gETNF6al3lT6Sld0DSXSEzv3IWe/Fsxa+g/65qGV65XaJVIhZQDYm9l55yvlRvRCFF
fISOU7s6Nyn3MoLsUTCthXbHCnq+vhJlBrmlYdHANXYdDuixe436FtoVKaaczw9DYGIZX/b7VEJX
Yhq5RqUWnnHhbJak38Paf8HB8z61OTZEUi6XBbxTRBMmtdrIdf7T1ipAaO2+GXnoOX+k4gzmnBEn
yj6y2ONZnLxa2fhQiMlqovTOmawUyvb8RYJ7QOtw6vk+6Aoyi0W8rQRHPTO3MUUx9II+yfMnUcFK
ZnZ2nL6IL8aqDQCD85qK4UKbbqkdskVHB/0ZvooCmy6qcefSjaKpu2XEW6+1H+HlEMuIPtyYdCBj
NW9Svlhj9KWmNbaqZ4JbUvkmk363UfgSDygu6+apL7+jteimlESCmUKoNXaR243aHjkhUHzNxrbx
dCHQ7ONXYKUPVsUpKEoWtWPeWdLgiV93EVIaU3Q0LelR1CDimuNqCl+mljp/KaduPiQ/7U90QmcX
APKenVC7Wc2Tyib/5EClOi+NZrTf1G6R3cZJcrRyYK7xffVpfl823/S88bOvpI/7ADTAStZBs8ZJ
ueYyeqrJTuG2EaLEP6PaxNsgX/N72zyn4mFx/1QIpqjbURU5fQuXQw3WBmWpotc82UDSIknvJY3P
lnT3VRo5J/R6g73qXTZGL7FcHlUWTdQgAZDdN1NwLgeJ1jBEN6TqlnpbyZkvNdEnFNdWpS75on4o
jmZxeGlR8Cj+sobISdDTpbSyOzt2qPOh4juc/4gcIOyAQM9CEQ0WPVjoKnrR2uo0UNlJhJVIltPG
MkcXxTcYha0EUn6i9pkmKKPUaxC+vipjHNlyp2eVMriyxpY2dTGZ41fBvQClGarZ18R0qfBtxMWS
9b9Q3Nidi7yi7mVR1BCFusmJXnqbF2tUjVbw6MWd400anLEisR9BOAIHT167KvDbLr8/H42mXUHO
rYmQ6u7QzZzktk2A1I0HXUOjAfrR3KavIxGDk389L8O8qF5qUwFrdTLZJH9GNWaMyxWiRpJrKYL+
DfJaToxdKmNryENFQTEoX3IrfNSZvWpWaMhTPqPCdn5ZcfaLE8Ne4hd9puYZcMBGkrGtLPN7H/5W
h/IUVM2mDJkeYLDHxEGvI0KLJqkaOKDLSkGZRBqor5n9r1olt+C7sYLAXtFv3hiR/r2FLzuIatJi
87tl1ktuN0c+SlkiligphdBaMm22aEVNkIZ0OxrrlnCR45m35ywQP8lJu2+m7A9B9Ls3jL9brjG7
NjZoxYvzLgmWHV4uj0HMN8e3WtOlWk2D6iL38lIG6V3qpCraifWnPnO+IrsiIV4irW1V+0lAxdRj
2eo01UjlYaRcO33REs1Y9VnxK41NzcWSlaMooFS45FsnyCkjsXoQ+ddJYPn2MPil0X4xDIpl4sNo
+vnY6sifINm4mnuI93L5c27wAin6TdMxG+hL7GPcO6rRAsYB8IWdNnwh/MaMOJHsVVvW0ET07osy
8SCzgV1dEzqB4OGiLF2F2lO6JC9KPjxMoqIo8ws5rp9z7VdcID09sMDyrprXGfW4eAnX4tMTnYh6
yJEY6feJccrTxkdY4WmUPgVG+NI7FAfRZaUe4EbpfaCXB6rqboLjbiZPm3Du1rOONALbQ/QZ+daP
qtUj/pPsG1RMLOxDUNralqnzucG6p86GR9GhLLPlKUmzfQNlBkbUHiT70RkavwuDTZzhKTu2eA4V
x04370kGfsnlRI8i96qJOkGybGc6XWhB7ZG72raTcY+PxYNZL0+lPm4QNzqq1XQQzeYZgnU+wvWM
zWiV6T76I6vccfy4y44VN6T4ORRIt2q0UAFW1nKf+EYyPymFCU1jeCii4lhlE2xHpH/getn5slYy
KmGglNaN3O0t58cYd49KVKIcr3ohVB0rm09d1W7ImkTfmcRob3c8Xu+tezwp4EK28y6Bqw0dDI6a
PR30YnzphF/CyGtTqb4fKv27aOghYHFfOl8To/XbO9GmbdP6pNWCP974U5Mxb/VJbh/kjJo4POCx
JKQUzc9m3HT6fAob614MXzVb3zK+1h2WH9l8QBjM6zO6v0Hja7H1XUZas23nTeew9aZN2dNGRbld
/M0a45ja1LYqYIDSoF5VKodiKjfAhgPayeV00iVeqQzgeGYN2AuicLtcDiFJNTIgG/IKkA/l9Chc
s6ag8zv4+XLZrjUp3qMbpK2AGGyxaP2NMSf6T/mxtiiOzM53fAwrl9z7EKvD49gvT7Ka/UL5fatT
QLcT+ZtxQm7UbVTlMZ+i2ZdVGd0Q6ks0gGOzR5JJ4dHiXZDzf1ym6VFuevSvjP4hBFNjNdoWO7ld
JCV+xnWq2v2vwMqObUTWnDQ/q/hAwe1gKvIpFZpTrC4Gv1a+bud2ryX111hFuiQ1MeghMpmk77q1
nJxwPJDxog/frSkN4l/zJI/4CaTFMezmQ6OQgSuPWkIT/jwxaZ/sxbZQQ2ejEoiVefqrmVsa/dOT
yGcWQvWmsDiekCJiO5vSfKoHKjNq+0CB87GkxVNIy2G0W1+sVmpS9FTZUPL0kFjDw7I0wKb6l2Hm
GWX0qcFMYjTv2yQ/il1ujNkxHNvHFizE0qTHJOZEUYu1og89bvPZfkEbgiT6Hq7DLfzze8jnubFr
aaSDOrKWxkVPmcy1SDsNI0E1TH9FNqF6qn4p9flJgE1Q8iOQ/y1X8atEp1C+JaN8xnFegi8E5Ano
oA7a276Aw8j4iGlaXfSuuMkQLiMIbsKvZteRvRBxU2Fq1PB1AkHBxAPkaimL90YE0SZByb8Kjui3
4UqGaqDWP7SoVGUhrApUcDCPJ9wAYb+Vx/yg/EBThoj7kx2BBSYzWeUtt9fH4ICzm8O7l8GMWpdR
awZIeYG6K6JqQmQuwe8nIiriuAwRFdCU/KSR7s49XVutSV/6SkclKvpScXWeG2fLdAzRcGmN+N4I
aX3PK9LmU9HStVrSO5Empbr6Ww89pA62tZLeCaySNKSPRXofgh+v5zFfLThi6bH+pcB/xFM0xKYA
KUQxUGGEsT5+z2soBHCaFhZltgze+2LNFH2ZunDoesCFxWkJltgvCoHGi/x5sj4jEuw2OiJRYSfd
0jo+z+DlDNuguoBxo4mNWPlbJBFKNZHmjAvbpbmLmgLJmdxThc2OQ3wU9+RbUWA/ls34LZ5VWJuk
gE1DkKyoKa7dMj3BqFprGeoNbJePZ+Us+X0xNlUGHie+Ix2ViYuxTdSPR7wIehcSGDdbEEOipr9n
ibaTUSL05Iy/tHo9z3xLiuTDaDzm6Y//ZhAwn2yNCYJqIjD6f+BT6LmEVEed3pVt9bhAuiuqyq9/
5p39AnuKgjZpH+zan3q1/JBoz8OGu6UaewUpArztnyFcIEXSngVqF3SiRCYVQH5DqXRcjVr7LYyN
rW6DaPj4pdWrT1RxDEP92gLud4FBmsiWsec1YB3SfxLQ3T5AWIAoDEkoLoWWBYgG/W4cubN64LbN
OqLxK9qDgwmORojWGCWqNtq2CUBs4LJ1Gqz00Bi111bZnSMpqzgvv1Nzf6ymeIfw6Y29c/UF2DcO
VuTqe1AgOrUJzOl4QJmBUoNMwFm35ozILbowij3/9W+s0rWTV0VW2EThF1FoiJ1vd4oyBEsTCAa+
SO2y0UBuYd8opLDoTTyOWEXnsfoaidBInxzqXD04YVq4ZxhPTolgKZ5ioz7FDrE8WAfOKnEK0/9M
bMrJc53dJ1nJT3PKuwAdr8gYoVPyR2Z+fD/GN7yQroDB0JwGImNiVmQpZwzrH/t+tNDukmt5cKWm
OInMyJSiF7nJ7uIwue8y6bEIs58fb7tr0DeVLx44J2qooMIuNrqsIamd1sWAyg6KGNTkR3rydNC3
smKdROWJrP+nGqDKJBTNPn64fm3LqAYPFThSsJUXqMW8nLAXBw8G+inHpg+sRg1FHjGSGV9gTKdb
wJSicwrvuh++DTmdh7p6lYAqmakOjuKIkui+oLZhUwmTUUY1Beo5Po1Nc5i1xQNghXF9upr1v7PV
MWHtRJlPGgn95uInykovoI8f5ar2qE2AiSBL7sfi1Mfh/UI7fW5N2pJhAWwHQhnRdoiaEAK3CBkD
s9FQsQXhAcrAvnENX9sKKiLuuPniP+8YF8uS9iW66niSISrCiKCMtqpxOINQ5N54ZDzfBCDqvBz/
EZPkG/6R1e+/4l9v+SP//9JJxO36MZ3ktcz+ekcmEX/tbzKJIv8PWEi4jJA1DEsmhPwXmcT5H9h0
eMIRJBiarljCs/0fMonJcYOsM5LtWLsKYt+/yCT2/zjgg9nUli6DEzbN/4RN8v4LgecCLwVnFQuv
mXexQqDPy1Km+hmZKnJxge+1zeQoawNOMOkt61yxr97e/9gvcaLCUADcZV0+D1yCFmKvZ7gU6gG1
+ZXueHJi79uppaEWbooy/J1p9c+y67dBSlnDMn1bIzV7iSTZD5XnP1brCgfkbMlwOR6Mc6EWwKK1
YJ6+PeDHghI6B4DuBhQHggnPIXSErEZGLj7d1r/tVDroCXkTAn9ODHTOgD9eIVDW8KdHjn+QTAs+
d7CiXQkNYmp0667qd0XxJFO6rIFM1ar6M1X9fCYv6+aUome6rcB2f/wiV+gRWLWxxRSZu0rVrUtS
WkCXXel1FL7pfSI+7AfqwbHHTdChzKOCfZYl5BCf6WnCl9eoB5a7omp2Sd37My+gd+kee6Ebp8yV
0//tqNS30zvJrY0PGdNrhyAC4tiryaQVLFNzWmUy8ByaMbTRnFsn//V1ReYF9S0oS0TDbx/czXmK
gZvButZPRtuu4aeuMoD9MwCivDG37ThsEIHcYRCvxidgpa6yqJ8aDS+NrvcE0EUWYuMQ+sq6QC6X
OWWWqq5bS3W6zQOb6lC7pr+BVZ4PhMVv5t6LQMR8vKxn94DL/ckUKiqENNLPyys7DQDjEHvprqQr
rj7L7pBF5x1XL70HvfgMt2sWsImIjVTjIS5bH7mHrd1XbkLlQkIKE+VYIat4/n2AF+tYV8Hi76yl
dB3+qdXxawW+tCv9OAQlHUSebNGEqLq1QQiOkljFs8QUDFB7FJMFdNjxlIIG4uSIB5qQ7oF1eKrc
eQMYV1nf1Gl+nG17jVbjjT1lvL+68HCDjcZ1rhnvwfQSFouhUzm6i/IM1DC2dgmUzDj3flbhU1ai
TECrIx08sehzrLhtqKxCvlbH+mJrvlKVrsY/GMWup1ACDlgiGiK54hsOe8tTkMNoaWgakux2aOQa
HTPfPRUKIhx8TGMlu3YbeU5MzMLVmVGi15+bWQacQMqUyAj7CbmJ6VDopyV57iWOiJEfEcOEcKgn
2fjWA352+FlTxKpgRBdCGSpVOp0DelmdfGPGrp0NMIHxjXA03OThLr79GGYtzqMiwj/arO9tBbH+
ybwvl5xMQFspUuwjEO2bbe9JlfVYqdqmrkwwoVQHIA88po30y2ySg4ygc2lbN9KScx58scFVRmRx
cMGLw/fs7dhoG05osdggf/JsbwQCQDPhgYKsc2FsnQGp/8g+V1jzul8nZGcshT3JVA9avwG3lFP7
k+qnMHLA0tQCauMtBmWMdiUEntAQ8pu68cEZumOiQPI3XVX/AtlmJbZBD24ACDcC9ZjX916voWiT
s1eWA5qvK47LAlS5Gj2bNqQVRBjjCtPApXLVqlmNgJij5BSVGBZgeF1C6ejnJzgDXiKX8Btp34AT
yqJiW3Hm2SgKfnw0nFftcuaoMNgippDxOL2YObytohSVLN3N9YrjIfLyNPaQ9gLPhd8V2zINHHaW
41Xzs56z+6dlhWYliuwB6R4eBRwRHw9JFcf5uyFhX47HDH6OHFtvFzPCIghVjQGECvJ0Wo/5CB2K
EbHBXKIrMD+rBWGxY3jk1KgfM/eQDymEGMtKfIxjylfFMohjpaxtv57RZ+XqH25yCd8TVHTV/mOc
F9eSYwJ5sfORcRJ2OIl8SFHft9HobnFRLwdnpQEnturnHqxFwIx+PE3XbkUVOrAMldiyGMdFKq4Z
sxq2sqTBpv0pwzySvoVBu5GFM4iau9KoH6YIGefh1o55H+zpqqNpFAFg1YkD9O3yTLAXQTdCyZda
QF+O4g65A3N+7RiB72jhepn4N/KrWWcA9DDWOCSPuInVqsvxRlSExEyo3tgz730HqWniggTASldl
ZCwuDidUtYIkEjoB46hz9ubbsVXWs6wfGsQyqwQkbZa7srms49qAjSKvKZltZTBkS63vlUK+MUmE
z+/2MDvDUYhRCdq1y0nqCkgUqNVoboGYZBEHr6EUwuDJwLzRTovaDUVY37GjnaI+2egNwKndWghw
oMcZBsVTXmubZWs2uEuYylptzJ1edptBtXZ4eWyyMthKVe7hKQ8NMfJatE5smKBpoLygGuxOoXZc
KvlutJCK75Sj7AVTs08jfW+zRgoKkoheE0xpwG2MlVzWPFO94wmrlPMH09ANgsfbMcDsQRVembpH
54xAT+NcC3cZ97g1CpncldVuxN8wuAX0UWhu/kRKxBsZ5sTlcGO/k+FcHgtok5CywDEVhYeLJe6c
ZtEnvIXcJYPQumSephFCxxkdLQMneK6VTTqnLlTyJlYPM5dlFxbbG4O4svk1WdfYY6ZMxnuuj/1R
/AgUK1ZibKJdbUCfM9KPqYY6ZxjuzID9xEvbXe62KhbgWvCpZu9Ncu0rBHuJnnmFJflxoQAKTD7f
GNeVcObNuC4/yrRLg2SB8pLWylqpvtYNePIoJ2r7pqF8aGSSH6Gfbdqo3Oe+IVd7ZWg2Er5BFhqq
EgKDo9VsFhb044G9L2Dj6qubJioZhM/Yzb09LJZ0yYyIvoObKJoHlo8eQ+CLPbxwh0xFtxGPLeeH
j59q3HrsxV6JFAkId8deafvYDcevna4f5ZmVGQNfk3Ovq6RtMqjrcMo8S+L3BhgIwFzKMee7IB5X
0EQerR00W3xlwp045sQcKjiOh+nOLhx36PNtmynrQIPhjnq2AjDbGmM/tbeqrdwlFt9sc5wklKEp
ioZRsknKnZ3p+2rku8p/22gsL3GzOR9Mgbq3VST2WJtvov9cKivLCDdWUqM9YqwWRTvMTvZ5MYHN
N0WzKVBQn8EafTxtVzc3lX5aUxzu77oNeV0WJegNzR3wbXAWzVsW1M5Ae7Vm5Vt2fSPbtERscXHR
a1zvjopNnmmothjPHx9TXMstjQRk5Nsh9qIayQCzdOe+JQRKt2kVnJPjnjoyOMY7UUaQ5X4nqeQe
hOXxgk55Eqyj+U7HDCkdrL1iBkf0eH/YuEMsyBkW1l7IEiAGSUe8ITogOEtZSAseP8msp6EwSxsQ
i4WA0DluUVHrPGiZK5HuIg7mmpKzruAGWXnnK3DJMjRVg/SlyQi+2ydEgVfFCFC6PQ1AbBBQciWY
Adz4iDStq54EQSFEMd2mBJhtkUUTXqLm63a8kkogH1HfM0gfRVYUyvWd7Uyf2+U5JNtqg+n0ny/u
n5N9eUJIRR+VuNWQ8ASrWYq8hq5JKjCQ5IJa0d24AUVB6sri0m6kRSdr1E7fLm4womOYWOCMG6zC
E8wLEI0EMz1vwqVZiRS5VS3cRmW3RpfQIBbXRpJNBOg+fu0rvSKdTfbPOC6OgniZEf6vO93tUbVF
KlQuUgDwkPNZcmP2Wgl4YLtzmqccbUk1im7k3v+P59s2QgIiNrnsVWVdotpBhIw6JkJu9dgWaPpC
btNYf0FxDCSvyp+seGvpUGXDW6sgZvndJ6aiA2CKzxrxtberoE22ZFsdq26NjqcDGE8Rje6WyDs3
5CUOJlBntENXklL7CawSHNdAQYGtOuTzy8dLcaUPwlL8MZiLgBlElp0qBFzwQfudwMFYJlsPIQ46
Zyy9DILb8QwFz/I2RpW7cgXXfypIvIjlG9vmNnuaCO8N2P8GYpTyghXv4oCNLV1aLBCcnDVta+z4
+M5IAUQijJjzrerjtWOSWqqJCaxNI+R8+fxxbBlaKUPWJD8x9OeSPqhQbxOVA0lCADNYWRQrMmGM
MP6l0SgO8RAkPIFITX7YZME6N8Ybl+z1b+2fEV22iZHwNTOQZ9Rfi3YlRxiFULMQdUhR56E9CuHx
STx+Rha3ViCsifxuulVTOTf/3m02EgOaAdz0+qVMAPqK6PPnDCMWfBh/QYtHrGCrVJCqbc/MX0TH
Wm2fwwqVghA5NmpKdD62Y0JvkPF0HUfD9Czyp1gn7VWYXGQcqgROnDbsKstZ5dAzwrU4QW9szqtf
CtUNi+wVafPLOYyk7v9knTBsVqJkIPqpXfCoY5MkDnz6dHCKKeiEVLYmbhVqYaZFNa89Ff0CZ5b/
u0Jnn4tGgYbZfTOos4ns2JRCQU/zZwoKH4/5WpQjeuCKgQYc39XFkT4kTl116OTD6JPdtnsxkMg3
SqQsra9I0AGhfM6oLH/8zPN59W6RSXwNhf8IgYa3J8pcWWlgjyCvNBPUTvCsUSsJCeZMzG5jJHwl
TEB0waNlrs61w77FkdKGsGj6jCgFQtdxEg/QvCxOfROm0ccjvIJc4Jj5vyPk4Hs7QomSH/IyjFDh
GuaeFlWN2Kxc6nl2afmj4M9bjy35S82V1BJzLCYYWCxCUsn2lB9VZP0XgZWi41pBSUPHfVV/O6LR
SHF6bPCNE5sowPhhAOsjqgMZFQ0pvVkwv3pCCU03zaKyQ1fo7fNiAx/zQeF5BeoMDfcrHnuuXHHy
87IdUKiwAK0ZYlxnPIRCcTLGHQqx3IyIWelaPx1pX1CDurEw4qp9v3X+GdbF+U/aI89WzsIUfCSp
lB7F0MSGzeAXFzgxAMx0k5RnQ39KCQUCwgMAKh6Q3G1pdkCg7Rsx6BVMltgs/4xJhDF/HOYlCm1Y
R/ENhTIqtoDLmFFfFJoSW3aXmuJ2Dsy0kqhBQ4zXh93Hc3JrSi52Rjd2jbSgz+yGhCTiItEp3EJ6
QgHgVqlPvxqRIW/IGUfn713XrKWKWMcWkYhhgLmkmj0DAW80nIgS2ioo4yvab5iErqj6i2hXWO+I
Ahs6Uw2XRkVpeTBKV9zAfY3lkGX75mh5pvQV+4Gx+d6qjZ9OHEEMX5S9U6vBmdPvmu/o4YJR90Kr
ch1iDrvFpdLc9Pwwezw1BMoyeN9UlSEJWf/VAqM3SttUJxa1LpKMLjaVBSYZp0GzMULc0WhngdFH
ioK2h8M1TRGzzrkyc0qw0i05F/X6pP/z+Iszuh2srjUWwuCikFfAt9dphrHQOB7aFuUa+XlOEle2
dnEMzWwgCeHfoj4sw79Z4ieRGNURqUv+DJwYlrgg5K5GtKZ51xuR8s2hXpzsBSxbnGaIlMviSbQ0
sorSEgGLSXU1pROholMpbr0+RXiBho1GoyZ1Sth7eKgwiyJ4bhrGz5cjelyptZzr3KIvIRo8H385
17/cfxb2Es84hkpLnCgSDG5nMd6I00Fkbk6O0FjtRhkmrsyW029ZgBtn2dWr1zw3BuFX2/LFrgoG
raAWxbckLpd+bH0xIR2ixhatJHF8ou8J/OJmE0Ycke+O0D+ee7Gd1Kpe7KHmpVWsDEUvIiCUWszY
1WEmaO0zVUYntyg3OB6XrYGHysezfvVmsUUvFGMCBcXUt8dlpI5DUVD3ov4VeefbzKBdMp80mW4V
H/DHTzs3Jt+9rkNPB90rnUL3xUUmBYNtSCqO0yqC7FPsQBsJPQNkS8RXLMJE4C5bkU6JcFF81brU
eUUSe4kmOnqVS1ON3CqDxwIS0aI23y+EvyTYFjDuorsxO9cj4D/GezE9hoWORN0xPfqYIMP0qSv4
dJxuXdH2m+NhJ7qAglEq4vKKC62iGgi41RdtJNEuFkMutUIMW00qN2hrPCGzregFYkm+n6xny6Yl
w96aRsRvtBvp4tXgTiiCI4GqWu8BPRE4Naw76CmIAYvbWU9sXxnw+T12zHhFi11cUGlrndMKOe69
2en8dmeE9j6hUyS6L4Y8HThCOtDUH2+Hq7m0KsBnDoq1mmxeXNZ2nqcUFVCaEMQJrabLEv2lzfNq
JB0QDVgR0ijSq13sEvZEwln18QCuz88fA7i4rjMDYZ9RT8QAUA0nmDsnfEQMI9tLnD8ig+lF+wdV
eFHcEKGuk1HPkWvYVpUbkq7OygkrdFfr0+2/cUIYV04IquRc82T9Igx++4U6JoKL6EowxOhOYBUq
9Ms0yfbFSb4IWgu7Hit0anz4O7M9RcdYtOYHzB/K+fnGhF0fDUkyZT6AYpfAPbOI2xxoNjEHfbwM
qRyRFIouOurY64Czo4aDKVAJAgMTIaeYNkSlhOUo9uPthIIZDujEFNgm0pzYiCul4QhIYBs0XKAR
ndlyuJVBiCm6PHXEBjMt0RF91xM1Zn2pecrfJSNkOyDYs1x0awvSe+5tX1RIPp6oK8KNdBWogUJH
UjRbu5SDrjLcPGEK//1M3QzWvURHn651UkdempMAi+uM2kiTGisaHxbWVkhBD9gK5QWZFoD7BB+G
MDO2Ijy4MTpxzr6bkT9Gd3GuxYjyqs3Mvm/JNEMi8grWUaM8LNIPEUc5SKBUTxEFh3G8VW45q89/
9OyLj74K0CtaQmZGZA2D8veMsFNFEViUX7rE8TBNWaUoPsGZ9yqL8jq11xTHYc4DTGeBXhPOn+bZ
9MVuT412hwHdFqr9rg3QSpNS98Z8XYv6/lzNi3NCnqOlneAIuAsNNBubAarGBXAfAj5ReBOb3VJs
bwHQK6hmHfUtUaz6eBTvjRAssadQF0dRGgjgJe7YLPM+62aaokro+NUA2oA8nNq07yD0Lfr64hrC
5M+lFXCO9hwL9AjNKkt7Frg0kSXi6+LOBc4EKL9TPxenf17DHH4Vc9wYm0o6oOROC7Jkp36DwUea
veByhOsjEptLt449xaZfJxLPNPj73xOG2dzVAv8gUDdtSoEYseEbby/S/It9Q9SADBCFVwpSlyFa
lXVRH2WT7kbcDMh/YfqBChCnIYb2aEQz48Sl4kQUICiR84gFAofRo+ERg8FSTUhw0CrPICggTW2M
1BmryX63dXWLwr2nuEsaQNptgI5zU4NMw+PaQ7VnbeF80sbfCi5wwnixc+248XUKl6LE3SW3bqYr
8eibl7049esxzis4+WQ5GstMXAjlT5TSxK04gDERZLb/DpnHY8mRqbIIHII4/v/InqsZxRoZrsw5
uxE7SbFR6iZ1ldn34qTsWm4VgpwsvRWJnqWa36/vP88WqfUfzx6CQjYxECB11kkcyZl6WeQpxISz
7YtYUFQUtazxUVVwRcWxZ//FFCCNCV/heDmJdgyKM66dJRD4YqoMOIGK24gInsTQbOkg81c4avKE
hNU5ibKphQToxxtVEYfB5YsY7FGTMp5JNe9i7WRz7gfcloHg8BhxsNUBnpCQjUSTxJw3Iu/SyK1g
j27pFQiAkqk95zA8bgzkSnBPZeifgVwkgHJaVEnZs4lqMGii/KnLyGGanlw+h8Q3Sdjc9SGuhSON
IyaIMmOMYX3BGZxznMT4AN7qnmhXLp4/h3TZPUGMLpEVmbkRV2EHN+9f0XPTY+3IByyhd4NTWJdH
njBVdh6anOY736m4P2Vae2ZL/EN2ovDrZeIrL55wdqZey6acRy/Zi4qtuBZUc4FNSoV5QQeNotTH
k3vtAzUgq0HXMfhULrNVJYhSiubMLU0DBKY8RCe9CXJcjR3NoltgKP6tJPnKRYR4LpGMqATq73Ax
RWt0yObSq+i1/2XuzJbjSJIs+ysl/e4U35eR7hLp2BCIwE4wEswXFxAEfd93/5L5lHnvH5ujQWYV
ASLB7MJIDx+yOrMB+GJupqZ29eq9sN0S8ZNs15BMU2TYKbRKIpiiaKoHLKEF6P0mZPK9/uYvZe08
A6dFwZ1093n/RKrGXWgFslB575EtTzZFY4KyTaVCdvCmBTY2/I3r34/QvDzzZ6D1S1wpOpYM6jUU
bXBkkGH6LlbEZTcYOLOZy5bwqOhsV9qijRSExhiKycW9HJzUuVKZGK+//Iuf/bsbP0sEkhkPkVrn
syeMspSxdAdY4KJF5U/Q77bBqy4/e/2ePzZpgUcw0QjJx7T7+aJJjQbgoon0pYkmlar4jzPStFFb
3JdIH+HcfVO3/s5Mgm0RuxcRMLSd03c9bpAE26qtgk5LbqAT7OGH5durrgwvprCG6mcVv+k++qDS
OAun9m7M8DvFMniiVfn1V/ghEskbIE6lUUsyTHqNnn4vZ8x6SPMhbzB1iJQl5yq3xFborlfGhwAB
2ddvRzIgGeyTIMzUoB9M4HJKtRxWnt5x1MYYwSOssNXYwcZhfrASJAU8MhPEWnzM/rzpoaQbvJ6b
912cCDlY1z4OdXwqHe9Ghp12qEe7zlQvMmPbOd2NiIbXeUw3r33R1tPVMOEQ2Z50dXqvTzRrl2Xx
Rflk2+Vlow+okCMdAEpfjDRdT1rzPnDJnPToi6urD6XLuUe6n7N0RuBoPth5yynJvtfs4aaZrDsn
UQ/0z53bZns7x/Nl7kUketFuQA68pKG8tKcrV4GdlLbrfBzR4ez2YUDDM4+dGWi3NCUKAG6ys0I0
ZDy6/TNV2ZfZxwyVa7Pv6WhKrbu25AduCVtNjTa68qCJpdzU7822XZTGpa3QuW6OD1NPS7f/qeqr
HR1Tm9SztniRX5vqnUqW5GYP9fC+boo7FuVthWO7G8wnSW9sESy4bz+ZivVFR/fCyfgzlYbsEbWi
gqNeleyaHuffMT6vre5hcocbeb2jWrzFcVDpb206FvIU34ZxV2TjaVF9SCOcQ0vOKrTqRln9HvP0
Lx65QJFSBBm6B2e6S5P2sgqMLUgaVWMVqyNcAAOgbzvCRtw6z4LutuMGxTQfXCW9b0zkqvTpSp3X
MQKWwirJeEUfaeFEnQ8Jouh0dR0zLlPpbp1Je0CUc9m4qKGMzYUzy3uNe+b+VlQJBnXghBvv4CiA
r3sZ3gHpF1oAcUJE1VQUG7LM3WAgei0fsEJvMrKLkEMF+gqZFuxaZ1xlQMR1ijS7i0DlIgtRishp
mbfL7Wy71PSHEyHWI7p8a3fGsqqQDs2ZSBpWzaOfP1iEibnlL80Yweao5SsPzc4PdBqn7QsDm9o8
PWTt+8KLlsqcrINsWjsc9qLh6sipQRk9ielqZFNJjHSp6vTUp9Mh7rwLrRd3BGQyZqB13SLJmhBt
L0mLpTwtDf+jj5ydAs8fHn5u9h+sqdgpMLJ150KU+AVQbob5gAXkNsd+IUn1XTAgf9Obd7KyRp1r
HXUmjPkg9gtYO5/k7bR0zQl3bPWQJsl5G+b3s8aQRigEiHh7nQw3Sscv2RNiXdm5zFFKqVfyMCIX
wccMF2UwXWVd8CVEYXhhRt1G1r+hD+dZn20i7t+zyiMUPJFGXjZauC87Y++Ol8U43dYo1M7efCUS
BZHpXIgFhYdIRN1F537Aq+TNJqDrv7byjQlN1OjYClEIEZUOj1ZmEZMQWx6FWSUccXlDaaoKgmkf
tuiNZuvKTc7FsEJ29EFFhFOLzo//nmP/wVKWOSrS+ZnV3wxxtEOx9SoIh8OMxYLA8eQFED6zets0
46JkZUnDVovCCvpBtVdteosWYm6rjYiN5dNe2g3UeLpR20+9bt4BOK8kGtOTc6X2G/mtOI3OtQmB
BTQ+e57CIHBHk3qlxOqpEq88JGfb5vJjhoDhkGA9HFB98bWDVo+HKXHu8rB7KKnA1R0CjPZlbDiX
wYjV88Fyi7PaPtiIKsq0kBVkID0hLw0/+kFijj+Yd7bPpcj8RjwhCoR7JGSbhXrlTnhEYNbg+eqh
T7N7GPWLxO32QTLepDC+5Lg0zfYW08ZbuVbRuNcB7nfS8SNqLkVubrvJv+vs5FwCu1AS4ry70WGu
TI1ynpIby/MHZX+r49RqB9F15n8ckBuxC/dCSmFmE+1mf0Sn7ASte+Bd9WEoWIVMIoCf25FQHbEB
xGm++dgZiwmGu0ajhOKeiRRM6w83mp1uTFdBvwiJj7L+aKIlhrM1khFTutNavEj86cps+tu+QoYE
9YI0x2LDtS8z29lkI14FeXOu5JddU/2WwnRCcWqPUWi4qFRrN0DExA1+20JRGDQN5UIokrR1Gu20
Rk1tlaVI9rMl7H0j3Kh99MlCv0coyx4CrMLqDCt1Uyc0BE36Jq2zVd8h8KYYK82u19Osbnq63eIO
1rKZLjvzvfwpLP9TX1M3lQd5GOoxqpWnQjdW42AD+2DnQ6EJWth6SXCKpoMTRaeNYi5CszmZTOjb
SHVZxqptEL0lH+BsfxJbNNJCf6fHaq1gYlkW9FgVzkXEZhHMK5S0l7jZYSabcxRWz4w4vy7n5iS1
9X3QlavO2uuIwZYmYFp0ZHt6MKGnylwBEm7QQdpDMk6wkLF77xJhHuGDgoyct/ic+id1rO9mXd+b
nf4bAizFWJ1kibcP6AIOI/9WV+ITemTKwLtowuqmDOydjlFprmYHHHQuTWy6C6atO+AwzOBXwAqh
Na48V7nsw/rGc+2dYfrrbjbOaLW9ztJ821nzprW01eRi8RLl14YyvoeId65Yxg4XmFNPkw/Hc7r+
ZY0jepIWFylsbbzpl/Cw3ht9fghETc/biDyBjVJK4RvnQs63AutcuJ9h5p4GRkuPW7o1JoPONWtl
G93aLJfyn0MJ279StrOqXFK+uWjceNV1+aqw9DPVn96PEMHxgL1u6/i6KYJTLCVg1RooKxpnAIr4
4sJnH8xdP2mbVKNBboaJnmQrZ4KgmTRQMvRVFBkrfUi3TX0GA+ZWi/pFaaJSWjDwvbmzEExTYv49
NleVo+856qAXOtmnbhFclaZxjqz7+7FNPumGslW8pWJFWyFEadXwe4JsZQpdWgTj9Hit2c1N58bM
Z76FOW8U5P8DONOpau4oLKPzo55kHdqdYbb1LX9bDXgvVfNDygwGwwofC+9E/l4J0uuusk4nRdug
gHnpTuq+kDcN0Kru/JMWdnpWIToZerdlF31EDPN91l04VCvyAXk3dCt0XjI79E52Oeiw4dyapksO
44ggAedA+ljHFm1g2icp85HegUJRWcj8tYJGkpmjdBRVcBYEaL+M1TMhg8lvKB1abDCtErVZq0ww
TqJ1264Mss6ou3LgY/kcB4/6UFWODhl0+upsHpWPAtC1XYO2XrJ0VGUzwt0RIq3ws6TZT3YGPNGv
hJ5rItyUAg74U78Kqn7NRBc2n5BeQmShJpSvnCHbCg2xtr5kM/a7YwyYRlGiSLdoScnmEVAnR4Bu
KYiyXVIvN9yVtEaK1pU02zjoSss76iQ3MR8QJoIQzAQA8gGDQgdXRWRTVQptDuwRmD6ozaI/xYyF
IahGC2FAhoO3yf1+FVL4t+u9IFRN26+Ez0QdDAoYYyvIHgdVMwBQC9u1gA45/a1Wgc5IAl+oEDQx
WPW2s050fRuGEHk9GnoLBAJpAZadww26DWzCbZX5m7ilQq02q05ZlLQrFVmzDqEzu920F0iQZu2V
azDvuZ2LLIQ8gotCvVAlWxVWIQrpQjjuwEFiA30APqiAWxnXiYdgNTO4Ouw1SB4EQHcVC0WaIl7V
n4gCWenuBaHRnDOvIwS01cK6qCBDWRrYLJcXVmylwgRynLUCniZlmpLiirQtIzCyklYsR/kgyKKa
baWYUzoMJcdoaXXOmAzCAZMeXYX43WjQ7pGytqnIxhhRCSbzB32koEIr/y4sE7lLA3wf4cxapOsc
mqK8kweQmiAeCKcVxv2DbDKCXHcQreW1C81fKdonKf0KPiswrpSDVdAFKcFxOhNUUHilcp+YSepW
zZr+5K1VkZ+b2K4EbBrio20ttCjZRDM0kIkl6J165hdBKjTo41KvlQ8/ZchkQQjni20wXV+48Z10
YEsmk8HrMClByKnCBi8TrNeL4DaivM+iE/DVnXtUkXkBWuqEYtYAVkmVV3pFR8RYQ+9KLhy63gYj
MRoRYT5pwcYML2n735R+eyS9CygnS7mFrXskUEG9aPxPPRx4lXG0KQh11PRcF4yL9/ZqFih7aD5/
Eiq78H+rgO5adNEw64Zf1K+seFjJaEkZYOo+VQ7t6Pm+h/zvFldgJqu6osqZU93kJbyGP7wU+rrU
VgspZrQ8PvOnJFTX/KP2D+mAkjuQahHvlf6Qk2ccywxGsvLaRV8wLSVi8a7SeCmUCZnaRcKQYC+o
O1CfGHCZFVN8KO14q9fRyqFNVh5A+oOpaaL+vzaIilJIxBQ5cFYkucsBmVOUTWWSZdGHFL1/wG+p
LSaISMuMFZwptXgA2jbkD7TqFIlwcHtOHzVFC75aC39JKqaRAWJIW5UT0ls7UgOHNi0D79C6PzZU
VJVPQk6WyW50ewONR/T6S01bKhPmCtqJXEfexwNN6lU+mgkGb58ECicmalYZSFA0EMASf6WhpUTp
fFmRfo8cBKeIhcA3F5habK6IvOtEazaVgVCg7q2of93r5pVhb7So5YABEtx0jC03o6Tjkc65AawB
0c1Xr5AM3sjM9zhBp0w7WQnH1Yr329BigQGbTXoYpK5T04feEuYFJ49IX/oBpfDhWrPmvYumgUAw
OYBzhLpKVXenpYoQobtPmER9BsuCoO/zeo027ZsJ9Frv38tEw0MacXNo90wyGST52lkK9MXJVmFj
6Ie11H6FwCM/GiZGBCVMy9+kEZ7AbrwLeBcJg4lCKSpEd57vYZus5LllzgiN9EOTHnyTXnXmvcB5
c99s/L47dViTPnxUvpaEJim7yVx00wcIyLKpSHNr21KFLroFqqvMFSmRTWgYzgFLGShhDml97+tN
wRYrId9lAkgbiixWKdtpo7Yfz4W0WPO58f9bGkzhmW1Heirg34w+Va4OyicMgA7wbxqIkXSfHGMG
nSmNfiR8tSoRLKhhZlprlPPXbMwjnYtefVpTbk0sB4+N9Fx45Q5roIdLLMRaUYwwBuk5djdm661l
V/DGz0mCeBDpALfsvU9GVC6hLy1K9Adm79oDmJBCdmkRZtClltAuNC6JofL3JtNeiJcOJGczjDlc
cFKwDinwk3St5z6N7qfEXVe5ik/Gvlliy7wIiPa23t1YIO1JefDzaJVAZRMdwt5OtylxSp5TykM1
RDt5B+AhifkTiYT0WQvL0G5hkdVU6lwGtv0kVJNU+9DE64kQIyC+fAWyIkR41/Z4JUncQCFPsHM5
isqoC+NLVkqmfpUskL5tkS4YCWE4C62RI84ZrAnrglydl9LpLKHvWNdkb6PVdSXbqLBbhq497RCG
dPSPU9rQdl8ecXLbg3lDxFZGYGoeesZgQ3Qx5ewN6LjDT+CExmaSJ9hgdHjaHFzRL5Dxw1tvK20v
wlWRiRZ5Z2Ncft1kCabS3nCcpwbMIKoRUuoXjFxGT66WO0Q/Qrow0yWeSSpRDJJSM/EQJ4Bf8kef
k7RAOJkgS1TC2chEfmCCqeP6bDUMR8h5ST44RfOlsG7/+L/C2Nay69L8IFFBorSEcpcl27ughAUQ
U7/wKf7HJAWMjRrRoWUJT9TbDA3VZN/cjpG9m1UU/1kmIDFXOYE5Jka3SCajQLEom3bpTgagBadU
Q7+UmlzJM/SGd+z2ksGURVlM/XEg85nGmSBed0F8IjQ7NZn2wksNPVqn7GQr/fS6GqOuSkeB723S
OTwJQSNDEq5wQhGTrEuClSwWqbrb3aWnJexv8EYCepFYJdLcnnXG1ojytcI2T2kgIG6ExYc4VRYN
wgvCI7eQNpFAapm4GSiECdJNamF/xE/pRIvwNzIWEvM8110reXsaaisUdU+g5kvmqlHHkywhcM5D
G1ljiSCi/YGGvNCEhIQj/BYNsFPI10KjFIpRpxuLrtjVpDeS/UjqT6FmK1eUP8GAUaqUA8E+panN
9aydgHI+cKkRnWA7yr7rsYnSgsoJ49hFBzCbu/GApjhR3e6vM3e87qzx2rCinaDLaG+z8wIG05uG
9Qh6ncP7JGB30rpT3aFNT3U/j6RQuTF8UCYqJy3C68jvfMZydSPZS6Pb2w4xV8l7ZU9gh91L1pbX
LjkYnPuII0x3JUVOB9V6Kc4H1UE69YURATWvdjkekNuwt+TEg/CqI6vWfYIUrTYajqAknd0cLy3C
ifFJz9ZIhS61mFhHjti06TayuCvZizR9Sbki08i+FQU7+npdp8rK2cvKr1BpdbXmBsXkzwMuela2
x6R4J5t9XsxX+VSRBGC/olrbIgKfLAAm587eZf2EISxRFemIXKnwqcaZ0qeMmPWnIKvXTQBfPRyv
PZ4PABStGnxl2VQM53PVlafdjJUWPrC9FZ1PfXPmeeZFYOhnICMax1WzzT8Zpfqb7R1k+rJEvxSu
eRkq2UmZ0wyKeqwsEYmnJUK+osCi6J8k60AM9rgt+AmuLuyBJHzvXb58nmhr63dVngCWv6tsTagv
siMWYwTGMJyEY3ov9QLbnq9qmFna/MlkMqQjB2+zv+5SvqnXnmYOx6fwtlc5w5surmiTWyy6yvgd
hU/PWY+xbezgmtAenUXqwW89+3JIN51mYlrs3JuRPu9oAjM2Q5AMUOTG+NJTAN/ysXeXY8/Br6rn
09atDcJ4iHOJNVzoZbrL0Zf3L6c2KRaTg4ODKPEAYoqyMnHkKo3VK7+o9oH6GNNtbQ3TwQZ3C4Hy
ciW6N8T2sT6vfeMu6dN7gfFFsLZt7Dvf7W+8RrlRPyfIkkvC1cagyPwTaf2ZHe0ttCtnX0R19fGh
UseHOTYPo3FvgyVplvGh5GIJErJmlX9Wh5SNuRw2lVWeWCZZU924QLMBYp05M8ruSgyP5nEfxiDf
bfYFv68P/ai0S7xcqyucF3/zrOmxwCSLcHaO3tYy0koAwHpdWuy3XrEzPuaoHU/JZdKNi1Yz3tt5
EjEJ+Gg6sGtjQ68L5HTGn5TO1ojN6wEX5HUTBNkhjKpyXePxdzL4K7e0i9sOea5l76fxAaANXW/S
DzXEmqJLSxO6v3sFdsiGFZWXltpNO8y85p1J1rzU58Jim8y/uGiX2GEL4KdRRKp4msVgl87G7RUw
DBoOklMTYVUqTNOZJf8z+OEAF7DZlZnPeV5xrNVo0gVYzU55aswQfJU2PE1oClnZnAxXwMf7VEG0
BSnJgoPvZyxX/XDhkzyxBqhoel5DC6HfnYWxblx6FafP0QvMU2Us69VY8raK6Sukb3azDJBDw0yH
w0iOCYU6l8UODSauFlTXbpL9hjovmRFr3I4H6MSRki16XH8I93Hm/95lVFzwlb9N8vmQ++MBlte9
1FkyQ0EdS+luhNU55+0ucouVNjFy1D3CqLsNdIDiDmhWma+UFMcv8YOmDLFsGhu2un0aDY+KOesk
M8l54uu2+NA8kBkf/LVlQBKYQpBpKgONhcuwr5NCzXdzDtOoQyOb2V9RD8tyi0WmXpUTYidUd8Yk
RIbDXFvwHBeYqKFYfcQlKS8aTKcOi8xjrbGsP2Syscc9+t8TJQGM6yjGgOboqHNPwRY07UKJAb4C
RJ7laAFMrhRoZgfhfehcDYZ9p1GvM1kqAnMrZBGd0x9Su7uNugrlMthBaXcTBvIcvJcIp5sFaYky
3XjafQzps/f6WzlqcKT6Iqi7kamHoLwv3O6L2RXYNecYd5WU7GxzuJGksUpphShkcSvIPE85CzQr
cQAavPd9R0/+3L23rzTA/2Wj5M7CzsjRS7/+LQUIF+6oXTIMdTTtjDy4GqfsvpH5GwXT4XgO6Wuo
bdVpnVfLVv9gUgCL/B5HNGJRSZFmUgqE3IghLpWAvKDUEmbnvtvcjtjaY7C26COMvhN6LfG7Mfu1
WmJIkccqK4Ts1CzHi77qaCDsb7vG2toplSTOtzlKj0AOok5uzd6yMcptBdosVQmMXLcx7sflRAUI
kYmACkZddwDh1BEpAakRFZWRIwDuT+gkndfdOnDrjzZlxlQ0xZ2i3+ux8ZlTabouqrYHodASRgRs
Pda9z2GrXVoaZw4HJuFyyPLTCfWS82GyDl2Sdqh6J+pKC7JhGarjIa3qu7a2g6WLIOV2sm0yuOk3
fRz2Az10DSgUniCyGzYcgKPyovL6XeVoS0PJk4XaDjc2vPGlqbgH/Ccw3KAiptfLfE6RIIHjKuH7
WMvTD0VjXijDtRK0J4jsbrNOPYR9de9WeK2N9l0ujrp8HEys7hok8R0zuVfoKDLr/sSr+lu/utOS
6lLP9JMC6mHv3MwInGUOYsm9E93L5iDffmbjc3Xq1YRmSnKvUwu0Hxg4QiyAEIimLU70hvqMetK4
HSHTF2LB8EH1xlOSpn1DjbJHoNxI7aWBezXPXuDQZnMyU1VWYDMsX3+KH2jYzx7iGZ/Cy4Y0D7MU
UQuDuiKebx23bNGDf/022ossCppRafOm+mLbz6hsiNVMlZrnOnhidm9RjXItio56d07hm+P6Fxfe
vhRo5avBdBui/vZfeQJc91QD+jv07WdvGqa6W1Vaxk6L1EBIRU7DgMqPkkVXfigmlhAzrHiw0Uyu
BvveUXHdeP0JXhpqw0DtxKQPhFn5rPsUh27HVzK2+q91ZHJ54ufc/ZTSJISU54QVU9fo7tRhyKnP
76PriU6xVNeht1oU+0bxBtmI84Jp4HwbcfxRrzq+MIZVN3OLppdqrdnXtyPl7QjvCKlWvv7mL051
k0Y71EhtR4fs9pRDU1mBnY9TZGAkiCJ6yz4SdQBcQ25zTrf6+3EuqNtXdI/V093UzHsrie9Du9gF
rv34+rP82DnEjBfdGRVpFoRJj4yw7xhfHa5RE74SOnLKAURAj/zZ/NAVTbJIYv98njZzlC+88n0Z
+deaMT34zS6VLhzsdOAT+JdKf57rzWcH+wGp0laJ+mBH84PBFmAE8Q6YPvrJGn1x8Xz/yM+anSqb
FLVFLWWpZd6FUELkJDhFd42JURq7qkFKMVrTQ4/faTxf14H2k+X7I+vq6ZjJ6v5uzHxbj6155AEi
TDRkOk2UJG0vvJdtU06Or38j46XQKLQ82shsQKjna5WczLXGim80+c1Z2MdbdXAucif4kuHdrox7
SWyjID1vW2w/CmKkPuG3q51FdsrMym+snGM0eq9fvDbBF3EIz5LTOP9ie1S/4uK9CxK1nGv11MEP
tQ2QSJP8pI5TibhnhUNKJMwUNGjan8SAFxh4qKi6Glox9ODYtvOMTaZYWpoHSmzg3ZXuWmu4FQA7
SOCfo5WfeLhGe8OhaoeVOKngWBri8Yc5CLX+HguWGAbwQlw0nBpPKcyhW8tcWPm9O1kPSm4+UJ0y
f28z9CVGICZDu3v9u7wwDZCAdW0awVT1Ry21JkGsZ7YgCqmJcwoIe+1iZk/NDqPxj07xM6m0HxiS
aGiwL5J62674OTwL2COAfJ1rNOYmJsW/pNmFmC47gErrqqlW+VzvjeLm9RfU7RdmnovmsSeNNujV
Wc+WmtKnvqUWdLvDiFwHUE+liH7EDgBypR1ahDpEkYiD9cGo7vq4X0iDuMDP1JYEUa1gqggyPUkH
QNCui5JDCmfuvuxvhIE+RfYqGa8FHpDuaYPUyG/Sk8S8oCti5U5oE3FcEGhPaiJYSKwqIEBpj54V
wB8OyAGnInPbu/PBm9OdsFRm5XbAqXjA0xbST2caRwZZFLhHrQ2A3A3HKooFw0ka0YvDX1gEP+l5
6JRk22s12BMYSpNKh4doaJAAXqoFBBCvWUu9yxddAIZeAEu8c/lV8lPlXtpohSYrvfpVllC6QMBI
By6GLi84CrUWXfU23i4fnQUnBBpavjBMUjbFmZMer/VRs3QE5jaPkOVc0+/tkJ2HODZh2g5NRDp4
k9o/dmQoTrxoAnQBqK8KBCbDLo2PFXB4gdymyKVKN11fcUoBRQNiTwL09IBbBBITYr8IpgogZGnt
WhQ9GuUMUB4EjaKNiwYn8Klkm8LTwrWQUhjQPoTP8ERQJqkxyTCICrJoQNn2sC84cg58byEqo2oL
awggjIZfF7ZymTMGDp3QAG/xBGbioxMVSTE82omOLkB9qZ5n1Mvkr0RoShSEe2Se5acF5MwQQFmA
eZGwmi7zkM5qzcDgDwe6nlGrYSxgVzoyS+UbdKGztiHEpbDf7ZrA4TkX06TC1KwOwhedS1y86+ha
Kfq7fKQ2TkERI/G+giIAG6lArsyKq5vJM3ad2uDEdeiiGbNBDFGH8NQr9fN8ci+nKtioykTPd3xi
Qp7rxK7IirFgDE9JspYdZg1+P67KoaJgteltBRuQeNWM40YvqajQeBWGwWnH2taagxePq0gfNwkV
Ngcj2kkJaMgNT9uR+O8AQw0T+H+zazAidrnq3BscoDVwc2omarMIymqZ19D1jGal09UxRu+j8Hd9
dFYivoVT4A6G6JZi2XGRzjPwOLh427FodWcnpE2Q0tfjyI+0cqLH92Hk2YapdIGao/hhLEfTohqP
4D49BEetBOoro1OtkwLYHc4tbs8/IXm/fG8I9fiRmtB6nutrTe2Ysl3jySbwrogLSIWTT/a1pzhm
qdv22qAmoVD1ev29X9og9O9u/Wx3g70K3hdaxpKeGIR0Y7ifLbFrnFBhLcufvajzQyOXjDKEcG6p
iYKWBPPv0pIs9lPFG3CaXE1avZGmiR5edoqzVmULBsIKphgki5/WiyO1o4XxKgwTR6WIws+FJiBa
HsLfEHLFDJQJcikF6XY+CO8Bk68ldS1BfjU626W+e2xrAwkXdoWKjLUQP0SQRCHcdgEtvbyySDVI
O4yNxZdN70isU/+TG0FSsarqTDThUj3ZSelSthPUazV/n5zoxm82+I1gxrJ/CN9krG9rsGZ1osYy
nAbsA/K00sUiMasMLjz1IgJ+sQPa6iB08sEzSIWMCAXQbEInIjtIVBF9dKqi0u9hWJ9kYkQqRXTY
NEZ6iy8pFeMDCLs0Z4XxPizO+I+0omQvRQNQ9qF+kNK/lKhkoxJ6hkMnlPxKTZiz2oMux6jmSvaH
gPEQ5SOTsr1IQcj7l+mnsocHQVVf5P/96IOuH9hbKtA1KTdVA6Vn9JGb5JMohkygcyOedNOMygjY
6O/TtKzUAxYbGOZSJnBryALjifTtCyVIpRndGrtTkYMRMoLUOcb4YNFX4Rfawt7bRPKZbgV1REeb
6pdhs7M61lajcCEdsqLzA1EVuxmWCEvWZqmI/odNB7sIA0gPpFCsOphDKWWh15fOj81ezybzs3TH
q0slqxsYv2rYn4451XlAkgbyj5Q5ZYrJlxcaQJP0J9LoL8/msZd0fvSTZ3kp8zJoR9I5QnJQ+uG4
ZqoWVCzWlQyT9GKLUt+o51sUzhZ6S/kvoxMh/Unw0H5o6WIEkA/W6Uni+GqZz5ZzSqU2TYFol/Tb
ITCMbSyFeiq3ok2k9QcVA7d4ZCrxj8T8n4y/++Ox+cndn42/RroxjSZ3FypdSE1K8FKp+R2L/0gz
SFlExPmESNWSg4C1iui0KDPITJfGNxE0gavwrw2MhRI3YJGF8PWzOBcVnOgHaXSuZURwzqBFGBmn
rUhgto0QHkpC7oeQJSGP8vrIGC8AF4zMP2+vP729M2PWTGM7PVJ8CAkB1LHt8VpoOGLuJ+VsiUTm
jJQUmVwHaaGMUXwIIPMdmpC+QMrSsx6sXKKuyISjGL8QeT4JjCKMLhIcMqJRRCEfEomGAAIkAH2A
NEYLJj71KzOiLwsK1Ouv9idTjrqTp9NgiX7w01cbNa1wslxkLaDjd9Z0IjU0if41bRGaunNT+pXV
mjp9vaHv6CsE+N9yrNmub9b/D81qvt17dd/er/M2aqfr7pFugMeGhu7m7//+MP6v4LGQn14VUd7e
Fv/aL71+ob89Hu98O5WP//Fv95+zKCdzxT/5oX3qY2M4tssqfGJ/c3ys4zO/dpX0nlfrPnN5W3tn
WrgWGraBeK5IBKRFHnz7ocYPNXIg5Bh1EDHEJo53+26M/mwUXn/Br8P5+u+89vhfx+f083/8GwaF
Bh2QbxwEy3uHtY5u6yZtfcgDyHt+PwzqOw3sjWAuav42Gr6/3jDgnvXt6zybov+duaC+Q0jPQGBS
UlBUJglU3w2D905DTRg8Af8aFZ0/cdlk7v3Pz4aHosvp67t5DKIi/35JaKJB9leWw7MrfLcczHci
6oAFn4mhp4XK/JMh0Ix3Hr3GBmdui25uAND/T0PwSlTQbc1mg/srw/DsKv8cBhaEhxOhanE8cJF3
ezYT8MyimdOybbo6beBo9VdcEDg4kJe9aRhs9Z2qcgx0GVFAO7Dsp7NBe4f2JHK1hgm6DN76dfb9
zy+IZ9/x+/DIgrb/4qJ4dpV/zgZbf2cBGLsukifIk3kGm853ccF5R0nCApljMmAjQOD49RYFKs1y
+n3rbMDi16SDmb5pDfsJxvW7YbDfERVNbgMswSiZv+IwmF+NFd40DJb7jpCASh0LgpfURXDpu2Fw
3jENkCRQHYInRniiDsP9fqlFYfKJOBy9aRhsQqRmUYZgO3TZEERg47th0K13no3aG5qguDNgxf7r
jYKOn97XwP2GlMFm8TvI/rJrvpA/mu/gNaD6zCHY4cT5C04FzudiefO2qSBpMrVQZHowpJFz3pOp
QHJpMT+AM3GMRCzE/RXnAmHtrfGRpIEtkk1CI1OGqWA+3S3td+wNIm3pkEVSmRKt5l8rMNji9Ynn
KkrSbPhiKvDmmWG8c0yPKjkuUqRLQEFPZoacr4ijBkpiNi68x4nzaw0J8s0q0PDbF4jhCfZCNknd
83kCYb+zVY/jlWQQwFa/5AJhur45nWSBWLwiuwIsc/yUnh0z3XecONAzdjx01TzV/jb7fqmdUwM+
e2ucYOeEWANQCZnoOBBP44TGxopIHGHZZukAP7BmfrVFAejgvvmM5b7j0M5UMMBxTBsZ3iexwQFz
IE3hf2D8HI/jv94wcNSUve5Nm6dgL5jdEWg89kfU058eLgiRKOgBzBAhNShQIh/0V2fDX1g5/4D0
lmGUfl4L7hY9Ni9hfn/2C3+gWD/+/BuCJTCVABNPflGwva/3/npYk//++5MD2DFj/u6Hf2TQx/t8
+/NvL/jjrZ/c64+3+uP/uY0e6/v6IZyOP5i+PebFfQYceHhs2j83zP5zWPIfU+BnF1f+M/j8WH8P
2hwhPFlN/3zZH1DPv3T525r2wD8u8w0c/Bqu3nzlx/Qxu6+TZxf/uiW89eLviyD/WxH8bRMX9ef7
/PHpTb5tv2+9yU0R3Kf3+ednF/+a9b314v/1v1+aNN+Cw1svftmkxbOn/gpwvfnCtCj8OCJfjwNv
vfYFn/KFi389cL314uf/9X/qR5kxN8z3z/fps9H5Cvi89SZbmYw/vsI3HOXNV3/8/ON6+lbOeOu1
N1Ge/3jxb0f+t1580TXJY909W0ffwPe3Xvw/u6Z9KT5+Q23efHmevAm7ZyHS/IqTvvXiBN/882N6
H3w/G188UL1+p5e2tH+gRz9udH9Ukl76s6e7uPzGQ/p4X//9/wIAAP//</cx:binary>
              </cx:geoCache>
            </cx:geography>
          </cx:layoutPr>
        </cx:series>
      </cx:plotAreaRegion>
    </cx:plotArea>
    <cx:legend pos="t" align="ctr" overlay="1"/>
  </cx:chart>
  <cx:spPr>
    <a:ln>
      <a:solidFill>
        <a:schemeClr val="bg1">
          <a:lumMod val="95000"/>
        </a:schemeClr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Antall slaktede dyr etter dyreslag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nb-NO" sz="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Antall slaktede dyr etter dyreslag</a:t>
          </a:r>
        </a:p>
      </cx:txPr>
    </cx:title>
    <cx:plotArea>
      <cx:plotAreaRegion>
        <cx:series layoutId="regionMap" uniqueId="{0EAA07B7-B5AC-4E9E-93C0-2245BA6F9C62}">
          <cx:tx>
            <cx:txData>
              <cx:f>_xlchart.v5.6</cx:f>
              <cx:v>All</cx:v>
            </cx:txData>
          </cx:tx>
          <cx:dataId val="0"/>
          <cx:layoutPr>
            <cx:geography cultureLanguage="nb-NO" cultureRegion="NO" attribution="Leveres av Bing">
              <cx:geoCache provider="{E9337A44-BEBE-4D9F-B70C-5C5E7DAFC167}">
                <cx:binary>1HzZctxIku2vlOn5ghUbYmnrGrMJAJnJTO5iUSq+wCiSAgJbAAjsXzKfMu/9Y9eTapXIFLukvqMx
uzKTUmRGIhHhJ9z9+PGA/n4//e2+eLxrf5nKonJ/u59+e5N2Xf23X3919+ljeeeOSnPfWmc/dkf3
tvzVfvxo7h9/fWjvRlMlvxKE2a/36V3bPU5v/uPv8G3Joz2x93edsdVl/9jOV4+uLzr3F2OvDv1y
91CaKjSua819h39785+967z/TB4e2ze/PFad6ebruX787c2Lz7355dfDb/vqzr8UMLmuf4BrfXkk
fUF9SjBiTBGs3vxS2Cr557A4UpILjJDAPqeCIPH51md3JVz+fVN6mtDdw0P76Bys6unfl9e+WMLL
oXvbV93eiAnY87c3Z7ZNHt/8YpwNPg0Edr+Os/Onhf/60vz/8feDN8AUB+88Q+jQbt8a+gqgc1fY
z/b5AdCoIyV8H/mSSMCIEfICGoyOBJU+5xQgIogj//OtP0Hzrcm8Dsqnqw7g+PTmTwTE5vGhvGvz
zwb5n2PB8RHzAQHKKZGYgKmfOQmGQcwQxUoSRrAUB0h8x2xeB+PPCw/w+PP9nwiSlamqH4wJ+Af2
GSYKEUkJ2P8FKsQ/UtwXGPuKciIU/bwbPrnH98zndVS+XHkAy5eBnwiX/8wfW5f27rN1foCvoCOE
FBYSc8whrSj2AhfwFsy4zwVljHPfJ4cp5Tsm9DowX5ZyAMyXgZ8ImI1tH+6Ku+rhhyJDuWRYcSYI
5kKB6Z/FMX7EgAMggQijkvpABz7f+pPLfNeMXofm2aUH2Dwb+YnA0b2Dbdr/WGyIFFT5TAiigIm9
zPbqCCPJqQ+xDkAS0ofhTxzwEzbfM6HXofly5QEyXwZ+ImBO//Hf7eMvNvnlypYO/OezlX5AWCNH
Ppe+lAT+ASCofOE84gjYsY8kAjaGyB7Bz7f+BNC/M7HXgfr6Gw4A+/oDPxFwwOsffnC04wCJkIwR
Cgz6K9LGjoRUClEOEY+Jw8Lme6bzOkxfrjyA58vATwTLeV3/YFT2ZBkzIMlAyZgvEPCyZzlIHVEf
qBzhHDMqlJQHtO075vM6LH9eeIDKn+//RKBc2eQHMwN/n1+gfPExZUTsqdkLVPgRRDQKOoCAJISB
2MHw8+zzPRN6HZYvVx7g8mXgJwLmrU2qffJZZXvyVoFO8aN0GihAqaJE+aAFIPlV9uFHHClC2T79
CJ995Tb/zsReB+rrbzgA7OsP/ETAXT8WoPT9SMUAPMoHMKAAFXt/ontR4Fmck0c+9bmvhEKIKsT3
ksJzj/qeCb0O1JcrDwD6MvAzAdMCj/tsmh9A4tQR8X0KjsT4Ey4v4xwGSYFzxEDsZGqv6fDPt/5E
4q6/NZt/Acmnyw7x+PTuTwXGP/67engs7pLPZvkBiNAjAbaWELIQiJlPJn/mJ3ttDcRp8BXCCcjP
e7rwwk/a75nSv4Lly7VfYfNl6CcC6Obxf6VDwJiEKEap4Iwz+dJlxBFWoBfACwe2/XXd831Teh2g
59ceAPR86CcD6KMtHj5v4v+5/0CeoQiBczAfY/FJfH7uPwjw8YEZECAG+ybBQZ7Z2/FbE/rX4Hy6
8hVoPg38RMD847++bYd/s7MGwAiEFfgE1DLEFy/1AghsBHo6zAfoMPOVOkg13zOh14H5cuUBMF8G
/j8G5vWpPafRLz7xb7Y7OTsCNUARJZgEAgZ5/gUrw/RI+Qh6PEgBSeAKH9Q5UMLvm4//ejavI/LP
y15M/H+5k/mvu5x/doPDu+4uemojP2t0/vXo0/KgvX1w6QuDvNh0n211/PDbG/AEKThIzn82qPdf
8yKbf61gfTL1i8sf71wH33YEfVGBFMV7tRoUbXCvEYIZtLSPKIOOEIJYp9S+gwpKXGXbLv3tDadA
uyXy96USxwAvtIyc7Z+GMEAvQHFAe/oHnBz/2cy/sMWc2OpP0/zz91+qvrywpurcb28I3KP+9LH9
XLlSUCWDviHAvWGTEQVybX1/dwUHBuDT+P+kTI3tOBsU1AMxGzcll3FesaDyhR+4yu1afyK6TYin
R2Qjl+Rl4C3zeVbETZSRmOuEVpcOzUMgKil1LLIysErZaFn6oPPyOzTYTelcrBdCnPbKRYssWaJi
nVsidJsXSCet3DxD45VlUfT1suC8AxVgJUz3Gs7LZZW1k7VlbgkMb5eVmyqdjsnON3EadUm/yfqi
jiqZ9pvKx1Ge3UxjuqxABQpjVA5R45d3BfWDxE396VTf8E7Z3WQqsy5poVEaCz24ItGzyz8uff2e
Ve2gi5iwCHdzxEuzrDhGue4yXOpvrGwPyAFgFFEESiHhChRe8PzngLWzLJaCZ0tQEs8PYlLKsBrN
73E+56s5K1jg8FCGOZvzCG7uZ2kdqXIp9GDGm7jsuS4Qy8NpqM6lyW7EHM+rmeH6TOZoO9yOjJ00
XejPKQ4n4s2ruFTXaczNpuvEW5SmQ5ThleUOBxyLVD+t9a9XiIEpf7VCLKGtA15DCGSelytMyw6N
ad0sQVa2v8sCPRZS+UFhCdK4Yy5sP6B7nw6nAv5aB1Mrpp5EXluO4V/PBBq0r0yFcJgJ9Jigm4H2
3vPMO1qpHFEjgqmk9iSeChmWjVcEvi3ndV+IM6Lmaj1wlel+acpdP48sKBjPQ8OHeEsBkbna1LKa
z4jtfu+tZzbDSHI9jaULSRlrVCOkY0ed7m0jtFjcceJgIVPankAzOYgZKo6LlDzMIvW0sGUddQvs
zCGdSISGrI5iJgLC8yFAs5h3A2mbAJozV2kVgQbU6kQ0Z6yw8baZJi8aEb1JSH3v98UaWPSgXeJv
1aiuZR4XgUhlvqoLSjVzRVDF+Ylr6wXs3JWhOq9k6YIeJzxoBCah77dXfPHKgLBM6sofkAb52ulp
sfg4t2e9S72zNqRl/Rbgo+uE0XemmZsNqpMuzMnkadeZgCG5BLUsUt3HLQuzYeZRPdA0RDkptHOd
DHMkirAcjkemHvsWnBDxeM1jWoU98+GDA4Of2kzpkpljlRTZik2uDgcmrkzSXVHUGW36ZlnhceJh
uR78rbBi2ZCGnTdJTKO67cx66HsUFKXHdw0+KRKZB/3osLa0X+OmKE+tnLUgRbdLPeLrpler1HaX
tprf8i43a1IXKmjkBx/ZNLQzW9XDIMO0wC5iaHgYKlNHS+U9piQTAZ/Jznk4Dz1RnTg13DWYv48p
esC5rbR1SRm4uZVh3GYomK1/ZcZehoU/Z4EcbNj5NA9VHyda2TwL/BECb2nHjx5OkW4aN6+TbEKw
JQE3gbPHjluz8hA9kQIDQHXsB7JCSpvqWPZxpSX+kFDz0atoJLjFuvO9x8YkNCJ2u4h8WTV9fidn
Oa7yLh7DkedIL2VdRxPeNbJEumbNra3iPijaGelUJEpD6A+KtNpY0tS6TZs6atJGhkPPnMaGbYYm
/6MbiztXLbruunht22oMPZvf56pad4mc1p6cf2dzvXEemXdd3A5BrAQNsrhKNJljtMHmOGmMhkNj
qR7k+KDa2ax7myr9ZBK35GssiBdwArYktDmmS7poOkD8wzPzA7tAXJmo6CFtdcnqk9FMQ6KCFbeg
AICtGHiYHXmwqHFeJWa6SyR5T6YuX5mBrMFaqW7j4pZlI1gBFbeWVreV7826xP0qLuwc8BS/Hfli
NlUOL4UNoThNo6Qbh+DphgLDfG1RPGKZ7mQWjOAtZ7Okq3KmxbFFRZCmqj8p56skHafjRozvR86a
oOxKyEIENpG07oOsPH6yzOGsZBkoD122VpypfLptRBYhNlzmYvTXYl62BFq7gVeD+2W5OBvSBWk/
nu7FdJ3k4B409k9iCauWk+8H2NvIafaimtirunDpelDeBjFwF47j04Yt7TcSN9mnrxfpjYKCD61J
XwLx3SsqLyPuNJGpyeZFBozCzAaObmIuIXun8ykq+lUVj7mea37GVZvpyivfmgViRzPAHOtJy6E4
r7K50HRp32OVfcRL/I7qhg3vh5iti2q+IUVx4i/x9hupAljc4bwp2etDQBJAuNtXSc8zhS0nnKgs
U0E+2GjwZeRxcVw1/sYr0o95WxyP03vE6KXx1Tbr2Tpj8nqs2OVizIUR0QyBQttkOlWVSvUMgbHC
7Xvb86CqzAd/8SJ/jLczaSmEWr6CSHvdMPYN48uvyCAIWMB9gZPCK+S8A25hcqn6ydQyyDHcaFZ0
U3nVx2n0znOer1SMbvKYX3MrNknpb9Pm2mT1BXZF5LMPEFoAL+ptJz7elK4ZdJpbnc/yevEGp02T
7YSqLrIK3ezNkgr/eB/9gIiFVhTnRQ97zpPmROJ045Fla0R8Ddnnpm5lVEzu7SDYev/VM+wGV8kV
7+tGU1t+6KuobtqLJs4+dMS7GnCnIYyGkJADl5I+wMV8k/jFST7H11Oznn10rox9CwXvqqVqneP8
loILx/Sxb65Rl9xbCnRpZtNJlsidyMsTjhoNkWPV9eK6XOz7bgxxJTJgfABJKc8SJo5LVF5kqZK6
z+Ktp+LrAXnbnDeZntolSiChDQQSms+7TNO6WEtbfoOt0D0vOnAdSkHgYgL+gAi536LPyErT+MLF
wywDWgSq8q97exF32Yd5GU6dLC4Y5sc0nkjAjfnA+LJu5VvTlZnODT8b5votHIM6Xmy6s9lwipaa
ajf34ZCRy0FUb5Gyb/uFXGbUXozMhG2rTlzpzifwLyCMYk6CphW30qvewvYedTqtv+Fhr0QGWB6U
RRRO/4IQceBhjRXcIQzLM3gAN7EnNUQ0V5cn9VRe5N2whk0h+WYmXTTL7nTO6bo0JHRqguy/ndMx
FCgJ53xYqVlcV1UcSdgGRWKCos6vsoKf/fWE94rVIR6gNzIOnfu9Si8OJwxRn5cqVcE0nRW4vFss
usGVvW0b/6zv+yB22YcGaqB88nMNpG6jPNjiJL9NE3+dSb7KihrIBSzQG9dJc9IPfFO07KzEfOe3
J7mp35Ze+nHE5aVaXGRndV2VUaHUnafK24Ljy7bnxx1wOltKiIGnHjYyTCqyaOjgXXKSn3insCN+
R3N60xN2is18g+h4M1THqHSRR8XxAjEAtcWJaflZr+LIs7ULFE/sN8oavC/IDjYvg80LLVtKGab4
wFi4W/xcplYFgxTHfZxvTMYCilMgEekuUf5q9tSx7egG5+KYpsWFN3vbck52U+tt+8yLmDnnhn7D
p/Zn/A6nJRGDLr9EQkAdeTAtOhY2r+qcBKXPTUj9OtGt9POQTWAHmQ+n/jRus8LyFVumOMy9RCfK
LqvZQEWMXTuGJXUkytp2XlfMQMxjtdNJR2td1xUOGST1MM95ALG32ZJkOpMTXgIHHBwtiVnTgn7D
j56C+IGlQVngcLgB2BLUVwc1TVXkfO69hgRzC7XF0DZV1BWy0wikC+31pgBqj8zGm8kWdRLCuBl1
1k7pKg3ztq/OmnqSYZfV4FWyCIqhQoEby3s1SGA0stSjzW6nitSBKJZ10faBlOyEx3GUFy5fiYYD
PVXHcwmVnJXT5SzkbWVxNHJP90nf7CzZCJGK88VzkGqcCuKsd2HnNcHYEUginS018/rrv/bWJ2Lx
lVn2p6YhvKC9TvMyespmElh5Iwlo4zXbafGHELTqTTZ7pSbZsGMqjfrK2TXm7Ry2eZyuWtFA+aHy
wM+9SRck9UKctOddXAFZj93ptEC0hRKXBsuAp8BDptV+Nx3n2TQHCPBZFbZJoqysHqwvYt3EZRmZ
6T7lY76DHHgB+9tGf73Or6trCjI8V6AtwhbwIc2/XGdSLHM9xTUN1EDcpvd8Pc/HvCcllGLFR3+u
VYj64zyf7NlJHdjKfwch7PgbkwD56sCtKKxPgJhMhL+XM15OQpQjRjGaYRIGdKZpxCfU+X2YJeoj
1G4bnHKnc3lshgbqS3DuqYGa9/9hDpBI4BAPHJiHptFehniWLqU3oaxBCw1EzILBiHyVQeFekHHH
5tgL6pZrNmdj2En6gNvp2DV5/S0wvhJzAAyyPy4JJ7zgR76307M5eFBFKQf2CboK7IBwMwXV3PyB
m/haVOZ9LYYUqlooRHqsYs3iZJPg6hbnxe1fG+MV2g13AZ1DIDiU4X8VfiHDG29eBAmyhOlSdN1m
mRwki2SOw4V5D4xCEaR4WUBJJMYVaZZSuzEz604AdcLpcpp2ZiUsQqHfNTiY+zYNWg92UuuTY9kp
tU4s+pDMst4lUm4XjKZvUHC2j8UvPRjWwIEgwJMmGM5r7/PxM2MWqGNDw1IaGM9anVTp+6Gp3ypV
LIHn+1MoTSHCxQ3nEJgqKL7MedwLolXGUi3L2Gg0VNXJ4k3zqjHtxTBYSI9O6Mzvu2gB44dVMgaW
pW3kCggPUFEXeun9YhMbd15gnOkFD3OQLzYOqtQmYV96KIQnrqYIwfeMMRRrdT7eu8WOoHSYY5Dq
HouZMZ2RejuLTVEaFsV9tqwKaZxmXFmNSOF9a9s97e1DUwEvARERipb96Y6XplJsnGcnPQK73DU6
XvLmzLV6HOIhTGSCA+fqK9TOyTqvO21Mmp5nCw9sEpsNX/5Y0FLualWdZBV4TZl5rUYs5kE7+Eno
8mUJCiiATAPKjiNjcpa24cy87KozUps2LrcTLsO+MvGGxuJUdvW0cUsd664u7sHola5K1emcdPFq
ZO7SJRXaKHwCyTc/5yIBBZlN04ZYoK43ZLIXSI2FJiVID8LrPvYEg6rrxlBikNWEx0jUcRDtVN6+
b3tvCeuuuFyyLhi9CYp7CRjmVb6S1sCXmHYMPNbNOziM6QdiileDaUxQGl+elLJGgRHlWWEhr/e5
+R1OCjz2tio1BqE4IHX1rhWQpxoFyT+zoAr1eX0sFrobHdt6ucHhIGYSJRWMq17A1sqdzoaxPpta
FLZUvGMliBP9XoNgtM1XaQw6Du5AsKl7R077LLuWHYgZqDYf6QR6FXa/ewnKQ+tKszYDAv8sQIF3
i4ErTBMwArreYNR10gkbVb390CVNHomM5CGabZg35XLcl5e0Xt7mRoIygLxHrlPW4mhI4FrsPjCQ
H4Ai32SdkJp0IO4k7fiuxoXRbPKLALKJCqC7OOm0v2/SNP0GN9w/h3Ho2BiyhQQevT/U98Qdnzl2
6xULk2XLgtrVusqw0VVDkoAkoJ3WpB7XrJp11/UbRIfIgES4Js0mtWFK49OsV9mqWihwMKtAlpFG
BlU+YBAm+7O47bugTuIYGNkM0U6hVFdLs2pw7gVdnkJe4OLEH0SzbSzdSG8vNldqV5JGcznmq4Xy
ZTOx4ayWLI1yB6V5Ndo122ssfKhZ2Ew9iFqgpLQGgF1aIP1DGtASit00bpEGShAHU86vPB9IAybQ
DaHYrNq20rSZQFeN+9t0L/51U3uW952MoLWxACWq3gvn/d7l8fsK9M31WvkZiUDNVLqdp2DG8hY1
DtQHEbBsarbUtysuB675AL6X1LUfNc0EbRiVOF02Jl93BcJajT6KqhjC49A0f5QUg5JSA52NOWgq
UN91QcWaAgyh5tCadFyJei/5Oj9dF3hXl7HUeQtr++vshMkroR1anfCM1P7sOuhDBzQ85aRTJk5Q
QFQzr4slJ9oot/OMgq0/5BkQQkd1loFyHkKdb4BB0FFTkJCCuB3BF9r4GJflxyR5T6lntWX1XTID
oxdeMWmgXgmQJq1SanWd0KvE5UBSfTA7SD3aF3mjx4y40/59noNuRyt5XZTga4RnH5+wtDL9+NT/
GuB2IR7ltXVzwJxAK2M5uEgHtX+JQadN8/xUjdMDbcBWTwYjHPo4wmYf26F8Lzr/EhTBFAIqKLuu
g50zUVUEiIDbAe80SuwDRRrDhMpHlsO7cSPuWJcmK9z3Q9AgFxR87EEkg6iRquul9A10GLLbyomg
qdOTJz5hYG6hhG0cu738iHynUVxA3wGb8wJUlbVzrNejImm48LoI8dI9xDpP0P0ISXjHTHY6cfV+
YiOB1GgvFgsRVpYQtwQ0QnQDNU8voMe2X9fUuSpKaTaHT13FPvFNkFXa4/Y2G6Ea4spEnYFe4D5s
2iVJQzdd5dYtK5mA2CP6Ksgr6DEsPb2d2rQMFgytILtM0byX0IexDD1v2uUK/ECkyRVK0jxqyrEL
RFl9oyDEexJxkDnhYB6CB8KEj6GveKBPliWHhmY1YAgP0IuJ+6vB2CLKJI7mdIakle+eSr/EGyg0
aVyixWSyoMyTVAuesOOhT1stzZJ8I0jyrwVIOIwOD3QgOC6gKPSbX6b0fjH5GOcYBzkftiaZTDRI
YNFV1592fsO1YcuwFxONTsj7aQZsFGpOMmsu5piPGhXviAfa/CQ7qYtRggCMPGjP5lUg0HhdoHJn
AK1N6aM2yOkUPrVm4IjvnYebLPBKUP+KZspXTbJcZbQZIdKQKJ/b35sGguEiQG/3vGQNzbYsempu
OJKAZN6SHUjBd8A+G83a46Gxy9oT8D0oAQALlpyCjNhvOVmGdY9xraG5kOqClxcYYk+YTPhj67N5
NxdqO2CcRBOfty2xN6mfwPdDBRY1BcSouCXHqSmgh8P2u6zIXUCaLAnsaOU39sj+ec6v9gh00/cP
R/n7JwgPSskeyTjr5hIHPcR5qGy6Wz8GTuTmeeez9oIk5iLnK2STNnB+A70AyD1PDjS1ql2psd4+
0YSmlmvSKhmQeXqXdKbUCqjPvrk8Qd95xF0aQtKE7rxtof+UzqnOOd0KltS7Mgtqk4xbDhTgr2Mx
FEevuIAPT9pD8UiBa/NDndGH05FF1vsooHHZhtDUurTKj09AyRiv+sHMJxND13VhuHZxITckuR58
469gGxW7NMXvFPeE1dyW56PZa/ZUjSseD1XgGT+DzhLYquYkPYG98L7nS3Jsbf4H6OLopIlZva0p
2cx1425i1a1alZwzXlzGw+I2VcZAVWNWngq7As4nPvqEvBMiz97PeW1CEApT6BnOBtqPJd86L7nL
aEKDHNXQk4PjG5t4KtuVE3OuRwioZpjsSSea30fiy+3TiwecdvIT6NrlQqzwnlL0cBCAgTKlZwpU
wxvaM6g3u+249Wqv3OS19wCRya2YhLXGzZJA761+VAnuorRIy7uOca3OZ5ZclBitaLvtnamevbRe
889fFw9Dj4qnZy7vr0dwcWjlg1Ih5wq4hrmXkPC3kk4qdKRHerZ9HkEXNEF1BUWEqYNCiiWEAmo4
qwxdMyCKb0GOTPSEnAkS1JM1atVlmWV4i+ZkO6LWnCOc/dGVXhFNMYH2Xzy5oIyXIiQ+kOlZxtsY
tsK2dVtT0fGUjGMb9NC/jIDNQEPavIejA8NZ15vpCln7NvUx0HoidgknA/BltcARC9VoMeOzas7a
M9fEc5iaeNrkXgUN2L657ZfYRrXFadiWIP9JPsvzp5chH3QDdRKc41B+6BXJeJOr+R6oEzojdTfe
ODyvF0LLcCosBJ+M8FrD8Q4UlT0CSl9ZvjFdUQdSQVE65t1NzeFhuiCt+no31xTeYzUcIEmze6+q
aJA2Q/Jh4PWagjTzjlamX8/jaDagu/c3JK13mCtPN2kvrxLollhW2oeO4ftKuBXyi2RXzyS56gpn
oW1HbICgERsVYzf+njO6hl7Q29mJdCeKabjwcv8aqRJtUtxjkODAjfAg6LGaMnWMK7Vi/ZjtoPbM
dkksO7svQ7Pd05tfXr6819i8CJpxoeEU7wpXncMxf8j3CURTM3xIk/a6JvMV8VWuq6k67yk+nUAQ
0WWBQuPTiykfPqh2uIhtfdks3YaLMhobsj8Ec44XcbGP+W0tthLhSExJAL30ELH6Jovx6VhX73Ow
um7o8eQvV1Bwva/Uclxk5LQcqxPYBMe19why4wmcVbhOZLNeanszqqkEhfFxnrPztHJl0JQJCIZj
C9EhoQT2PbT0P708/Qq7sobiZ/9mhj4uDhcbLPgfeYX7PyQVJ6qHTrFJ4dSSG+W04Z0f+bjrdmTK
u10W5xYSutWk9bowjnty7nWSbdIkLXVfl+qiZAMcBcBgm/1vWWXHaKENqHhL/S5L/fk8X6oqFKwL
rMyKd5B71tBSTk+gLaDJRKMyH+qQdnnyBx/4rOF/eFHbKgHJf5ZulTY2CzrqoQ1P8IUPHCyUPc/g
yIYJ4x7vQyt0mojhRpcphBY4r9BBOVnfdRmZgpIKOKxRdcmJm6c2ssKFWe2jG6gv4CQC8d6SPmk7
PU/1Ji8hg+NiiaH2zae7ibnjpkunm/x3b1zUpRtgl9XuEnZ1diXxcNJj8o449mGG1hFS6GIZq9vU
tHdwCmD3ZCUESf6sZlcp98k5tq6PZjgLFZhBLCcVqFe9fvoxR+a+z1EGFSoM9KxHJ08/Pb3grHj+
K6lGrJ2oh+hpAM4BqV2znFbAns4WPwVeQbL82BVLFswTKo/nDNmdVdDPrnwrICQicelY4jb+PM0g
G3QldCXTMizKEYK6yG8qwfglPHS+Eaktbjqi/vAaTE66zl27wY0a5OHu/5J0Zs114lAQ/kWqYhOg
V7a7esme+IVKnJhFICEQEujXT3PnYapmMrHjC1rO6f765GtT27ly9foakCUuIV2Rs1X57KQrA+Ov
zzQh6/Pj3zw2oFjeSzYkzW3nvL0pAVsCQuqnduAXP+XrVXtzwSifcqPrpZzWBi6xikoZdvRWU+pg
yc0pauLOK10X/Fn9VJ7sTtfcWzvQLNP0LZDUvHg4C06BHkQRpUJV3AdNY9w/6vk8o1IMlzRJt/uA
yvgO1s6eFEyKrKOkz2KYnvG6o3Fsvb0kND57wbK9GNZuLzxoftXG60689Ybbgm6k8Lad587bYAcG
0d0L1qHgQqkyoRAo3YhOW6998CXxJ68YE/VZrsteRK7WX6zdHOghMd/XEE05a3Q6ZaZmNAvbBRYA
Ge0LCzf7MtqtqcIWXhTltSsIoyzbBzU8dxqjGiDKzeOtiUj1+LXGLOY00KjLaKvGp6Z249OiDZqk
Xl8IUfyLsPAntrS5DbpT3x2rC8EIKwUVuAm3HVelhApFfHQpzQh4a6fjc+z1poxI0GZ02/sSPW0K
YywFSqbnKaehDO7B0suSRX2YmTl89rsGyqCIKhGEp3TleAxoRBjGVuAEHFWmoR5dVofLRuy0yd08
wSNenYAPCfmo9SAxhg012YP7YES9bEQEGWChrWj8Nqvl4Cq7qF8morBjjnaMjeexITYP4LUUkj9D
j+3gfO9uRrPaNvkkcSjubB0uwE95YYHFgcMcolMy7YWut8yqtTspi+okWNHFummNK5es1wct50al
MlJDNjPDW0KaFLexKXVCK8Afz6NHf/jYUSBH0ammkCwdSCiwoQ89w/e6H5ASGjgeLbQEAWhh/+kN
jSp6L5qLbtyx49B/hI15QTEMGcJLrjQKvaKXHh4x2CNUIVOOCvn6IHIebQJMmPASaHCUgCkAH3Qi
i5LmrJvpG0AlkEMDeuHBoJOZ5FpaEnyk0dPGcAAeJfFA+g/lo6if6r7sWPTD+WGTMw+qAPO2H631
sIWPJjOuyQvkhiHjRxffjzAXoCu/hDP+Rc/vwn6V1r+4GQ99bkJZjCRFjTPXV2PR5KSnxIdh5cPG
xzqVDCsAMoSpY5qPC6TiTs5fCGjXkkfB14TV5w0Wklz/Au8QmbOJwznUXoIIlAEZ9fsaNyqXvpwK
saG/8SAxFF1qtjwiBoSVyHaVltThz7EtHIjZeChjdPLkGjT4Ilr+WDynjPcp/ZL0rVcCHfxudPLC
9tDcxNgXPR/Du5RzMXVArPxmQttRYz86XrRp+hS3E83ixdAiDl52jZa6D1eXB1Lmk1qXDIJhUMq+
qbDio8sUrneoKWt+MHZlIVp4AKFzr6tK4dceutceQ6zCp1kG8WYHAskD/UkWKSgVhz4gB5zbbV+m
iF2j2yRBgW9JM9cl3wfrkxPz4zudTXf2kt/jboYbPq6t97TS0fqn0fAR0XHwQzizqOFQ+cmefdN0
CqoJHUXjdgnBBs/RX9roUvcYz7Uq83dRJ3DQw9mZGvqqKzo16pLPc4Z2nFe6X0qAGSTjdFanevoh
WjtcCMMLXnn9Cc7uFXSiLYbdvcgdfaU6tkMw96dkHMLiQeKqSJvcoTwvdOtdaIs1iiEmIM1a/7w5
8zaFkGlB/5yiBDKcInWBxwI0OY6LJW6DwgfDBHSO39rZqSsbochMM76+jrckQyb6de7w2z25nv2D
0esnO5wmfKpYByVbkicb2R6kb9aGDTu5YW8rub6sdVhIYrosPpysOgT0KMTHvPIPHjUqm8fMS0cI
+9LHMon814hikQ+HgJ/MWzH1LClCq+5eQ22Ven3RbckXdIV1Jq1gOFfWwrlmPy0uZrmvWpgj4tvK
9uV5SewvZyEaNmAH0ca3596nTzrADzu5qEMxLf5M8BHOrcCn3shHEEzyzCUZi16RPZsovC4CCanw
BrytGTB566NKYgfmjHD4kqXr8N5GnSpQz1TeIvwsEXBhBZY/jIjvD4p2TKMeKtyyZiQBjBtG6/dm
j1jGTXQNjKovTomfu4B8MOlXNizrKRpQL6R7iKoNMtwpJXwojvOhgjf3/NDtcZiC7u7CMe+E94/8
lP6siyE02Aa2BVLpfbLMh897CPm+MJDuxsbPWgE0SNVejmB0nPeBgNUeh291YtNia9Y235XMcdKX
UwJ5f/Ww9XF6ftYo96pl2kK4y/hYjR/eHqS6jYY6o438hQ0AzUZArowTPDas8Tt0legytu/hkMQl
ZJktQ60XVY21DCVSxzMZ4GUz/HhxrIZ8EtubfxB9y4qt2notnDHb5Fu/NkU0jBTb1y8AW31bNzgl
s/e5IexP2I+uohacag3tNxvHLl+Og3VoaJG0FMdsj//nrVD6bPul8bc/K2TEo/uyxXSIjXYHEtcy
7JjGGysUx2/ryt/QwC9Zi/Wd03Us3xF1mFAloyQbB/6/gp6yJ1JPaxEyKChrmNMFHpzvZwT+3G0W
oCqivepS/122K4hiHMlatVHWTgDqVkhQY4PT1e7SZs3Y5CH1+C2dy3gecbZ/gNwNVM2yKMI5NcqU
F/vIisEc1MJmM5nGt3ZMPjeJy63aMta1QzF37EnU4MSWPtvFmKcO9XxbWe2dAQnehbanLVR/A9Hh
VBy9i3vhHSpKOfFsIdtBqg4OMMTwJOImycBlIGNwgP12Q6liFBrGmdToWEESuL99pJO89bC8mn0x
RbBub0wG3Ul2wC1ai/Wyy6qluA47gYczDf13N6bzLTnuZ8zvg/2WtJ9GT+hMsO1v3GDVduD9CsJR
0WKVpsTL13QOSoRB9hOrxdVu0XCLo6FIa/xAW9S973R/FQwOK98EquyUtqVkfnDaB5xOUHva74M3
95Uc4KazyTP5TPHWuzEug1H78Ph5CaGxvnoj3unar6UnfVZYLV5AwBbgwu1F1KxaVg89zxRn+9iK
W5ioylF4XFGy3BYZQAkfWwfKAkS4OwVsWstZs6WA2bHnk+1piTERIZwebCQTwOAd5HL3RQvkYsSF
PvjhUMV2BGoY4T6Gf9sBRWhYOYc/rCIUR370QnFN3bWJt5wTXu6W1FVaRz8IyN/ywOx7q+Iy7CC5
6uYrF3CY51mdo6XHZhRwJOO1/zB6/m264Vc6EVnGaVNnaBpc1hMN3QWdp2whdTLSBFkQTjyPYgN1
FBWDce3xDq/OW9Lcj+SnMTicthHvSm2foHm32RaCjREcLTR69so0v6Ypomfv2GfjyOt84UaUzMoE
WwB1A4rOy44++IBpejnXRVC3/8JZLdVCIDBBaLj00w9Da3rb/Pp95ope6gAuQU2icrPAgrp2iy4i
NUGWtJYWvGv3irVVspqCqoHd+1bXpbKX0PB3KJn7695ekwb4+M7wkX3LLwGbr4CMIbEp6LK820lG
9FUvwRfZ445N18lVktrPVI1fucXJNaHIKbYwuLkWprjfJHuujfwCaqJkXYrClQvcftFvtUjwh4fQ
XEshM+sgnY7BCJ5+0KX2UUTBIsata2HqGrpfVe8mMDyTKxIfomTgUAMcUL21Xoc11BebgynrtzDu
m1NN2HdwlVDPo+kTTWDZ40IF24PyLULBIrY1a2md3m3VzaH/ZVSfQuXDPIFAVSZE/qvrml7gAH8k
KfaztRC8h0L4Yw/WNb0sLHmXg7flqFUzG4ozLmQ4bDUiFqgW/qBpcKU39WhIYDyUPPBMxWUUVCuF
pjP15CIGpZ9qOEyl7JD4UfHGnn2vZFSIUxLs3RmkA5SRAEdZjTxYJgB0nbghE7QqHt96PXxmQzTd
lvSbir2vbrH1bfR2VF0Jn04PuXzYgu9SHV/Rqy9o+v4aCRNzrsBLzJeNRDtKXJxlAPxEua84x/BV
tBRhi0uZu6cIBn1W70DO+rRrUdGvP2snTYapOhR9AS5zKGcl89egqvtT0OFwIDuKUgHU0BGXDYez
s6bfjc/WywjqLNvNLstdTHOBmBTOn1Tl69qjOIcAPPo4JrgnXx839ZqOb+oogyKOW3RPUZb1HhxK
MBdb0546b/wdoPktNB5blkItQtHr/NynqzwFtv8Z+X18m6zen0EHQm/yTyTmZ0e1Lecl/arxT0uG
1w3CYNHWwee9V1G1rmc4F+htfjnt7oEHi2EUw906Cz1R93l3GJW2Dnd88DnIHn5/Iv/Co8dmn0eI
2CVusc2skKwvlPrj/1sYll4LeTz4/PBeWhnCSDE6W4GLFbzGhcsBUMgalEKkURj7oclGrxny2TYX
YJNjuYdLtSVIMbXhMOZz2LzFBlfdpA93twnP67ycbFdPhUPg7QR1oMvlhuOss+RnqBJ9VbVEMyr4
UKH1e53AcBRCTZ/iQWS9zXuMsbqmQ5zvi0OB1kayUjUsF4jWUJ/Dpjx83JP/S+PqbkCZ192EbslS
sCfohaRGOUCD9gOup/819cnXoYXZ6qtkLkZ6W31kLSiyJ1Xcg4diTXCR8JPaeEA/FrS/HDI7ORzN
sdBO/OuBuWXQHvJZ1JlZv24NxM9+F0Oh14kXdEG3HC7pNZ3plG3yXz+m700UyTMqWJUPqzk9ThO7
jLw4GfSfZRtxiDhANoRLcn9Dv8ux5ULXjfkDL0DPjrcMzgA4dQyRAScNa6Kcpvp3qDswggZlj+vP
CwTpUIL7WKKQZwPxdCaRFYSwIF8fVZOckJM8DOUIJENRo/3dKN5PbOCi+juKssP0Xdsj6cdU5cXI
ooCZ97LIBaeFOkBKiO2B14St2yVdtU8wZKClhsmENXd0kMFu1BUd1r8xgnVAtmTMeo3i0YP+k7k0
+Vr39ddW8g+/Hd/WDTRngKrkoRiEbZNp52usYHg2irHr1vg/GtP6ldkSe0Mq7Rx6S3jmAwtuwRph
y89R2Vq+ZXg+3i06HN0l3Oey3/ruhs275D60hELryLt7iUI3tYNFnDri3+OHBFObk1QDvYxu8gse
kiirh39Ts09PMUsm4EMRGkGvXgvE+/Y7IT1H6YyVyyYVPsUcf14XgWT6GU5Td+/VcpAVIDypwWHl
N72AEA8ByjQAHpvW/U27w5tbJnPhK/R5DC3IdY/KyfQJwSFGT/AipotSEb0iFIRlP+ICqSeoattw
Y9t0HQ4nJN2aLzDg7ZnKDhcY9NowWX5ZgRBKnzZNEfNIlIj8eXk8Aw/za4SbRDQ/s71bnl3Qw7rv
El1S89vfJ3fhoFlwHKRnqxH9ITTYSwgTaFrFLHFGMuhSAzwfTrAYHv5zMI3fifaaSpP7uJHk2ito
hbvlp0WAqdwWxFjhcsX1RC+oZeBYeN51WZp7e+qn1Z125YCoRTNAkGZpzmI8JJf2Cl39MxHmyne7
4URu6XWJlpvo3Cfb1H95DJIxMT6kr4CGlZuj7rlZv7GjNk+PoNEGnKIaV4vV2M/szGSau26Yb5s0
y0XM852pST8NvieqvtMRUOuQFRuDmICZHt6ZePO/KQjIXe+vUkp9dzSYq40pyMy872Eep/9Acb0u
PqqQGbcAehIOmeneJvXwLNMZgZy4udTaYA32Li1i+WPrI3HfAKmxbsfbGl9MT8FruTTOXKP7MvHj
P612pEpGXUW1PEP/gRGCTewziBSrB0BuQ7/PcKLHG5RLCpUp01v4+4F7DA3AD5IiMTLs2NYA1840
UDpTRzPfQfJJ702TksxI3IIPsS6mT+lgIaNt+5N1h4PfQJJpp0Bk8BiAQMUvYnNfYRUV1oNAxfBQ
cyilkBrT6RPwgq3okZrMjBdc235rS6fwTVQYvgJX7y97hAAKNq44hfIa1KiRnTf8Hg/nnkyiyzCQ
QOUijIeyDl//X0rLhjTWsg8lyGHA6lPYA5daULrFw+sa0hOEYl3OqfecjOuEbwexlPsaVR9kSX8O
Du2ri/KawixuawRL0/hov4YG+a2ori/NjNuS+O50ZI8yj0zqHLb9r8RudUZoje6MgaVIEuwJS0nV
al5uoQsvHdIRe1zLvIeGWwjdXy2HFACQu4onZ87TwpoMuEICmj5v4IaiBZ5KPx7FOWa7OxOOdQgJ
guceId3JtQd7BRS/MsH+Yza/vcl4xbRDb3CexRMMlreN0D5PjlO5RpYPlMiaLan9MnTT/UHhtSjB
c7rprI7RZiYdamvOv44WDRnfYx8KrvfZR8WJiabDDyQW3xEcoOBF8fCTCN6bjsfcjqDqCbCLYUP/
bga55qvAKWU6R8su+Edb4q59D2g0CQ0r4Xj96NkGZd+9m1SYQieQBXdhAbYqeYPPpXNi2T3C11cz
MAvQWkOxOAIxijUfY5K8iN2+RRvnhfDWjy7AJyMJq8Klrs+1XS6SwzD/n3aR44cv+CtUPQUI5x8n
WIT7qsHK9agGrW8j1IAdO9NofOIQ4e7NWGqNl7KFUE5t0sN9mnFn9XDTm3EtwY/C6wl5c1LL8Dtq
7E0ektdS83/aS27M7L9D1Mi4/tmrYfaAP291usXlJrzpWdHmZiVnedhbKKBxjAiyP+01Krv+lyfI
uVHbuT2wFx6iF40E6L1asiAXqVc95HV40m99irkG6UwSlMje63r8tB5k2pAB3x063NU0us0e0sW1
o99Sb/wFLiLNdoJLuAkBjbnRh+4yyE+LQuhYQRFrkQ8xiBgiyGvL/4HPIHzVSbCiStvwgyy4rYed
vqS1zqZwLhSU5DJiNcI3GjyEwwKYMBO52MiCMiq5J+HYvgzMP08BREjaGb+EH9rVRexa9FJa7qeX
Noxgbdj0L6D/by5ChbuJ4etsE1U+Prjv6RBcFaxiujkUKW3wJNzuZ8rj2HT7gE+7Hm7wRbFgz+YY
3c0WN2izUXI+vmJZgGjBiIGWhgpPU8UrE754qWqrbcWeR2b/CyGoLUXfMdCRiO50Pmtg1nYfsFa/
B4H5m4ZoPlPEfEr4Jg6FdsU3BGd91n7uPazfGICpPQgvf7MCdQHMrqPWQQnPphhaUdR8HCEFa+zH
IW41HEXOgj4448db3vWvPqz/wMr8WgfYBI/N5YfhZ49Edb7D1S1j/xwukIuCVOCOSiUEK/mmiXx7
7MqHD0H99Z3O42d/wmehO/80bZ4uNu5IpqNwKcJhFXe24PkkICjusxqxLddAZ3Hk+JOU/TNqkybr
wn+OQASYZx3ADzVF2uCCnh7uQwt4js43WHQe4B1UosSD7+i6+YSy9g7oJOtIU7UOGvTj91gKxTrY
RL6tXSWaxAAbwnUzu6Otz/wERtqGZzrAdCi7ff2JmPcOKtf8bhkGdATpcE2MnE/+sngwhUCFLOgV
TDMg4YVfCRV9T0FDZC3Dqnm0FgsmDuQyNsV22AFBZ9IMZTGCxSCxKxA5h6dtvu1dxHJJ2ZzHvQ0L
t+o/D69ILptBjFn8i4f6bbEgmPcNF0Aj9QVpNpkNgxJZ3G5/+90/6nu8OhJAv41xAe/qMGSED35i
8p8x3ePpwYpJGqYZOmBQ3WC1YeDwGUF3yAdr0t1G02PlmyaPaipRXv1CJn0/+cmLGVIfH338ZA37
DvDFlg36Uty1rMuGbrk1W4yLw4eANc6gMZnGLIzJb96sANo3x24B6uMBwUWtz2wEY2xGQ5pyRHCP
K1mJ+b3n01hE8yfwHQHu2O5X0vnop/r0LejkVu0CrUA4XhR6U+xyWB9yqKf/zwSqGyiF6/dZ462x
EQNE1JKART0GdkjtXWWzu2fVe+XMphnDUzpdemP0GX1Nckun+mNYvCTb4yFCdmH3yxbR8ThOkAav
AXojDr30K8n8Ntoutsm8I4lm683P5kV+VQeLbKhQGXVJ1TtVglH5NIf4+DDA72IAbPm4+imJzuo9
GHuQZrwFlQK0M2jqG2Z8lumYwDfY/i1m8AHj1j90VyelXFJZhmT2r4GPUtgh8p8Y8y2EKXmvPZr3
CdfXNdVfa7QLVWTlXhC6AqLiYE61bb40qVT3tp2+JPWbxnSN+5j8msU8wVV5jdEyX/22KWZiu5Nv
cQ8Yxm8aUsGSrriJav8UbjpXixsuk2ZZiAjjE8o2DiJYAH0QARuBmoW/IGW98bX7YMHMM+hoPgAa
OIu4tf/MR5Ps2eafXfomk2264315ARwJiS5BeT9XitxUso71/xNvJsQDgqmF3pbEGsiSrrPZb6Ki
GdI9B9iEWSst1F1Jf0qBOuCxvwaywVc7BKchGaHbAAnSbfzX9ApUCsAB4EFhPuKsRYs3jtlEVlfS
TxsA2p5Uow/An1iI4M1wJAz+J4zFypMSc4PS0+xtr2CY/HKuaZJDioJKboL33sQI/9e03HjPrhR6
HApkN8vPEorhfRjAGaIZhpLubwWYYe/aeNs3RkQV9GtbQnN3t0B8X7o2vjYdoWUUYllaKAZP4wLH
L6nNfew6UnJJCZz8Q0v3gYJM8Tn11+WMQ/QWWYA4/fTJZ7u6mhFIFYC9e4O7v9wSk8CK7lFQHeEY
U38ObIrpIEe+YJ017O44vmM+Cy++odFewAG8ALfC1YN09whfYUUPy7acMcS0uau/hnMD7RVt+wLv
VYf4lihQA/Sg+i/RluBcJWjW0+iybH4uE4RsEc45+d6vuU/sJTVfMPJmPz1up5H+QTm////m4rR2
ZwaPiFi1Xz2Bc4+yiVfBgBouhMRCejPeeBqVAWI8ZwxeyheDoEDSuSey7PXZjf3Fj1Ewys4DspCM
RxMWzLfB3388xJgYb6hDaPhhAAi7I8Fs1Q8bwiiK4+1XvKDdTWKs/5kvsFBqSAMbMr/FkoY8lyNM
3WhBMCTZXhOkmXSLxGqIcRjX2XUMJjaOV2tiqF8M6AuSFFOK2U+4yIAy6fjnoy2hEnGTERdM4zCU
YHK9V+AgO9Ugzi+ewSGBK3T/UMCkc7pbfAvESrIlwOgDMv5O6FrC2UXHcgyH6jAcatjR29XpWnFU
DfgfzYiJUmuMLiJwKinj5DcmG5geosUDGCCEXgPQNqhzcYPj2HLiVUDzuw6JvHXa/uBNBKBlT6OC
xsuncQXYhN/Ye0eHDR9cAtFJ4ylAvQaxHD8JtFpYj5ibwc/hriFYhRbJD2ngI/fqfzFLBV6Lg5Nj
C/A6vQIUeJEAF8+0H4MT1ey7xwdAtUdIspYcXraxOW73+XrYZWvX+fdEUPQoDmbwoG1aIh0PtDhB
o7+pGCVh5VNcuUSjS0sNBHT/4Dn2eUVROv20Y/Ls82W8pG8IrAtYff5+2fiWZpDpLyTQ/hlU9F48
0gLRMc9qnKfPw9LT7FGWg89054m1lwRe1xmDw7Dm8G44P68Kjr1t1heGsWGVwXyxwsMVmIcT6mHe
n7ul9U/TEvyO4/1deOLCCUz9Vm6/XSuxuRL8NtLI3HrxbxH0H0hhtBW44uxxsK8J+w2jfC+hXmPf
DvVP46F2245Xi54BE7GO4x+Rq6+DCXK1dxo2LE7Zh4PJtx9zt0VQxIAyO40hYAz5rfVQCYbOs7no
t7M5AucOc2ac814g2d07hy8fcRfnzfo7cnZ5qvX6fZLbClrFXLxNwpvwSId2HOhbghk/oIF4HqQQ
CDBGCJOBfIU/KhLiwgb/pW7aHQ4+OnSPHzDGFNrS+t+CBqwmmruyg3uBvKM5Yr0xPDdIBchHwbTW
63LnlBUgiJCVcijspwBqxlF+QavOOtdu50f7a1b2Zd/tjpZmwmCcVd13CyKhxgyCfrCHTnp2zYxR
ZGiJICjs+K/hWx+Sj3rCYACGqUEnOW9vQ+ped8L/PQD7AGacRja84h3/3WjcAwO6bGQKNObWkPDS
Io9WG0i0wdohs8kV2tpjw8qQYjYZfJ0sZQWwNHpfDBIlzBew43uUT8GGyIU4uqhu/rNM01Y1nv48
HvGigAfqnaf9uw6XHwrXCb7RzV/pk+NLgllM0Y9lRXamPTrZYMN93DlADu2SIuqd7meRrm/M9O5p
8dbKdX1Gmv1sdFR0RgMaSFHHPoywAbVl7lw4Ic/TlrBLZJZus6gQ7kFUGH+Dwpn3Ci389KeLg/d5
isACoKGqbRMXj9Te7OHKScBlEAvWoUuRJZCduc+yvjtAqeh24GusSMDmtg7ghj6hkyWnCIUgftgJ
HTuUei5QC6tlJmUsI9BOpTzMPAjP+1mRkGUKhte/1aQtNH79ivYXMwowzgoEnp2hcEU4Tms45MmE
65VDT0m3zAywQbe5fvYg+2WxQH2cxg3Px/nF95IAs11QEfMk+KISulcLwM1MzQg9TIEqGQiL01r4
sRJ37JhyGUMNToQh0Jbo7hYwKJP791p3TwkmgN05RkgsAADwt+hZBCoALdKddVCI/dfHhD923GvK
NtdNSVLWOsW1wvEpQ1pfI+GjDQya64NlmmOtss4bwqyeAAeNFDRnj0B+0QX8D7ohkFYIisapuh5z
rYIB3UpX02LHVJenbrIl2dtPfSK8k5AKJOOBNXljdzWaJKfGAqh24V55DEUWBfege2jgD+nbY1t7
Exjq84jESZb86R23peRyhlLefwq2mpw32KfRHF+kwq8arGmQC4DRzQ8c7O1zRNIWN9uXYcKtEroN
IeRwKI1Cvhka1hMd2LOB7tOuXpC3DYpmRfVnpgH1BhwtCe27b9oh4dySraSQZE9YGLCMUCuqZEKh
B2NFa4/epQ2+dVxHEJP7J3T6H1O0+k8JcmrKJ30pYK9HcxvnLQCfCn9z44ygALpVOGbnnSzXgQDD
OlSJFKmyDGzyVSXPk8Kh2VDxh3NeDnz2ct63eRv+VtKYDL6Wq3qCOsO0XhE38LmjYCicAnhcY6yM
CUG1B8MfqTG8KYLko1MAgKOe/ixUfCHJV9pypK+C1J0B9DcZEshgLQ5KhWCqA+BGyFbGXUKV/iQI
SZSzMJW/APZYMYzNWyIMrcMxLUZAP/gLaC6Odi4jYKpAT0cu60D6PdeiesgzCEDDX+vukrDmGrFx
QspZdCXffj5IJqw1TIqk4xWPs/u/GK6PFZHiSl0klFfVgYY1KCbDNe5yYJV+FbSwxHiw+lAVMLyu
m8VQkf1i1WCeRr9+XcQKLSDhaLoWON18um46+ovqjiKJhA7vmBuCmSIvsWOgQxjmg9lwf5lEfI7r
Q9TRWKOP0GOT0q8HUTgy3AsQC3UBAiPrZAe6dnkTCKxN7NA5G2Pybj7qhgBWIp4MZB9SYgqygFUA
BL2TDCm0wU4FZxap+EMS3XiK9POOXmED2jwDH34MYWRrjDW7yhm1vcJQGEDO8XavDbghtHo8x8Xl
Q5/E+/Im9c1ZD3H8QVZ9oig0KnAfyeZ+IhSCdRbQAnhMmmE/4Kt7gLin1boTrcHHtAuERqj+4cXf
AqTZbY05cSMEdkSVy0f3HXvjZxu1p7ZZk/8YO4/tSI5sy/7KW5x7tWvx1mMNQktEBBCQE18J5VqY
u7n8+t4eVd1NJrkqm4MkwQQygRBm9557zr7zIW6HdclkYj4RQjZdnxc7vMpToIvBvs7URaDkr7uG
sigPmM4CZMP5Xm1HO9pOtELiVWKXR8QEDU3bm73f7cxCpZ2Jsec1OidwmS8MPYx2FhnkFRqJFjYl
vkqd2t1l6B/39VE35UvvJRyUbfMV+tlKahzvjqdchWLSO+XpHU5VOvgJdAkq4TiE7rM7WejyoucK
JdGfk+yZYTyWM10msxDbPSXwJIkO8s4PpDqX5e7mZVP5ETHGWcZCFCQLq9BvZmnWT+YlfGKKq60Z
15mLkjiLFinwuXBV26JbKRZPqRIZ6sweHY0pMuZWs69wOxrSW6KuDhMLshPjSzlFznLpGrNIGoTp
aspnjPnBwoixHEW6/AKR/RYkLjm1BuW5LJ14kdfikRpiCoejSeC4ZFxgIq24E2yPDulH1A5yUYyh
vZFiaWDHXMRhR2/c6nt/I6AT7WKHyfMYDWCp9BcL6P/a9NqPNCq6Q0smkSPBdI1qLwkwSyu212UC
g9MtOYaqSHfnna5/1czlVp2F1Snu/IPMw3OChZbcT3yEF/jlC21cNrg4Z1rj90uUuGqZ9XiIRZnx
jggHlGm1zJZEtHi9ijaexSHZfj+GpgDj7DEV0SbSnR++1dULpw7o5aQTzLFyPyspPn7JxLWl7wSe
kNzXlXcdctWf5UlwDRMEOa/GIehPI6YJtRfHwQLOiH1QkAYp23Y6YssoVCLhBDJzSi00wtsbfErT
Ryb2N1qm6RiIhFiEDXNjRw6AHetHy2TwW/t6vJK5v7m9mvsiP8mGUl6vMBTaSUa0mylPm07vrOmW
H7jub62hz/3M/+dKn/wpErXFURDK7TE51YL4lZ+3p5LM2UqtzGyWpMKcC0o3GgWxHbXiGHfWEdcm
YnyBS0nE7bvSBnKpEJDKTQqfyg4ZcaLlh9NLga0REtOl+EL6s5kYYWoNEsRrSHpzGF7T1YKjIrTb
QxRyScKo2hXQMSbWL95gSgaT8KxdcyIo+bDojBMlFXaKJA1XBg4ifLExuiu2P/mZjPUlpqje3Op8
13OaeeLMMl1b33iHaRw/uqB2sP8z5Aj4iYR0JPEKHnanmxzETQ2qbaDHyHoHdUiC3LQzsUxL9xRN
fsmEToqCmlN1EsVMO9plLe16EAc/hl5bUisrnCrGk2cAJVXlLstrc450/ehJSv+qpI+8F5i8sK16
BJPUgv5jULfqVjMRwLK0kEujwhWR5f6Oi27Z6m265sR/DmK1xszDhCr2XW/eSGpikxOjoGDH+WMu
6sIgMjtlsqXC/3dsZDD1h5SUEkE2Pntt8FFZ+TkJ7cfMo2yQ06ObuZJhMwMhE0zhlowoQ7P0YiUj
llnaQUMHtNiW9oXU1Bl7Hy4QgXIwcYKI0z0pnqixVcaIkT1vVUehbbiNE7wJ3YpDt5mVtf+jkA7G
Ggw7S3Ogeizcbt4VDP+HfhnHdN+RyXtNCfrJC/XZ1chHQ0wtlo+kBDuwAnOskvQLmbEpO+QnGzHR
nVoCJ+e6HnSuH9Q9zpbMWWVGZs+KhDhTBvoC4Qi3RqM2z0qV35mhIKKeytfMoa5ouZPpPI+aLy43
bl/c+tcgwD7Zjjnzt3a4ypeCuBMqnVHgou4YQUypXWsyyaNG8cIw8XmanrE1lP1g4iULY6Xm3dBd
nBwvplswAsO5YjDDqAQDDe487K1PdiEfZINmgdeJpxB7UTSNohK9QBaYmM92Ow77PlAPsc6krfBa
SGPZawwDcFOqBleZ/Axy977ykbwCkIKwzxitBEMLfFKVK8MIHruyAo+Ma2tnNVa+0BO8ipWtHwJM
HP9qNipFb7elmZvIfPCwNK3ZGbKI5hbfySTa97a1Iubfw9kqsJ+rJv2zXuMn1THORw0lRohWa3BD
e4MEcREUd+RjvisHeXYq2exedAgu2kMVZE8mzm6ciOrzUHjqMgzs821QYJqLwQp5Ww9Wv6lq+QgL
+t/ckMIImNu62bJpeWGOTAjweDPSDVKLscXAbDJY+S59eGcE4bIe1bVUDWMrqnat1JzPDooTxROO
F1Bfc50CclN3BclNxDuVSBzHqD+zJ1JEAEFrTqh4i3/3OyxqXA8q3mWHVIuqTp2c5b/GdXLsUZp3
dSweiwGmYGx/ljajHkyg4To32nM8WbxSX1IxuQ2iNWPktVXD9Uxx6ZHVdWeq0T2YrdyB5Hi4TdFD
hwfUrtRP/LYBHTBvhWrQ70QhwlktOQBFZG0SK3+7BWm0tiDREH7D9YNknpFajbMAvFEmFrVQZpkv
6KYyeMDY63DSMOHGk2swyssiikDCMhjG3fYDCjmnmI+8S9vEhJgRVpe4C/rdGXOY74iSNYsQN28z
ry6BQ0Ie/qFzBsbAsrv2fnhPqb0zhfo85tFr7V6kwztNlvEhrc3ojJhg7huDFgo1KFx6QRgtsAGb
2ziKr6lr8Fg3iO5kJi+235kXd/qlTNwL55dPgZdRlN/irjd9q5syrxETr9TDxhMjdNL7G1c1LP2F
pS1Ep++1iNloo5crx6nzHSCpD8dy0fn9nIyCoXibNktWYLK9Q5GRHhbTL5VDZjXLzAdrCPjIaIOF
m/XxCmjfwfeQlf1sjOkkMt7FQZLvIOwy5IQq/RqLRhB0aMguVf6yKY12V0+/+HYdgPmImJNl7u4W
RAySqp6Q0fas4ZCinKJXcpXR2pgaRpZAJt6mqacMQxIvWjWo1lFDZdDU1rue1dA4fY0aPoiefa9+
aZQq2tofxtnW0/zUcZ8yAHXOFl6tIxX/MWqmKSbQ719E67W/YdCZquawjgvt2mIp8U/gAI1GKiSu
DQ3QF5R9TbvAH+gACc+ZzU6abxnL8hBWpbaWIkekEh9tEDbboGyJACNcnE0M4tbQaJsY7iysBNxt
rVlUm1Ix7VUADBjLKEjHtOZVZ1fRom0TUtchOXIMUACDOWq9ioKdWPYcyRlbfwbGGrfuRDPkGgfL
ydPUuqvUxPjWkkpgJ0Azz22xH9Pq0tj1HS4EaJomYzCN04BlC98MCRC/WnIIfHGZUePLRJxv3Bq9
V5cweq29Vn/f3k06RxGwGonWl2+FqhE618HYQCWqpiUDtd9Ar9SZfd9UqFuE5sapd2LbnGd9RaXD
p3FxJqs6pH8puMDGzBaXAuOBS1Lyzm2zx7yzlm4ZjOtDl2vezs+LU+xgNemmuoSZorEUCl1mLwkz
N2NyCGuER38jx6Zb3ZgStxxKma97OnXMotbcSL1wPVS5s7LCufYZ0SFv82KkAdH2ua8vq5GZpBND
ahhQuWaqytTMVbCbGklIrWvN4gYzgcwIVOZ06IrJKNMTcJlbzOuW13qzntheHZfRrqSkQ3ddoCQ6
c6VWeUA4VlcVIaLBrqwT8brEhQ1dFF/lqL3RQ+9/xYD4C+DCxJSnQ8a0DX64G03uD0CmjlABZY1n
zpsydjatEmQrhX42iauZTmq0L912FytBtFCF3yztPrfQ+tFwwjxdk5Q3dp7io9baHsEm52SQKOEZ
a/xNohnM1nHV4WGx9tj5FiOOQ0YhOoZeSjYiUuOGsf4x083oOEi3XhJP0vCiMI1rXqDLmQtUXzKh
VfULmqvxVwSRqemqDiPPddjS+jMyjYik0ysKqMChxy2utpgCVOH2c+mgx6IlfAnyQ0STeNuh7SHp
lsNBjyIyEI7J5Nyz9iBm56mkMymjNDzdalSDqKTrNPW+GJOX2Budf82Gb2MvpW1+tE2V3JXqJufA
mE2cna5x3qTVveIdZY4cJvkC69LtaEjxkgtT7X/BXvobMqCpA91yVBVAsKE6P6GXXDMwBCZrZ94j
9E5kDBi9d6EiH4axueLdYXzpkSc3zJ3qb4rY+Az9iY7kbFsPWVIdz66HdzHXsWobwTth5Hdd87uZ
ZM6Kb+K7aLkig6J8+c8vUfuvKGu+bU9XVUoVB4/QT4RJmSWWMwQuoxATagqm+JTyr7zHNHkfR+ji
Bv07lzW4VvZZ2DKdm0F8Qrt8tXF/1SJ/8ILoYAJeIe7xnKstvtehe0bgXoIvYlJdrQ0ITTSFISO5
E2y3VUlKN11mbr2tawoWV/1hqPNwrL1ZGhYPuheALTXyOysNd2EUXflvFkIUK0zzu4KneVYXYq1S
XwuPm1AR5NurgfPaFkz3S5VZcNn24zHrwRDG7hU+19XzDexmnTIpwUeixM80e24yPkWae/WS4KVh
Ym00SNNerDFTxvPKmDroOR8cO29Z6FK+/+dHHdfFX08GeKYGu79V9hf9BdIMUSHOwxLqWKQR5VKV
7JB10KZL6xIp0XuplS8SC+xeVvoanMdL4fdPiqE8DxzFoWZceJ6eI6c+ATOiWsv8tcCxRHMTbx2l
fDB66zX1AWEWNEdxqTFHwdcj40eMkyeRZ1ufbRVeUF3IEAHy4slPh3zp+8WdrzUnEtzA+IcT6JfJ
0I6vBWNzCgKjLh+kDV3HqY2j8yOJ/Ee2Zb6Gprcrw3RHdvnTnPJPVnF2ECFCLfsgejFL7T6ZlZ1q
Mcyw152GgaOn/CDre1cZNPKcA93O0Mq1ZjWTSYdPFGp7qpPsW+zjAFEhN17jLn+wDfOOWNa6yay1
G9NChbiYRftgUKokNbd2mp31YQKJCyZVE1BrGN61hlvOssPv2DYuBTb6Pms5iL230CRv12TBzLPa
ZVXKLXaB6liEdH6dZ7HYwjoIJx/vVJXYpujuclO+xQNBUHdojmEF0ybFDxvwLpXk8Zp4L99tXmGW
nT2AkXipyuJQSayguj4DDnCwWxIw9jHydWOL26ctLnYe7BmLfhJlfaOf5nuIv3TRXcFnEg9zdP2Q
t/aDpqHLkXBf6Xbt3iEuSxf5TCjLJjUvyI0valA+FKF1dXv8ql2YLesw/Z4Y8GZSnvDpfedR9q53
3tZPM+LnDkwbVc6RNCKuGmfmWq83Q30OkM9LzrfEfZjG76TZPulUMIiREuKnrJzwXS3NO+T68151
tEsQxe9jHX5WvXdNEMIxKKhOcSaIxjGrX5RY2bRVwXi6vhdJ9D6h3rQo3DMyfnIqaz1JHXafLZNc
2cVaS1Cu38VR+NWDmWjJ5KYKT2juXHmJ6LO0PBrtt1X3Fo0RjILWTc/IqmuZhTvN1y5FCvkm0zcF
RefEYJ/2HtBIShndx62zhSNOWGZ4ssyla7XHKoh++Jp5Ggx969SADHkUtTw9Dyr47sK+Q7+bmH3z
QK0e8tzalKG1yRhOh4q1icb00DfKTpHmpmnIDSE1zXK9eFAy7zr9G1jVCnrKoWAEUIXuvEWaqdN3
3fWvaZIfNIHNvjXESw/8GJ0fK0lwlQrTWIeQ38hTWKruVrKRZuabNLWZUzznuJBWCMLFsnddhzgZ
4QyuSZ+VTa2+CFQsY42ECtMGtHk+BuuVaWeb0XSGjQZKaoVoa88bhaO7VcK3SrT3UQ8Xb8QGhN4C
JlAwgtEbBtZ+dW/U4xPV6ket3EuGDvO4T1dtGt1LgdzBRM+cqfAkCmnfhTYAUgObWm369yGU/wZN
NCCGFoIkSXq0tqQrn9CxH8LaUKiD3XMXuvWCAP/TWAfKvh+uiSgeXHfiNI5qOzPL9qzjbyXx9cPL
ILKHNtx6dpb0nfXShgoxKvskIp09Pc0kwK2FAZdhiMdzmKVX2/ggoP8C/f7FYeWN74wrx+/OwITv
+nTYY7e5Q3reg5CZZNjvAE+hNyg/Cpw9Pr3+TG2RXsuRIIj5rQTjB+XmVc95IfHJdHGvbhCfjR78
hFlTaeZpvT+Igf+yjeoaS8reNkl2bp4cXSPaQZ44q2j1THzvSPG0if/hAWexYMTo4chPKYAlJMFn
jOZqB9S5ttY+DVIBCdR9iBbqUeh2C8gBISyz+D3qtHedkSMrE4pGPUIoXKa6eHA1APSk0dLVmIe7
wQ6XooXI3ITNBR7KRhoRJgSexMZytkWv701Wdk27JIbBvHMG5q0TtR60LM+jicu1WgsEQMbbjFU9
bnae6c+wW4ox+kyiijx792C85p14gPG+MktzJ+OKd1T4nsj0IDED1Gn9KSzrMMQ1OMT+2sry26hr
yG2NfsIH81mSWooEdUYzt0pePm2PD4KKn9R1jMitS3vrTjwxhWDM5LsUAbFq19/HGoMiaZTktGxv
Z07G1ymvopbhZ92iUPkrZkHE9FuGsCbsASN/SgVPSZk4T27I5p8QI/WER2SDQ5qxESvPDtD1L7dD
U2jwPphwdIo8yiF+93RMpkkerOt23Cd2o85zoe4Nd03dt23t9NC29h1Wd0Ry3q9aF26M2Lq3pbJE
8H6DIHlnWLMy5bIaacbtnFEYux4K946o0AEcz8jGqPq+HjBv9I5poAfYryGQp9on3crUjakTnNjM
7QEmVe+Bbg0Yf4sH0gPPrWO/+rU6YEGtGVUN29ZsCESqxPCDwjhISiXXSDfc3nN3AN8JCuazD9JN
BZPIN7RVFbBuRPPI7XWRQxyFRnBgLGykB6ViC0RWo9aJ6N31iRaI7lcV8t90BtQ8mCtZ4+fYfyHH
110VVOno0It1wJSnm2C6MVRBCdPNp4UPkZW8D7p7rYW7mq6wJAQzXbI3REn/DYPBCLUNdGqyip08
vuMvo0y/sCJkMsDdIcYzt5lS1g2+N/sXtELtb0s2dAd0ZEezqN0o6f7QzGlx6FqaTcmWVCu/orks
kh1+VsZ9OMbITrXH6baYioBMkrbQmESYvjavKu3Spc1Ry/KHtjQ3LGtbqb9oNP8GamnqOphrcj5T
MX/7/T98b8JxRAO4BjCNwu6rqaQBDT/OCtbxNYp/NZV7hmOrCtd9khvHvHff8HqBoC0fVVV+ePpB
RPIx7C6IWpUazKOihfOcKTMsp0s3V+Z5H201Qzw4KqO0bGIpaHV8j7y01Ezex4nKFExh0ZAsmoth
9zscwKeVF9mfWTm85PIQcDXmVbdDbn4Owg3yFZd1vLNjEiTsT5t3TVRv2b14xGJ61CnwDabkyGzv
7HV6txVGej7zqCwsZ64Qj1bXP/sB9Ra75sJ+x/v1GRj3sTPEuwg7tCmuqvxXHPzb8/tnoqmpG3DI
6O1YJc5egD8//5WOW5dcgzv3/PolB0k0i4X6NMblg2JkRwSaBffuQ69bWwa/d2VpXxO6O0sc4zE+
GoW1afyCk4aBAGSqN5X9IbWbn+VsVIxXPQs/vZLeK1A1LhJ5mLaT2J5+0SRqt2tmC6EEGyGtXyy5
0Cba6c8/FDv7HNU2WMfEGsg//1Ch7QcQP6U7z2IO1IAXcRF4W8UP37i6tpm0MGDIYyUMqgDs8wO+
fuLiQ2n+8huZNLufvxOLdTUcd9CNVPcnTc/1rYo1gr4zd5Vp8FWJ8FRnyvxGNQg9/IITFpTJU0bq
SYnx65JNTA0gqY4N7MwdgaADYoTuwDGPDLXVa/Ulq2J8fSKINk+EROtj8t10frR3BrmHX+EelJCA
PPcfbCFbWU7Xj+bq0QaBWsx0s0FiImJtmQqp3yLEwTARV5KJuNhV+Ham87qfNpZROcwtE59JFLYa
2XTzJFML3hQAgoh5VjWldvVM59RiiB7F3qae9ryRsUb0UMcdnRkmhUlpH+ERm+hBK49NNERKHgnb
RciBxZnrpWcGqBSr3oIZO/r4XWMRKrPRguo2ZY9b8EBQXQw2jU5A5nbQAdMYm9uktkiaai77e7tt
D2X2lQxhtjYk/QAG8V2uEXHBhT8DHefSmzWI6jwK5NpsXPboEQEiVDwIEvf5ahBbS70mVmocmtI5
3exjuvpN+cv4PADVAy+gC1XgBsFRfbmZg5lCnZjefOdGf5YaeerC+FAf5LTWD00vXHMrzHQrqE/M
sBcuIRNmrHR4pjOlY8ZurYO4mdWCNSiu40fLos/QB32DWlOLAel4TNJb/ii2Ngp2R2zrnIlMEWKB
I9KE06bIf7WUQ/3LtkuaDof9SshbGMV5G/75TVMmeql5deoQMiTUgbowqwLVXqTbTMF0OpZ4zUIX
fkyASuGE6L+NlgDUtaAYQdcZpySyV7FQCqxrMeMbhCHs4QPvvXQlquSps4J4Y9r2m6OG4CgnTflm
CFbap8bv7k3k2tuk6maksVtemEoSc2GifGjozLd4iiw+BrpbAlvMlqp8cou2pOBCcrfKBHcbany4
qnQPrFxz163zwC54bNhRwmS9JKxAMhLPfbfUak3fBEBMUpMh1I3M7I0MzIf7QtfwoTpvAxjTac0m
w14TeCqQOn9hqmslZETW92gqBqlEJD8UmEV6x5TZoSwhETpwkvZjxGSrhYEa5SVdadvlCwqQEdeW
D+pKTpTiiTvK6Et3iIaQRSVqUOkvt7RaChAFMEC3uYFTCJdjK/FqwCEooIxcr11Sv3kT72Eo9Dd7
Etmn0EFgw/Wqml+8KG4H5c/HF0WNbrFXbFJ1JhjwH25gpbd9rTbYWcmKzpfKyc7I1MirYmVnCEu2
FZ2aPuL9ohxDs7qwgG1bjSZlq7nioIFMZMzNwX2oVG8X1HhZ83ldRat0ZBOWIS+ZV19UFjel7Hlj
C8uiI9qnFh4Su3MITefQRMGujorHiO48DRQyhS60EPeQ9uS+kmpt3egxdHjS2WeOsi2hmKaNsXIt
ex/VFhmX/t6aDPd6caE+M8VCsrRVDOJVGd0HTmyEfX2uOuE2qjejxJCTuscUT689OX2baVpVT1yZ
LSvNFq7arJWK9WlufyeR4zgr2bMQrnXPWMkam7kon51O3RAqBAmAoSHIzrwGotl/1tj+7hkxVMs0
DYdtLS7Wkz8/IwlpHyWc5lWViJf4H9+TacWZz2M6g9bSDG9mFpDjTTIaTJoUBq/UDUr4qMKKmzHU
ZF6LmRe/y9K3km8Zw2mOLVqjyXyU9e5ZcCma7kNuM6+VuXcno2bhjuWWlk4W7pYOYuUH2sWxOIp6
e0006smljPKv0dPohluMFLBJ0Gfciylt2E+sQm2wJxPU8sNj7jWnvI42+IMWtuZdIzN4L8d8NlWR
PSLGGPo/OgQ5fBAb7OHoaua68M1NFJiXaWvfYFnbqduZOp1pW6CSs0PN8K4ei2c0ksEDdljFWrU9
mQL2LZ3qlrDB2GI/M5PmaDblQ+SsRVic/vOTQur0r9e8wS2P6dF2DRaq/HR2MjA2yiAnjMowWbuy
zUQDgI+POaeGhmVYEgqbqU4wkF2GKqdaoKJSFbhkyYuvduW467NXjOwst9XGH13YXGWE17EJFRCK
KtbFgCN24bjRvQVd6V+bQ8WIYc6TISFSrWNPANwgn05kslNQzKbYkjpDe2Urmc2eG/Z5YrcwEkCc
IKmJviXfNy6JjFmeANFh5jQ9Ckm0J4/HMWOw+CtlW0I2uTS1NtSXXVDOrLS7ZDH2flGzISxM4YRp
9VscqOdUgHwSEwIPpRBUZV8/hF+eou4TK+7nEB8bIG7ud5fYMbyh+iBUBtCQEjhBnR+Qw+NF0xOk
HoEd91lafRSTY9CtDuyJOrOFZaDBpPeIwJouWV2enkoW/s1sYVDP4KKEScGLNhCxs9Qqk3qlU6qF
2casQrSabEpS2tsaw9sKmORzYKbtThjjTB/CYl13jf0IwADajMWBJQwmZ2pqCjZysuK3TgdYMNK8
5lH4ZMdSXRGMoZyl9+6qxtplUiGCXLYb8Lkc9qCYQQjhkQhlt/eGQcdhB7Akkd7CUsCQxRKTYmlz
8SEwmwN3QDQNeRuuDCExS6aqjsDcVMas9FmQPqWWcyzfBH6duRpPmVkfkUXtdhAEMK4QWYixE0NQ
+yZFCoq9fLwFS6LhYzBxaNstsQ2reQgyEskyVa7IANCgevU0dB50sJ75Mv5Xpj9wevpJvoDzR8CV
BTGDwYlwM7pZU6gwMICQan12dWN/MQTlvadE34SN2nlrR94BQKo5s7T2eUwvYdWly1s8+oYt8Tpe
9xpLlkWHP0TEb3onQTVNrhXD4PdyXlY8yIiiCNq3UHad+UyLqf8Wvljoul0s2SZRQG4bEcUKPEaW
yVTWrvs15N9zlom5DVBQCvEw1BQfo8bDd1u6IZw2WfohY7EU2EaWD4e4ax8MQYtbsmZxUU5DoUDg
WuFS1VJKmCCp1wFDO7AB1LcEzVxY6pifattHgYRaoE1n6KgT9SKSD1r3oyjQ2wj6QzkrSsLOyluu
6sQc3apaMBddN81grMP42Za8a5Tae2bObTT6k28TxBIh9Xjm+V++bm8CBzccEcGcNoqwQAs/tCwq
RhBgSn1of5pHshRvJrpGvPeNeltNubJb9zBwK6nTPsQqAL/kPhjoQtyhzK8VSz12JdzcKkrXvgiP
pb8qllqpmf/aXxEGbbnBhUsAZMp7SV5+dQYoRM9PPYxO2Ee7mgAH4AteZwo4zjm7Kt/It167rsYP
F7NARA7zaUnePHgNYBORoGLvkU84PM3zTWUnz4PX3sOLZjEpw2H1GajfQgY4xxDt4dRU+3CaFIkJ
eygSKkjLrZN51MQLuKQHFr1cTLtE+eQVDAyD9ZCquW7D0sRN6Sxuq+wbfBuLIuu2noPVQ3e2/oiW
rkOWYKfesMLc/mG69nscK183P06T9lvNUj/DFi6GZa7rKf5ZTPuTROS+jHrTsJIA0/xtqsq6WmD3
ab9pRsjiXTnDLySIVIXHaoLnxCMrVyKSEIvAMd/S6nbPVI867LUFCGP+yJh1ii6VEiXaNwwWDhcj
vHj9xESYgu63ZcVRxl8nwSqt3C796Eq8GXnhsrOHSISuUL/mKmYxkCzAMMNnPYyNxW3epDVky60w
rrZ6/0Ebgj+wqp9uVL+2YzKWpVgS0ERDTHULm7CbwTU1F6oOU02pTxBU+k1gHm9X4f/66P87+CrO
/6oN63/+Dx9/FOVQRUEof/rwn88Ry0e/PqMf/zN92f/9tH/++UO+6t9/6uKH/PGnD5a5jORwab6q
4f6rblJ5+/v4+6fP/P/9zf/6uv0p16H8+v23H59ZlC8ifC3Rh/zt37+1/fz9N8bvJuiuP9z309/x
70+4+5HxteA4kq+q+fzbL/v6Ucvff9PUf1CueNR6VI2MPSelqvuafsf5B02Vyj8shnZsA1DNb/+V
F5UMf//N1v6hqZgK1EnJpGawURbrgsDQ779Z3j+wG0yKnMY+HQe+62//5yH401Pw/56S/8qb7FxE
uax//03/S2dn8yIzcRTptqe69s9D/LI32cQhJBtJejKJo8XbO+i+sqJmhRnLv2o6I1Gts6I6ZlF1
rLLsLXO0Z97CpyTRF17UnvRRe9ad4EeoWWSsyT4l9eMfHtN/f9N//CY1fsCfiyjH0JEhYQ2hR6h/
+TZVCK6eQYExN0cPx4xTgqsBqMs82VqIjLCB3dQ7U2bcRWU1oKHyS8EGYATVZOu0uCxnLT7DVYmF
hhwAmjNKXLZIgvSspuKbeDFZiR4XbpEG485Um2HXRuUptZ1uneo+2RCbk0WFNeBCkAylBo6CBRdP
rQpX2yvtAksecVxyNlGE0sFsIHvqI8tfeqWprm4f5p2EaGx6LAW0hi+ACc+gwKuzUcdMprPXtKaU
YEcqTWQ5lh8W1BG/fKeKfy4cE2ZltnMIl/ijICjsn/xsWCWVXKsGxNOhX5GjO9pqd+yahKUiLAd0
5dnvmkfZiYtCFkE3SeGCEG0ogywIPCEuhaZfqSY7tEWg7aoh2ysuwGEYm8G0Wg4y38GNzbMLRRRI
QHBuCHynSH5pleyQfQnmZB42Htf9hNS8NVFOhUnzZL/0WcNOgbSARWDdD35xmH4G4dLjqdpjqAs2
xtmzLCn2rKnZYc/26Z+wW/rlRubKB+frmXjBZfqEtpMwKCJe27Dh3okkK0CLCoLTCYFf3yZvIdYY
ALSebXYkkFvKYlnWa2BQh2bgRWvxcJr6npjFQo/z7RjXFzZD39eBdgdB84IF6eQ25TFkescP5Srh
WZfQ9Roexog+3ipZ75qgUgZn8w52UzxzsmLPJO+c2W+B7mwmjE6vVBch/VMwZNcm4WHJi4I5g73I
2UOHV+v2NXZh3EMReE4z7yWttUffg0TmGcuARwOL1G4Myo0SNoscoKboWdch4KQ3jHbAQ7Oj3la3
Umv7fda3eBEVwnW51senFmItlGbFWHWOP+4S8Y5W6L4Aj9BF4Zz0Wn8qO4Mds6kf4cFpaigMLF19
iy0GJWqeZQfOJwwIg3KPbPg8+OmDT4fCJXCtQIT4rPjwlPTZV/z9ODrkiAdzphgkLwszPYUFJWza
HdNGmXetScns7CsiQ1bp7Z1YHoVS7fQhfsaEcq+E8tiyASUE7AAYcw0n62gkyhmIauAHV16nS1c5
FxnxBrtZjiWwC5qzdZt3y6EMiJxtB6UF38F2GAPXn2vta69+zUr/HoZrnvXbCJJ0JvVNlkzvBDak
klB1mMdPn1KOfAlhbdXilmZdH96+u2bTlf7GIp5Xta91368sCJSjqWy82rtHjN85WvVaj+xeKcPH
2Mlc9tDwoHDgWKa+lWb2nPKAsWHmOacLU3LeSLyWHdOdD6YPqQQ/DdOlynT2De61mWmL+zq5hgGp
pKhfjclHmtW7lm03hQYotdTXnZ4+x3bKDhF5ZKywGycSV3xwOmdv2OHWC5vj9GmmkgBvjw+JSmyz
2gFB+6GTXJz+JBfXoOoGq4zseRAt46z9qqmkx4pQod4sW0IMhtTWQ5yc3Lg/dvb/pu48liNXkiz6
ReiBCohtaq0oiqwNrCQ0ENDi6+cAfNNdXTXWz2Y5G1gyS5BEAgEP93vP1b9gznwmpgo1/LZGuU3r
jbkGoK2+5RfXwUwr5lKjzTGyW2bgd4zT6JLm/g8lqxhaEQzkgarqD2TT7KdfKzedB39144F97lTn
4fr+fTodIQUmgYSO2W/ihBacaRyJJHkpPP0LbsyHcI7sx9iid5uuRAXaN7QIgVg/6zqyv6A9wcDe
kCPKLzjxDJwjA6kHaa9Xpu47xvJfJDHLVptt2PR+72FDTSeNDp9lhE8wtI5hmV5ry3seuaxVthWe
7m/mj1lvz7T5vndw3zLfZdTg7/VkF6veCoU7RJeFuGm63GHkPsrY2E7nnw3+NnX9exPvRNtv6FOu
p0vNMdF+uoi1+VrwyeqiOlDwbplAHWWphphj4yfwz6gcEXxTlSGp9X6WZfQ5/SlagN+icR+d6j2G
okbGVJ/jtj0ravK9yL+PSfaJyC2wNIVyp0dzG+yKlFQ+7arSGrQJ9s8xful1aATyvRbeLStZKFOp
PHSsj5TiB4vOdhzmu9oFHt+1zK89B+6VeNhfq/KFDT72KFl8jxv/znL3KTRg5gz9w++Ce9KEd0er
3sPsm1f5d425Hze/+whL9zGpgtyI0885xpVBNrCXHwJ0ZSZ3vW3J7644YHv5DKvkPQZNC0vs7A3A
71zlBmP2ueA+1dnGeKOG0Gsfc/VncJ1E6MLiybfTzZX6wT4F5QqGM7z71Ze+sZZy9H7qsX9PPe85
8uszBEGmv+6xqutNmgMnT654TQ+em16rnju/Ce7TOgIT/lo49dmKGiZTPLeuel4dApaTTv4IEF02
eXDXM3+fsISgr/pUU+2f+tSetCnRkeLOv6ie4l+KlmGECqQWzgczB7uRZKLAlRvRPWQ4pwktoUsc
ygHpZzHgMTbVT64TScTFxpZxzQSIBv6F5T595CGXdqzJ5w6T9UotkwC3KVlBBvROkKfaatChajra
voyqbLoyi50E5rLp6iY7jw4XhbTjfi99MazqtLaJ04UOCB4hN2N0Xx6Dd2wPeHcR2Zhc03QbLmVI
JyoyuyMG4qORONnBLVqYLTUPvBw3bUmI8VYfAx6jfvWcD657g2PlPvHQRGVTmJ+EjieqGUkCiDWX
y6KgJzRNUIGz5K8sL7ixvPicugVatpH7AxkPxtuSE+3vhhpUWxJhbYtcYKpqSTiA6oSvap7GF8N3
oougd7wybO8M8VssGFS5d7igLhDJJiQVLazW5Ic5d9RwHhAIFQVFIUhiO2SmqVCx8RxA9G9t9SJJ
N1Ex3mSXpQdVz9geFgobq1Hz0c/IlZ6n0XfoP8S5CWKOGl0pVvCUn/Ihi6+mPRWJitp+15RukwDC
TmJbJTqvta62jtMDhmZIEQBTmVgzsTJRAW5Hp9Ce+xSVl23Lo8JQ5ppXUb00ygGCRnRFb6R8TiI4
9FFJ9290nLc9ySVomCWh3SPurjYaSIqVo4M1xysZbZXKm5s6wXZsY+eYW7VDOlq8aFQ6NJmqnXMF
/p1UvpDvl1+G1gY7aH4l8sbFC5SR/BaYEc1eP7uaZpNvMGIwLDcacanH4GKMNqunjnrOFwUmFUD4
Xlwv+yza40r01k7tBUul9Bs81n5+ULhilp3rVjwUeEhAl7sNffvV01F6pwMKBBLCYf0VcA6iNP5S
A7nbkqbknyuT+CANePXCt/XgiD/pNsaNe9WmQ5hF7lX1+55bJXZX8x8wVMBlxrxymWj92TbbTwI6
KIOWtxbIq2/ntEJCW1kpQH1I/DX649jK4Ti/gvincGWRMJ35KOWN6cmj1n15G/W2ZYiqc80qzblN
y3WSK9FFs66+FkQbZyQUqimj77Ie3zH1v9XgMRc2bCVlUWX+I7VQYE1hok0S11Cien+reKx4htN8
U6VXXppOw0pfMLVLc5PZXkv3Qw8QJ1SuT983LsdlU1TfUA8VC1frFHC+dntqLSJYurKkKcSVu7GS
2j3NhyS3P7uUCAiqifXtCum90Ht1ISGw7SBFjt64AcZm9tSPXAAg3NibePSrMNrAoi2a1tjbAYu1
FvFEGKeDINpj1Rotfk7LPw9xaN/JS+7gk5vxXlXceln2WQrRIkBpjq/9qOpyPM6v4hR7GkZErpE4
Y/uXepf5kNX9X688m3kDztyTpR5HkGYPo+uKm07wLszcdC0ToTCdYTfUGHV0LBKd61atb2R1JvAL
wnrXIct5+Kb8jC9I3Yc80lelkQCPsmAy+g5aVQfRbR2S4COUzAYg3io3jcDwczGhRBXISm2tfk36
SIVyEvGYiKJdHzqEG3jRq5Yn3acUibAVmvbzYKr1mtu/h7FmdQvdGMk5tgi1Hgh2CYpdVRGHJujk
WgAqmnrDQOE59vJV5NR3ry62SoZxadcGyVNrRGe/82+aW98h/Lx42J9NNdambrx2MpL4Ve2cU+16
Rz9O2juzm+Y+1LW/wmSuriuja7aR8kkt3XczxNQg2ru7B0RAYmn85Kn2qiSBD0SSnz3IpyjZovS2
OKYSM4ppXvBHf6ZW+l4P4VnpiJOT0DPxNfekRqtNsID8MkINDLt9rDHYr6DCb/yJ15ZafX3S4dcd
+rZf14SCPdmkqQSjtfdC/VnqpnqPCiTTuGo+p5nxhu3iGjPTSZaYywDtGmF7b9xi2wXVW9uX5zZ/
jI55zNn8L3S/g7pjPMNeXImm3Fh+9rUJsd6H9hr42UqzqwudRUwb2dpqttSIR6NsyYqp9nhKjkNq
L7Imgahj/ijqJN55cRVxPSB/tWSNAWdqlSb5WVKLrgxKuRXo42iRtrh4EVF04IO5RWRZ1q9xR7nb
6kmxSuJuI6w2PxWVBfrTQQQa1TsxB0FOJifV/+K0rJUEOaefB637Wvm6joJYuRqtV/xQonTrdJ6z
Qca3sbh4FkYFISaSSOSs+pyh6unS7LMonUVJwy2jWRdqdOaG+FOUv5pRfmrK7rnEvLPoSJ5qFCSO
IVzapF7FNkq8YjQ+GWhqoqy5WB2sKzM8dIhBgAOj/fdFdI35VmEjtyRRnsOaZBxt2HmJ/ckbAAqn
ZXJNcKmiiF1KB2hYCxRTH2nSV1yOoEKOtvOk4BbXp8a9bpKmi7p7NVQ5AJ/onqsFdv4XKJlHRCZP
hU4fMKpkRDhNrGEYo3Hs6NG5Bmp0sTH0eUMFmEBJki2SQ4UJ4tEnn1UPS3GYM+Yac7hoUgmPvh43
t1FC2q2G9OIn2b608DKlytYR6BkYsHgyvRltcouHaEN+9LIEJ7hSkuotx7afR96lSI21x2kLwmCr
ae9JU4sHZLD4WYdQMfVf6oOm6PGznSCqCF1QU2TSYn2UKDnLxDo0oUGU3Dgl76EboYGEcZr4jk2O
IXaJTgvXX/gcZcK9Jip3gIWsVTGGm9+gvyzki5V1PDF1PCzN6GZ8Z8i5EG7KKUU1OFYKg9+WvJSg
dvyHGuYBA2UjWDuhg5hyMNpLWI3eXa/xiLYeKYH+9OX8nudGuyzHfNC1uoLWG3tZFZDS6XSXHKgP
iXJMAz2ldE8k2rAZ0oCBj6ba4g6ROdeHZyPCqm/YSzGjoZrhhHTudtoISwHeszB2qTPcXLu7IRXd
Qd3bZIb+rg05Mn5r207CaLJNknVodMZamJn16HM3uzfGz6R7ackT+8Jl0KyiUAbnuMzFOUfZS6BX
HXzDq+/3JnyrQNMXM2W97YgEU2xzWM1f1nZSnD/+4J+vqnjklBilsW6NgbgQI8ZJAMbI2St2xRJo
1xfMMDx2snpVJrB2PF0Ql5uE5zrsU0TUKRdKHDobXNRoOyy6464AEIdrfoTyziGbDDBKTsUg6Hzx
hi6JDxn74mjWmvlQtdrZJrnbLS0p4gU/Q7utJjhb7JA6oafE3WMJLA7zoVNSEAs0Xzdemjln5IUE
NfB7cz5g+nlFWCxs1W4Pvjf8dagg7O7SLt22XiUWTVzl0HHiogGZbyjMaiYTw8TYmw8dLmTs4AZ2
2cQeGXB/vJ7fRqfywzRVA10tYpVu8l2qIcrD2hdXk43USin7cFOVmbFv1ZbipPB3o1a0Z1CHE8oN
/DZbpTVUaH3rBFb6qlVUvnWmVnsiWNJXF1sMmRkk0jaVEq4HsrN5WBTVzaOyWEUCPIxqaNUNRV/u
S3/Hpmg/SIVoYLCELXqLRVloyjLXpmxcycYx9mF91rhWd+QLnITlH2H3L3t9FOzvkm5tJuPDIyBy
OXdUM8pdzP4M0HJZpk+Z3w/42su1gEQd6WCYvHQlXOwsVr5DI3+EpsRwrl8FQbZLWaaUfjvCyvED
ADhWScMi3nukOrS5ukGouKwJjnIhHEaQvKB/HIbmp05fQGHOW4vw4Kn8k8GlGyZoDXZrjOZEQltr
2Yu1xXdimrksJkyVPxyY8u9E0a47L9016rFwUJ7Uw94YxoMMOxiFUK9CQWEr1rUeGLvCUt66Ef2K
MHkYem2+BfU8LPoInZySiM+G379AYOMSKAgEDejTLXX602BBqQT5IPLiAiFPY9tgcQWBsLCWTg07
PVewqaPVtotrl49o/Em5XVnD14p7p0eAuVc1Jb+XkQZRoiNihyzQtVYYeNR6cBAANYqznXJ9kLLb
nom3eB9k+s1PwM6x2bLWGrTRN3U36Hn/NlaiOSYhCVbzl0i2tKXqAgbtkOOYk3Kl77p0Lywd1g6Q
LUNHNdmp5OToHSaUpM8Ohf2dpTE+dlGt0ydh7NjqJq6PtlgJnzQdFY9cHiG5trsC2U6uQZPsZLUo
R998dkyUBs4aHKRBapLBQDJsaOYE+S1qnywFbB09y4zUL9OLuPB0dlJ/M2X4YxRimxo3l6VqpuNO
45d/l8+AB+ul4SKjzVufgrOBplCfK8cHGOvtVK/fmOUE7m3OU4Psb773H6rU6XtbaHdcBhwaw6B/
/97oRhonTkLoSUl+rbrkYXsHVzDum/obqeiPPSqlUY0/Ea/13kvxBeLuoeklk6n/+m089OukRf9D
sY7+3tBUgtpdy+F+/+0c2FnlD3ZJ2OXUvzLtjD4MjTh+5cQ+6nX23Ry8ZZRkRKKSduZQecBrrUuP
SbF15N/ep25rmPabCH4gDp6F7sjvSVAdJPMJuhmULN0ZVuta6+3Nf/7R7T8mROiexDQRY9xmGeK3
M0jcojv4naRQDr2f8BsJPJDvU9vTIrMkrK0PAfr/92Hmt7zJMMg+fvhhnv06lUS3+cv5/GOQeclL
/8cff/9jgmlo/0Bfb1jcFBqXxwwf+Jhgmv+waRCjoHIZIzCunG6ZvyaYNhPM6S4CKjrp9FUXdfP/
TDDtf7g2oCrbtJHuG47u/F8mmBp//d911AA3+UZcs/b0k9ju7598Yxj0HiWbSrf9bAEbMFb6ll3M
wpBVey1xu917mq3X0aePH0PotW1s6fgBq1OAO22Povmq8kx9sQaLHWtRNEettfSPL8ekr9Y4ttOD
JJnwTrsL1c7QA9Yzxc0ozP7mWkBt9NGHhmh5CKItZzPm+ZseV+ZhBGU8U2ADjTgmE6L3zanQ4HVZ
0TDX4F/TxSOrLWWUaCBDbicSDFgQ/m4Ihjyu1QjkMNrzMC2fLRIiFwMq713dmsQapGmQrFWNqRaQ
CryEOXlKVLyb0FSDJxVEm+4iLWsKI3gKnXRYijj2VhqCDVrQY/qtVJqt18rmU2J8kWOZnp1Si045
3UwUAV/DqalEh6BZ644FKlJP8wte9kdfsjYvUvPEraY+malCVNm4kd7ooyDhoDT+4SN1AW1IZjUv
neusGZeOqMaynO6JmQPedgdSagX5CX0KQb2X7yZpP0XtZJfSD/y1H8gdrSiILdPnYNq9vcf5hcrQ
7a8lMM2LCx7kCPDwZzaCF9DsHOrD9DlHjb402hJxjyxxuxYZiSkhquWWhmmm5eM2aR46l+ZulNEU
06WMqzpy05VOdswNxbu6IbpPPzW9re8bH81iThzf38E8/rAgkCzC9apalmYayKpntfUvyll1BGSJ
5VMwvs7EmaY+3Nc6qI5RauVMldxDgAUU9S4N/fmDJsmKYlQfqW5Dp1iZsQkvbzqMVaAftRhBEAiM
gcj48rUpbXbpaRidTCszX3qSzeofPZ22bkFMFG0pnflghDH17DkeaQ3BFIw2gugiU4NE3rZPeigy
MRY0DWEARmB8LeBqmFqeWnJJaSuVdy0Y3VuldwV52Pg2tRIe2fxlntT93g8qtq3EqiC9gVI8jl3q
LUIftPh8gdBWIFYRmte7nY7KSSZFvmtcBxCJV7JBo5e1iunHoUGhAQ7Mj4RmF8FuY+Mr1aa7NNTR
mkvgU7RKJ1sUG8T5sweoqO/oOZRAp/KAWGviaDY2PxHIrGDV1KZ6qqaDMhb+SgJe3faacYnj3n/t
S8ijcSxt8jLL4DW3NJoUBELWFU1uOweG5DgHdJwnTRl9bUG6mYl4uXJX/mAtFTcCe8BPRXPV2LmB
H+OLda8oxmBBwgm4VfOHKGvsz1rJHJEB2bJIowf3G2k/kr62R4RsU+buzghT+lA9+Yqm+vTLev6/
iCh0/XfwgdBYxhnwWqqlu4zZpifoL5cdwqFMsfNMWZHW/G1eFi2nRk01BtnGl6rYdRpMTWtoIjBK
8VWfTvYwaeYwTmBWzWuayvNiBm3J2fFdTvV0Pue3GDCZlHxEropMNV5G95o5mvo8r6Ps2epsQXBM
BpHy3qLvedQOANTcHnQoJ4YFwTe0y7tB/bOmfUu2OBs5w20KRFIpwNeJ/WdWEnJiXmM7DE26XE5w
ykudhivbM7iqFnIEhVONMHE5OAXirgDY/aCMj8pzGTIM7r2tdOMlSUvhUJVwb9lSt/jQC+pK1zde
6jgIz1lyHqBlLoFHkiHle9rDG61LJIyFHzikCivd09hL4Jjzj54LhN6Mvta4DkemNdNC1leFhKTw
048C93XsJyjs/PErNAqXPtSOw8DE4aAowUYC7UOJmt4qiwAk2wUNwtPp9a/VE4zTrsxb7yinAyN1
e1MJYNKm1NU1FKerBnLp7jfZTU9j41OZyIvNQmlO5FV/P99CQ5K0RyMasT+H/YP2z86ug+A8H4q0
233cmtP/Nf8XSqgghrRIKo3htLVUbpSIuIWYFVyU1sDxFvW9tlXNUW59kg/OajY0i9rSnuPYTtaO
U46wEBRi9ZDrwDtWF8oQ2ytIizyOp4WcCQi6CC091PHIQ08k2Ntz1z8WekdhjZd1pXl6cFWGFnFI
+Fr0pXhi/THod9J0XgTDiBUtc9WTN4zqKXHEirtTx03PapY0sQ4NCp5rXRb52TIZSeP47irsM124
8mniBbFnfQf69FXtgI7XbfMWoFBYCHXQb7CPLLDZHp1Jmt/QdIX/DJ+iQ8mijC2Lr1PAiNWrqx2e
oMGPzNFEtsg7EzD3TFey8JokbvEq8AghsPbPWQkUMVS6+8d91CFlDKOuPPkdPC4yLmzww6W3tMLO
ZnRrjIePtX6+iHx20VtyJKgp1KL7jhra2QwKcpbSbmkW+lG8HQfy0nkkhsCg2DhZPD/R+XRQrYpy
o2djh0c3y1AqTfDvKXeOon/AwInU1rCTbT2ILFiRoPKplXaBhJQ7wBi01waX9EUXtfEi+IrZJF6A
forayjTEUXY3aszXOaimox39csj/ZiNk/l7Gs0jZjoESzXRBrf3hOTT1Bm0SO4eVlWr1CnQ4ONBB
Bc8+XUAKrq2PL+eTilsBQESMsbJB7993NgKl4ovn2Owp5/d6zg76B2zhJzLtw1OVpsOhATklXSnh
X/lNAXCEPKZRScgRmb60xi6CxVMoK9/6WmT0oKYEvja315NGn9DD8ZjGpXEdiuAg+7J+QGx8aRGd
nwzboGVfoZ/Wy4ScOm9wQR/aqU7QItCu0AmYRtklyJGRCI7/vLhTdP9eBFNqC5t13bApt82ZevPL
4k63B5aS29p0qUgNNKZ4E8x7KvNXKOSBhSnTLzeN01EHWEJ/t7IYxkNceRcLeS29MGxyCC6465uE
O9aIVkXpcGF5KCwWXcWoW+lrsW9lsVLbMCsXtEV/QKDiiR0pmfrEljrmKjS1J5/x3FYOPApHNb+q
eu7eUhMhnpXpdPL6ldIBSihK+3NP+btH2iWvQ0DifKZVFeke2LHqvqmu4MrEwTek+PjkNT84qsro
3eYPfvrKrBhN6+O+D9r4JhRZHS1pQb9wDRoGHDRpf4+yduIgm+CstUF9n+8tI+hu1BvOmWhBa9tM
NU3PGrmaf/35jMyHwGmvaUgt6jTEuETEAHxurLdMtPIIcJ2x6HSGtemg5JZPw9454sZ9Kyj775ZM
ym2eJmLn+lX9NMaf4xwebuWpj/mQirFfehFUlzYveMTwHFAbeHjsYO8OUtJj7zQ8iYeqmBDuDsGS
ST4hrM2vjZT43nAbLPIc4LxJGu+BfGlKCpE/uU4inwyTCEPQ0cShTe9pVRIeWPQhgU1/2vh4f8Bp
REslj16zpigvZF241kElL3hBlga7FETLSAU15d33y2mJY9ejxnW9Kgz+8UoLtGbTpJIq0SmBopfF
dV4ArVEeuLgu86amRWh4NXL3QgOpfaapsIrdrNoD8iJvbyzQek110UdZgb5mvBZ2GoKUFeGN0WW2
c8f82kly7Zt2vJfT5UBOaHvNXLe/ERfereUAodWxQfUEgRHcyFv/6xCzEyrgN5zEANVZRHGPFSmt
7gUmSsapPCKmqoZZd7MSwsl387KCOelLqShnYkxcesX4XuwamI3q6C+MzfSND/uTos9ojkpPlCx6
PH9T5Ty4Fe113n9h3kA5ig9mjVjEOloTo6z956v5PeCrJBSG2qePP6yMQ1+a2QqxHfZVvauuQ1Q3
e2VghhaOtKwT8a0rguxZ9crkkLfRt4TIrt1Id7RIuWulBbNACRgVhP41gL2P8LuK2gOK0nQzVrhm
BJLRDTUq6GmtaTeMIfKV30Edk16co02zgqfB+CQn2lPxmo+tfZ4/OjJIn0DJ2sx6eVpCBk5MbaF5
4rsta3tP9+xrlwX9mdWMdnybNodUUOl/1O5uEnyREppVpMfZrcmYHdlq96MZMWkAd9s1YZM9V4m6
dgJp3MOE1l4TDm+2V7Sb1LFHEkHa9kLrvAO8PRxcqzMPliV4a3ofkYXYMJAFPGR1AuJeRsnVQ1IQ
lX5DvpLubR9zjxTYDyhI0mcG58NeLQlmzJUu23/UVQBGBkqPqrwPbeNvWi3t1wmhKM/STQiNp4Zs
6tIlesqv7oHuNlDj2nvruZSndku0J1b7TRSr0SHWGDyqhlI95leZE+gHHQPbsioCCsvawvGkOtGA
K2RUYFoxv0VJRweUFZGw8jJN/BfHV+4y/2ZMeznfbf466FIfDw0RC+O0t59/VrZzmj500xpQ3r2g
CEEPVZvYiq+9KVPiVWNiaWS5C9KOSj1CY85+GMBen9cpUW1NfVRFfmcz5YFQwkqmQdNdAhv37qWb
KfdathVbwVUZqvrJC7sROWFRbHylZewdk6IzAERj1Sz1U6xY+2i01ZOvQBIKLTPaoYh+KFNFhqYk
WMROVTAFT8dD52Kumn40D6AyMPMyuP7rEAh2QZYiy838Xhtr2yDNT0ZvVDsLiQWxH8bwlvhWuuCj
iK6lVlhPutXvyWqQl8FizN1YTX/O3jtDHeFNhvFhQMtyAFJJOmAMQFU4X6PwnbqbrOpibF4/Xllk
kg1x+mwC5AdrH9U4k+tqz9AIdci08ZwPjT1uJSQoPamy/bxvtQygqR8Vs0wQrM07S0GuD9smw7oJ
wVky8uCJnKlyS1xBsMzaTO7r0SGMzeVTQUse32zMWUhDUvNi5snBHEN/g/ZTxy6uKeymadqrlrzj
RjIfGpfXoKFp05k0kuvD4GIkYE0iJ5hf5YNHmtO88+i6jqe2rWSXNGQLyvpEZjv+0soWwyUnOgdO
p7m08zZ+yhm3bWxBPKcZksK18Cp42Q5lyQLOMxSRwbVfCjQ/p4bSkfA8q11XjXQ3eVnKfVmRMh2E
ogOaDwl9vvpTIDm13ZnxWVV841BnEEjJ9733Bv+d4wNMDaOyBe3fPRfUfFc9Y1PycR7dRiHpMxi0
bSZbc01+u3aTiDW2bkeGyqDKu2+O5UkU4myjEybWx7vPh5RrdvCr9sRM1ruj+2acYvjtpnQhSUZd
9/hoOIkGO8KgR/ZZnx7UHRJPUoX7Bld3f7ULswmWbk2FkWrahaSqr2bRdWJhqZM+XQxJsIoTC2Hx
3E0osXCsCEVpvU1q4lmup/Gh5jtyk0joOfJjM+MLYqb9LSupcxRjrb/IpvgZfKEoV3bmkAcaRjrN
4+GLHC+U2lMXm/kBB1i+FGrLEuMXh9DBrULpnp/zAWkQmqYSpEHQIplxSypYLzpq8OWwDAyLtvuq
jHAH5oOtGs/Iks29DHCgoVPLLyBu+YRN8kia+HPohv47MVk2j8WULQPdgl3kxtndCMs3BT7fw0oD
65iO+DrzLlRX/7lE1f7gRQpNs4Sh0qTHWKPNRphf+w9KQBBD1hIZl1blcEibvn5g1873AUP7ppE/
CjNL2a7LdJdi6loERTvSZU3LY6Wp8d6x2/Ko+hSXjgQrB5RjGYgKeTwTT+cyToejqoX2x0szHdX1
R8UiIvHaB6G3BavQr4tpBxVk/U6X+bua+t0Fkmtx8zzGunmhD59T/T4O40C2ipbvCiSMDNcNc2uk
UoKj0pWtISo6ZtOmz2oKmBQjTGYXAeEiY968mXsUuRcb+9HGQFBY+bccpNseo4V27eNs63pIt+Yd
oqdIckD6zNyLaMIgYo2OsbaRKFo41mEwwCF2IaISSyCVauL+3nVHBxXVMaqTx/xsqPQxvZBrdiAQ
ibko1+8l6uj5zpdBC+5s445g2VwGti8fl8YQnCFxKLDEyDif17WQEZ6Jne/40duq/Ja5pVfId8NB
n0BidyQAjcy37nyAqFmtPTUiGDzWN10CezZCbbHro7peJER+oCaUbJQGfnuGyHRXmiB8QmCXTWcX
a91WdLq2S8kogZ0toDonbo4Rt7iW0u3f2mzdh658x3aCvgShOPPjl5JFSKmOXmWj4p26ApWM878Z
/4nffdqCAYYLTUgVmm0BBp1GdL/soGCeIFioRExzJTz0CqK9tQ2u7RDaq7kXS6pEdmQj8HVUnf44
TCNKUQVvWWy6sPfslR0V1/mMzofO6JYmdoyTgwRm6/SNho6jC67zIcDbzQ6S/iQNf/QeY5Ee2fem
R5w/Vr6YX+aeHm+HqXRoUEjCvDQwB3s6kPeBnse8GZVB564C22sOiIV9GCAmWLAmy5dNiQWlU9F2
0Gwn6tw+N3rangK94PEymheXnB1q94GRYuiUf4NmMv+Yx2BPMyw6LzD5HFv93VJWQ5kXqp/j9a0n
hwY9tYKR35nMsuQcVs2PRPPp7E1vzX8o3NKg7Q5Y7l/thflV5RbUD2D//K6mB5vh2ywrjLdN4F1A
ileP+SBSdgJqSBgkhJ2DlaXK2ShDY1uRbik1kZ8VIQnO8hL2Uhk6SZG57Jk6ReydhqV4qDUFyAhx
SUWVVGvDtPaUcirZhKQTWAwH7jEhN9gTWJuyhnlBZ9ftoyMmY6WNivY3FyFu+d/38TixNMvW0IXj
xhPObwwH4tj4xnWABjittta0iAuN7qBQc5ykedmfFRMnhwkACNss7W+zvReZ03FXk9OGqUddihr/
R1t59T2PU6T/9tvYCEqgxgRKbRISRXExcFVc5q1Qy3Jwk2F20S2CXeARMHngqr9w+/0oCqKG0LFQ
FjTtX7OI+RNQBz9ZmQWx6PSwqbt1E5RDPDBsK8UDcaq2+mhmkQuiQ72mbaZ7Iyut5m2bwXVWulmk
W4j++G9QUpa23HE/1yuvl9/qyjIPHy1Ti9a4WdRU0EZAanuMwsRI0h0TrHKv1S1b1YiEiWnbdc3w
5NzNO7fqx5rfpV3+JiUQe2AtxsqsFDrNAAswwvkGF6Vv/SQ7M/2mshkA/bSyS6w7YW68yEhL0Owb
yCQT0oDI7KzuMci1XUZuRpX61qmHoqRiMjopMjtHZRQ+2VlPHleEqnPSYVNBraEWkMD4z+Z4hpPS
BvKyQoKFpkY5jlOnWGZps0xNZ/OvLXbrEjhCq0KcU7P1iXjvBnqUoE8Vbha/Qp5Pql9w9l2VkVaq
wfggxyG3KFJy2pEbTavE2k7ryZUVhkTnDu4ud9rs0MM5WhYj7j011fXbfDB8sUgdx7n8661Aj0CP
t0a8q+vA+PhrmIXajUna8DJiKwaTqv3Bwt+fncLUNkGf9aDQ2vECXhr1RhBASYR/1tTZsSRI4FmI
sdopiBv4L8jzJWOIaKSB2OsmafamvZ47MoEYxn2gkUVTMwN9rsFw3smsmyY3c59AZ878V/XETnnK
xPYvXUFSaT1ty4AWtQCnYEZjDip3BBRgRqvGyUum4qYrYyDuEZ++ogFWUmJ/Y0V4nh2jo+OF5W1Z
djEN7NC+9TKxdoWaRTtk7AWZOuEPO+37szrQPhp7b61ltQEQnv5z2EbtprJTyuze/pn5wrngseYi
mCp0L7eqHXrSU5hY4XE0P8O8zW7gq9LbUA9fHG9wAEYFzXbu7s8HYyjjHTPImya6Oyalft/U4OYV
mv7bLExo96T4DBFPVvmW28n/qkT9y38Tdl67cStZF34iAiyGInnbOSrLsn1DODLnzKf/P1afmTmW
f9jAoKGWfUYWm6zatfda3+KMEX2lUl4xFZ8+uc4A6FmjCiC1l4gxfpr6uerF0Pll5yLY3+rioc+1
I/0J9EyddVdGZXY3J9K681PUhlo/VJ8kmg2UWhUQQlgFJ8cIrPtChpzuXqtWNlfZ6zF8J2POzyYl
ESTk8aNjdD9s/mu8poSxdCPkTo0sexZcIO5Jl0+ki1engBDIS+P5wRGACaWJ1LD8GOnr8hv1vkO8
rhd80ZHvf61jTFBhOZy4sl8BqcpdGQzJRfPIte0BLu4z1G0POrb8HW4P+JqDwIM2xtcsM2eiqoHe
89AulNCC/nWLnPykLAlm5iINiAcm6LndNsTEcXR1GP6dWtIRemKO3mhWwlVJMmuFXupllMjFNqMd
7iYQ3VuhU73iJodpTuzbyq97ws08uowHMZRbJ3eYajRtqW8w1yOmWqKOkR35a4ssFfbfxa1Q2l8j
Hhgmjoi2MYFu47HIkAi7w8Wc/V1e5sOH2EOdrc9P0CkqJFn/OcSor5we8JBlxSfGzB8FmoQtnA2X
oBqUnFk9Pfd5J4Ey1M2B4X/+l/39JqW5ufsXWzwBFOiCbBO/OJoPaRi/CaXasChGOic4CtVg0Ak+
92pYQWN8gVVVu8osexCrg3BWcezpZ70fLpUdBIgjA2KIB607dTKP7tEIw+RCHh5CjvYDmR5MVy/f
xhGVxjCP3WnWut24NJzUixoMasKu93gl8BZ4DGUw3n5rSY+UpSvf4iHCiTDEe9qU87bX0/aJS2s+
3rajQNOiN3uezZ30EMYuKaKfOIRkuh98Mmfywm+tbSoC7lPU5qrI1/t23yMAvCRV8irTxmdawxF8
nCr/zFZHpnmVHk2iCZEBn80hYbuR8anrc/ssF4kJknvMyjA9NOyvMHZ0CDJdMgMoBk9/p15mkzP4
gE50bdBeodU+x+Z+xPox5x3DTf2Lum+bsA+uqRO8ap1/T+gZ0QBDF74kMfJNbf58+yxmJDyvAZjp
gk01bbV1SAH1A7Lbq0hj/c4tHRYHHVuENrf9qzQtaBaJD2xlaIdk7Y0TH0PXfrttmEx+6vUoRvsZ
y9R86UeTtgLq8tHFh+FWnrcTfitg4UN9szKhb2xuXCYDzJLG+IWYs+HOHqzvpj1ph7mujB3Yn3g3
6lBcumbUvhajREYJFt0meWhDO+cLqQfAoZJ5vpekNSDgkeLQCdkTnFHAttOygRmKj5GrcF6HwZT/
DEtFakzPNCKvMcHKMRYZcdTglmHe6bDrDmJB80MIZEZyrwau03J6YwnZVq4gzM0w8oM6rdeGjsZ2
xOlPgPq9sNpiaxGqu2eI8wBnComx3fjbchim063xUnmNjyh3FhcOL9+NGA5Oiql0G3CDrYqsne/4
R35MK8SP0h7Ss/oBftTnB0zFxUqOY3IuU6Q3lU5YYdmML6kVXFpZhl+SxEI24Tbm2Y3iD1UWmHep
6b2pq6ve8SF8LBm7n73ZmHErzcmxYwWFNNOAvIszuslxBC/E8pYmWPTZKZhahK72AWCrv5uMMdxV
dqd9QItEdEVQfWhwcm1LZ0mn59RINklAvdjpF9XqiHK+zWzY3XPe9slfsd0NdaX+ieXjY+NiJ0o4
yTS20V5ENzRX6yGr6T0Xsy12nhoKM+75fpubd938Kc/6/quzSGmj6GvjUu20VkVjSMbjkj1Lm6Ws
5XQZHdN8KASRuxwqg41661qE+fVTlO/rKDsxCJHfkzF8cwQ9PtMp5XbC9LUe1czYJT8OQWNBvq5r
4h0hDeVWpiVyzXkEAF9ZnYsmqM5a95+v1PecGGhPLzpGHmZG+x8FdLg1pN+QFya6p9uf2LmTHVRF
kM0h9nPVNEJxjrYjAd29KoyNIEcp8pzr/45iDTLwf1bOONJIhCdMbalFjdp/bCOxr30E4hqpmbaq
ffG/JpfMCZOL+qquaKtpiY63TDfsrdHNzd50gvLN5/qS6GkyN+J1nau914HOfbsQrW0/oXTmTMvG
v0LdvgZvxbHS/IyN2z93YX0y7dLxz1NHMvC8PMNJhLmAvrFOMotuvKIJ8TYko+l719DaB6NLmclz
0losbYZ18LPxVtFYZUUktu3m38B9Hu2sz7aqGaXkXRSX+f62+c5TyKJJcNh56MgFMrTxWmUdUGjD
OnmAKO+cZCJ6OpnWWZXMa2QE+tGYcrT0Sp5kT9yQVYSYro0C1DnLWm8O7WdVW0uXhPfAsgOigmnk
F8P4UZWSf25pWe8Vw8s2aDGuZqmwaWtZaBz/3TJIxqkjRJokidSXhb7qverRDswBlrhnviVedwRT
KrZjhXtCDXOiiU8HvPoZ9HhzsQAwBW9Db/MAzP5Hx46rHQVGe1zeuQKsKxAmRAx6yukENxS1XYqF
xmVdKOquQMvVcSgsu9KnfuiyE/h80Mz++Bx2ZBfMU/pkhmzImtV91Hq3PaEgt2gNSf8SeEFNz6h4
/PP1+L2FgnfBgWbDCJ8aD/3nr9cDvUJj5FUAc73BT6V3RNOo/TkoF+ZdBFxRhPoWlqR2snA67gji
7bf0jdhNxnDYCafCvb1A3FAYpQBmLHajDF6R+gP1PVEGHX5C+u+VRtqi2hjdkoNNldfnzPyZsBiv
3CZMrqEdTpt4jMSG5l+/DQRktHo5KfutzVFOiXIGSHrkbhKT3HtevKsL2P+3hzhb0NqDSeM7azhG
RFqQb2kO2/hfsUXUAlz9VICNXgZdVVkQFbkc6f58OdXt82udJYVBtaUj1qLOen97pamdQFVzB57Z
ZdBeuyERDwlXtus8jzaF/IqEzj4TdCeObYeMqh4ks9+CsQBdSYyQdPXhRQ4IA6OI8fT0wy4R0TmR
i4qSZCpJT3XrESINdSFwFyiGfB6W/MxUxu2LHAZAK2TN81sDRu3PToQDdpmXizSwOEaR6gvjy6ev
5HC+qCpfR30S2acSIhaYnBEGgz5bKLPG0rjPpoyAvni4pAZomz9fKGEvD9q7K0XhBBfIFpbNjbd0
Vf7Vu5O2KKSGQ2qZVaDEijV+bNZ9CaAIYHKQ1r16weRl35ue8VEM9B0i/RPwYii0InEk+v7o2SXC
+Tg3yyPrZu1j7OH6IbVqbeZh/il2rQl7xwJllM62aMruMRTtMy3C6GtCYsWqSy0Y8kh6Y1wlO/Cu
qHfyNn/KsU7j7ST5cNFS1sh6QFgUj3SbyrVvOs2jkXou4iTPItpiFtcqFuGdoc2Pg4TamcFJwDXJ
DmYlIyOvSX8qshBcZ16f4GZMD5ZRgjPNGJWqF4xk1kkLjc++XU3HrClHsD94FnNUMFj2irUSA3mz
KVbjBHy21rxvg14PpD7U5QORLBW82O+3FToakcKYffdUc7gp0EXvAs7Yp4IirIqbeI31dnRxqTW4
OzYYkefmDoEqWa1L50OVDkGiL43Nat1OeX2c2oibYBniD7TwSMBAuvvfPl6ScaHVqaxwWofMkaC4
3u7NCNp52yblxtNlt4tdJwEmAjfU55DgA8AlA9fIzlLPk7NLaPzWc+yMA77N8E3pjuuUjGV1CYOW
YMBWkxcRAYrW5xBruQbZrs0gvVe9nhxkLYEswDI+5GZubMikmKD6acS3GLi7h479HqgMGlCPfRuo
GCgJbdiHkUl2/H+brTC010kpjDt+V3uddsa8UxNkPSO0AHc0a026qtGOnTwauoAWWrHLB9qh7DUf
QwQHbo2g0eX/kE4RG7F6W1l/M3soTdD7p8a2vUWO7Fk8O++E8xN8CiLxmJk5eoeS0Onai3TyTyNy
/p3SF6c1y14fZiSVLCPq0Cn19WimUK9LdznglVJemmmgKbaIemeH2lsEnXaX1yaKSceM792EDMBC
tHvLLosH1tJyDVKYARP5zIdxmZcC/gzpQWHD6zDGAlY4mgtcvKYWbXtYlwRVvHpJLa9qpt/UnPQR
+oA9HO1+pRoPZluNB83fwlcEnbpo3XqtGDaaa0zbwLGaB68kiGSZxg2OPFeEIOJrN2qkAdkHP0pg
O3nQHiF5vSKxBvSsCSDRo+a+idPC13w1YpdWUzWdC0ylgH318lOlwX5scfKup35+aA3T/9uSpr93
BNm0zz0H1gciOAx075e0Fk9YysaGzA/PwrlYtPVqapRMeXjVG5DRqHWBXKPXJTrZhIhJ75bgZ9pr
GBQXjV4AQ2tP/pJ/kT61fCgbrMl1hJ4owQd/kR0y0XAO9nVux9QcECOcjvNCZBHSluln5XfQPEgO
zG/lik8k2iR0QKFk++imo7ACMcKcyC1m92zoc4nupXlL3OKEIPqimsvp1D5XgX/HAdEEjAm9Mqw6
60FV8d3gdZcl39GxwYsu20oDrQC7AqoMa2kZm5NM90Ey1tgBFgEuzRKEUOz8NJsgoyZMuv0QzIfh
VPOx5LeGXky7vMGkoOY1unPhG/F9KdyUtbR6dKTdPKmXemRclvpvlTQTQMIccMGeQLloLm6Gi6Ij
K/2VnWE4N46BWyLAEDobdAkdDJSrSR+1i9Y6Gg+L7m2wI5nEpvlGue9k9aT5HGA6rOsvESrKlYGe
8otMk2Omt6cxaQ+6M1svEZGT9Jbj8WngIAzLgq9y1/iLI8oFVfjrrgggUBrS9JBao/rW35WnDutG
nWn0iW/H+SYieVl5DEiQKicr/hCBAToiz4m3YQTHrHU16lOPRqzlhsN+NGtxk3jPmV7wr2Qqqr4n
E/oC6tqD/SX+h9kDLa4C6naJ0r6sq+RM3J/31dChy7H49DtOBNoGQVJ3yLQYocQAfExL/GWCKzbU
NiwDbdbcyxHkApKDC6d9tpJuOg9u8u8XbSa+re1K56hR/x3Rjk1i04cf0SBxw9x6epH1TWbZj3rZ
bdvlZUmlpneZ3E9M3fVFRxovoXqqAnSNGaRT0g3PWERWQd2e+fVBHdP8h5VF2E8UaYurxH90JuSK
jHhbPtOmuyLXPqv+ENrTkjsmEweoA8cWkRwqF7N+aOYJ67kgSNWaqTxJG8UJOrePmBjdfduCMv1z
EfS7vB9+BHccfivC96AHv/u0vUD6c2sBsnCnelql0SohXI+Mzdx6Bm1Rn7sULs9t3Cw67x7p/89M
881LXNv9S+7RRffLsF9VyP5W6GLu8pnGld5Dblg1BlyyVgdN5NZy60S4aMzySyZC7SMsgqswNNo+
3O6vk+1Z26IzPv/ld1t2ol92KhN3pIsVQCxnSUNZwP5V3zmIVsKkcuyboWJwZht/EF3BCdcMdiUU
ZD/m6AlvkfXTtiAvIi8L43JvNyVqzNgcLraL3pDKlVYUMA2TjlZjHmSVDPexdMZTK+evU+rqF2oF
fEFIiFaUb/lfFnX3vbgZAazHM8lUxbORN7vLefJfv4ZlUJILIqF2BkSefePphb9m5SGauJonBsgE
PpBDTNJyltJdz2xym1ZN1YfAx6S580ScntT8jVM/sfa0g148E/xelZRPQBC9l9h3PspS96/qz/Jw
uvMJEkh1cfSiuf3ccBoFFltk59HpiChsjWStFHidA54Anf+2mGsK56WvPoyMVP0eEC+A0OY+1ppm
7TdgS27qhKKy5DND5Ys79eEpAaF+vLVEyFcJ75KpZOlrOm2vBGuTbrRYxeNHN9e78+3Bu3UlrL5H
vz8zYbSWQCgy4ayjJ0AG26V9hgTUH/M4HvaDr6PXkqcBxJsYLI9squISLGMVO7oz/YeWeOuDUehn
RF06rA8SorGH2UsjnnnXa/asBDd4LvqHyUbKGtO0UDoCQKD5vrTI4E704Oefb1rnvaCArcQB4Epg
BqYb13q//Cb2WLbFoAG3UJYCJ030ezqEpOiMFFhND1fpfy8+cFCj8L+UYvAvdm85L4JWM6xoI94Q
1Oh8tJAqrURnxnsnb5XD/RUfcn/SNZQRg4UaWH08fUzLVDO8/FC6+cRU14U14RA5Kctpuhu4pqep
rjmChN41mcV4mF3tTj0nar+vBHHkwKWORmhV7ro0RmfjZzzeQZQ4R6N016GWHCzG+/d90g9I25t5
P+Qpg1uDJBBCIdBpR51xqonsW97EneutKbetDZOJa5Am3kXJxgYSOVdM5eUGXl98aTPncmvSFy65
ALouarZz45sxjUSw0F+EDuJbWJEaSGF//pzE//NYUmqxR7J6Oq7LmfvXx9I1+5Ypiyx3t5syxgew
C/VvZqkvScv4e0QnH70UMJ5yTQXEbe4cQRGC/Auk6FS61tGsHRDwJrHNgHeMrVqd3AojZzJXdNEi
Si9llKpctB63n1NpA94vp3O5bWtyGTQfzReCAzUwV2aTiel0oeekK3jlnd4Y07VstYM/YwTpspUe
cS9VY1TtlK/tf6cu9VXpN4fGcYjewe+zSWeOTvSyR7Znl4KxTNMB4E1IrN3yeOtuUd/lxhd38gls
HsoRkUnTvyTdHCBkprHY18BvslQYm5u1gCPatZgjCxxRxDHo6TZ9CDS2mNx1ugdGtsVqsmk/eRk0
eh629ml0+Cz1dMF9jUuhoeZyKJyKgyrajQrMd5BcqW/HazfXB1XFFQybH27yYnvmqKbUmSHHJyta
ODTNyDBRd/dwlpmccxCkehsA48kC5ZJqXKuLEdnZVSAGzerOefQ17njq/rdKZHspEv/K+cu3YqYM
oHutAn2WPzTafswnDsnDwDJSNuLHrbwguY7G9NUdMu4R6LL/tFHrmNCRWwO1JZNJaaTrZfQ+af7t
16P3RP51k/xMp7rCK/uTbg7uk8nQDyiIgivTc3NtE2b7CeZTQ6U7g6Dw42kd5OatCtO00tjOwiYe
K5gAs3vcWBt1U6kXpTdQ9dnglGAgZpfetYOfgFjwYA9mb9fCgLpoTX1XYAVQMxBi9opVNXj0rmHv
EO5KWuqijS5Fqq8Z0Lm76FgdkJdyDWYb6TOK4C8TnBbi9EaCDGOIEIFSr1dw6KoR7fnSB0PkCsUv
pQHiZYW2hVeQrgP6v9spSvYBTuULfRxjL+amAxy7+fPzrAqdfxcLjmMIuMM4002b6f97loKb1djW
MDFs+9IEW1XBcs6qMXzurVfsvM5Gq3Lg9TTWcN125euQFuEaHanzlus5eFVaJGUlzvHy0sUthCaG
sMasAYGPzVeTmnMdZzdPVYyE6kwJi9DOkaBFgsuIXP6suyDmVn1I8xa5prnvlt40eG5W0dqJ/tko
u8AgUmARfWslRiYyNeicjLpIOY2DPyvTyTiomqoZJfGO9N7Lkqyfxp3k3RTNqJNiv9oVre6fmT7z
oKk/8TMmKYFHXWFF84e2R0zrEl/hHerZRCCiNT+yBcunLHPqK7NoESSnjmQW1n398ychVAfh/Udh
mjyA9MZdC6bGryurGQ1uocMA2SaDa6w8EBt3fm+HwDB5cczgPs+lcVTfD804uoMdjk45wK+A7DVB
y5AWx2kWydm0/eSgPOmoeH6GtMAOQTAOm1DPKzLEWTHqiWQqRybs7nmaBKx4gb6dEvHoj1W2ktnk
flanx8b6fJuNYH1AIJ8JXGMF0w9aX/ZOz4affatnZ5eVHCIl/XIvSTd6gnU87Gv3gxGumzEv3zoB
PZxMDCJcEu2s2n4znhjXnpw7Gdrbhr71JtFMIibmSdvfDKdsy6vC/djXXYCv2Cc4Fp7TyaJMCvv0
4LVdLw65lETbu0S1fO/tYbp4eOLNLu3v1D5ya2hl7ad8Lj1IbsvZv7TlD/WH5QDoTElQ1EsMz++o
TuhdNiWX3tabrSfbpfmVoCRcDPJ5kiHC1EaEwvA7wAmE25s5VGYSNhYBvBMxhOvcEnLnN6S/NBxv
oCEsDTBnoLvAMcbbitZvToGw5nXYZBXWAYNdBYYqVS5CkDljFNOUEhpSwrEj42h8bfqJsBbgj+HU
BqsKBRj58HCfRDHsmoaYUNWtEbFf726rruf2B68U8T6sJv857xE4N9247+shfXAl/itWnfJTyup0
UepLzQsSZtoT09xlBqoFmvh4Ky+a2WBwOU4jeexBdT85znCKiRHBs4q9zxgRkyifUzM5T0iGUsjm
o/Uow0SszKjRvqXFCIovhSK6mB/DStjnMIFuytzn+80/pWN6+ou9z1De7F8eJFe6lsOCZuhg1H5L
TyeqwseIDp089PuNGslnJklUfjGHxzw0PyJwB9+XzvjeU6SxWhSv81L7xy5H7MVO2C7wnrKPmXdE
47U3edAYKMgvxk8/I5WP6cPPuRDXmkCJzzO36Arq6NkuvPiIm9cmrQmtftg7FrNIAJBxZi5Y1wGU
0vJWayrUvnKAS73oo6w2GE63e5XBzniY1KixLGzu+9r2aKNnMVb7NN0oy0THVnW8WVea0AXyRL28
K7rOWGUNCj+f3LsncH2gwUWun4XpWGeTDJK2asNzr8SxbiLxmpmbEC08I5lj10TNw8Kudlq938uG
yVq5+EmsYfgqgHg+6F7NgG7GHbhMcHSySw7S1l/knPUv9HfiNZmxJsMW2b1UHWrAWIfOFxYRHh6g
6xJHG32Mbq+ABFqPozepKFvV09Yn2Pb+V3rouX0zxWmJZJVZGhJogIKTtYwKyhpnfFZa8K1GXGrG
PLkPDo9dmVkFZTsrNR2E8Kq+wpNa7trQmdiIUH3dHoy2QzSytDTqFNI31nDUmCO9FUckzxjfYmIi
rZ8ewy9U1zoa2aortjNbHZW8hgC0Nh6QBWxjA6BJ6OXy6kdfSC4rX3KO+J0zDtxNoGDSfvrsl8Bs
p5w0AHUE7QPOUV1deDy+s81lHPBsLqVkVDL2v332sqdbEg2pu+tHz1ndKk0PSfjt327LuLx0fvcg
NI4mYGYw5cT5A3bBSxzB1u3ykjh1VXs0ieke8Adw6ZqQsqM1Lx25wrseXOYNNCuG2NpAc4FuqC8k
qbRgt1cufQiMjPL8Nj8OsxzQC7bWCqlA/D1m8eRUuU27foXpy4fJP+Hp6p2AzNp+ck63ojYdUXHT
moh/ACj9apRlvpLXIPMwc2RBaVyUsH5k5O27mbgof7ohLEJ+KkJx1Fv63/0xHSJwd/4+CrqrakKx
pWvXrmac1NhnJWVMo8m6lGVyjdse6cXiebej+mi3+t6aQp7a2Owf0Lq0+7jvijNL6T8vtNcIil2i
Apn+IZ3gLm5gZeJQrJrYosPTkDmxGPMbM3zUccoQCBodM2zmZzsctE0lx6fbsmeNxv0M3/+ULE3e
LCysy59rgt+MyvB5hLtwmjhsSYfo019LAsFpr/BFzGHJHpyjckPeZFfjbBGtXtZie7NIxpO9iS2y
vW7L2qRdPDGh04CIdTa0UDtTY+lLCqf6TlPMOpjVo049+KxbYbBBYbLrLI9Lgv5dEWeA//J3xqmI
WV2wvobtNAHNX4o1l3gHIkXGQzO6A/LAYUjuihJGH9rRcq93hH54VlitBka1b0Nt1pdQ2t1V9a3H
sF4J4tAwB1rdV2IT8DLjtxnNmTogr4a/WeTft3UZBpj0+BaXAq1l8f4K2obIEwSY83quO31DN8A5
qRf7v1+ptxaaLjLEi8zf+aNF4KA/LMak8QEJNDGhCM13cGjAkejpy22iUrjeam4kjpxYS7lQUXmc
KYkbUQ5npd5QL/V8JYINCqpqt4Z+rj/1WQpSkobX9vbNwjDLQ1+BUIHcTAoz+zBL/joafcddNcJ6
zYNTtoiZFl1JmIJhmSvnzfTT7G9ngd+u1VL/m8y2yNAxqfbfddwcr61stil3vdgWGXefPPE9r8NU
W1d976wrnUBndM0NXCOkCGNGHNgYaYdbrcCxfOP3UfBgyvGHGrb2hl2eLBdYJecAeml+95yJPL+Q
2lfct8N09HAWrHvdsvdBqVnPWdLeDzRej+Ei3Td6MnBvp96OtnPdlcHltkaVk34j1KjTqtHCaB8m
R/DpxZ/UfAKUUXERlvXWYxtfm6iAOJKP3NfLCwF27n7Kx+/wmkhDNdqz6KoWIX/exoT9DhapNvl8
l87jfBeZ5l4ZzuaoeqpdcpBvB0WmlB0pmjz0doCNRHZwdP7y5L+3NpBFq9MRszluSCB77+/b2K3G
TroQsW6Wc9jY6/9NtNRX6iWf+Cux1k0rox0uyvOgCnz1YvqNtXL8pt5OtLMvg0wKQko4tg1ucJ1H
BA/E6Xn7Fp23Gu1RHJv/8KjMuX1S5/JqKDYZ9+XVE4j8yEbhFG4Gq9yL/EPIOU8ptJNeJh9QKiKv
KAf7LNzkUdBq+cQGTF5D6rGlzMTSFvRUHjtptHAUMEku7yYpsr+FSL4XGnHphFiYUYbLkdZ7fxsH
vTkvwzlrPcdGsQnhoB5Gie9MBhnxRMAB+oKAozaq9pKeCFiv//RtPaIp/NZrH5XykH1F/5rgdjlp
i1pSr+CwCr9orn5mWHdJk90BIDpFaWxe5AQq3Ow9eUfuT7Ts7q7XXvAxcaIZ/fkvw4vflEP8gvT1
SRmXRAo6rG6/7gpJpdnYQYB34mdmrrgc6JDpkK+nHwMnLO/Rc+W7JjfL+8Eu0fXE9esQE9VhkE4X
Ylf0QFQl6BtHryROaOkF5YatY3in0RQF/WlYrAKlXY+bhATtnQfdZrvw6Q460JSPkaMfkKnPxKbQ
xmlSG9KTE1kYmnmBZtwu5B4MPyYSwQzOsqq45jFNWemtZ6SfyMt8LHuseLcWzm39ICaKaaVk7BkQ
arlBoLLN0+FZJCF/TcfvqQq5vzxl70EgHs4h4egsWhx8dNSXv15JtxekKueVXA9D+w2Tpf9sgco4
+mSQAb6ttOegNdvnzEHKp8t6DYIYjn4E7Z8JonmC7+juLRc1al00zaNTi5rDD8D80XCOdZFlT3UR
iZ20C7mxo9ml6Knqg7/gmywcBjfnYJrqtDyBR5TCbt5EI/eqzHerMDt44BzWyTjiCNdyQLglWYAF
FmVShK35hKZVHhei0nJQAfnE9GbJ1OAJhytmqw6dxwQwi32EjK35PUF/+PDnC/h+1LRcP47jOk5V
3aDmf7djGBWlRSYduZ6FmW2I1WQalsP6qbLJXmfetz//tN/gherHMeDnLExRZJjvJHPgZoycHAZn
fcPsdGnxLcJ0gF/esne+ac33w3SfT5p8If7rEZtGsPHjOt3DKNN2zIsqnyqxiTCF9lTTSZH9cD08
+Urp5jTuyzw00+2dEXRH24UEMoXkks+Lox+AVrNNK3K0//xbOUvH/N/HVQ+KKv+j6SOgieL/+vUm
nJkmzk1m+usMMORJeR40Cg7GibgfoD/oGyA0oDpzcAYuMYoMyx6I6wbqRjG1oYHuL4aafs9RhAbH
8rYQ1XDIUskgQxTevSbHaT9bUNfUWwyN7aoqCZ3aMjAAEj/h6dCWeny0jJ9RVzVnLUWB5DANXVcD
wiFUHiCzlxOWMZeAE00cMTe1b7FXBjgyWc71SHJDWMlXG8kb7fLBeQw1xCJWEDKf+6+cIAm+3LZx
j5LGLlLULS1jGrUMDVX0JhjOHcAJiVlP9L2CCmnFtzAhdKm2tWqnYEo34Yabg/4VCcqoZqERdcsL
zoTqrN6qr6bmL3c8OXq/f1yCS6wjODEIFny/ZiAt8vSki30qtGk4z4NVg5twkD9ACs/i8kOvwQJp
LfPkoCuH5bIQsuJBd9acvos75VKkgiRxoyKAAyDAYy05xmxi7+oo5aIdfTaV+90FQHXhPLaSHclc
wAYPN8gWJ/S9z5T5oj7NPLVGYh9CUi/zvjmMAHbQdEZ6t5oEc+1ZojQkolcjjteeOAtB+1EvAxhL
XCQkX7aMUtU8y0Tfts5SZOupOb/I0cnuzaXobIbxJXISMKBmjXNNH4Z9ZSbjSp3P1YxBh/62Raeb
7RhKxtw55GfQc9IvCSvQ3jMj/xRZxErNAw+glvQvUBAL7tUgOQytw2GYjMT1TUyaD8TSJss/c2zR
EnU9ya/R8pa4WvufCrCW7fd84edB7ueeXI706fI2EeY9YAd5DFPZvLKLb5TmqRFBy8EQMbSSuOHy
28hc14yV3bvTiUSZBzew9KNqOqsbtTeJzVX9CeF02O0AqQCEEHg/RYr9urev4Zx/UFbEzi/MnZpE
3M6g+C/gjQMq8HwL02VDxb8Xfvg1ctK3bp7ak5rExubbXxaR32p3CxAYQm/WYIe9zHs3lguKxvX6
2R34/LDiQ/La983cvwq6eU82eQFwqMgeMlQydtw8xvU8HHsHWzlmHHrS2QvqPf9RI6HXmcV60AQI
2FZ4V7+2Nr1I2lNWt+1JfaVerNonMaKLs7WbN4IYxDm7qpdSev98FUnKL1hQ4iWI93EaHuPUKS92
W1jHoIervhqz6kFkXXeUTmgd2FyxDnqRSyacq68bSrsb3LLVw6vWZgGQyjrZtQaN/cAKP9iLgEmp
mDRyfhAyBT1eDooV7pp85MzUAO1zZn8vvOhLUnKS3bt1Xe1v5UY/wuQf5zne2kE0rnmA9Z1u0yBK
m9jbQvXW1p3bIB53J+2+6KZHnHDeKfKTv5G0fzMxe5z12NhQgtO1kfTjfl3+u8waIYBZlE2xaXE4
IhttCn/qJMvvyhLId5TEwblgoVjXc+KvvNzv781xQs45JRpswbqFRTVOHzFQZVvNK9yDemtwlgwp
H7d2O/hn0zGuoRXt1Gqt4Cf0wBiN/adkD4qweJnjFCi7mV7mnBhuCG3EXCTTzqirlvhBCaFTNmAo
Ap07CSv0X4487vKL/rIPLswLRydH0XMNw7Te3cJJLq3WEiUpUMoph+adBbXSkosfxv2NRVVZqHVC
m9Bym3/Ag9VM1K7BsG3nND9l9J4jiYMhmfeIJT3r1tC3LWc4FLWAPOmmOJf9IF5HlYufbja7q02b
aTUD/gnRb36g20sCc2IF5JHyVWwgLSWHLtmpmZiV29uReIB5iPyHwXXgc5W6tzdgsbVpGe3tHghO
nwrvAHGLiWfnkz9AZn0wwXlJWkO/l9ljT/381ITdwadbcTdk2IQ1A6yV/4TArAShHhKp4nGbjuQ6
hCh028HLXqYS1HreAj1eanO6GuSXyJ5m1MK7pKK5zCnYObeokHN29cX3ta85nmAM6YhFlYpYG7Lu
PAQZrBmEvUmcM2pdACg1lib4uRKSurZxhP85qgL3jvGI+5f2wm+oA8+mvkEzYOicaTHrv/t8w9af
kH1HNDyLOF8j6wNINEvEO+oE42mNvcf1+I1wj249zRasdHcBDxhpvs/7cBsTDb7pU1ecULd3J4RX
NZHqHb2zVyq1Ci+MB+klHbTXEW3TOUlc5xMfy6aIjQgEV0fmxmwRrFZMn52wJ/IN68+xQQ2Donlp
hZcC3WYinWNCi3lbTGO3UYWhAV5mbdCmo8fMBIXAne/j/xF2XtttY9u2/SK0hhxemXOQKMnWC5ok
28h5ISx8/e2A6xzXqbpt7xeYBClapEBgzTnH6MMwMcL1qBIrchIjpMC6VKYYee5SEOr/pYnl/lMc
wyfnIrkgSMHWYD7+09tgl5knQs7pS1cV0XOZ+fVSb8L8SltXOcaO9ol/SdmADSA1p3U3yliMRzOS
0W7onG+1IUpamKTAIkzjOmYM+q4i6uLiIKwGDNbcSKFfcCWUx3k0bgUCB7B7tSs3u5aVAZ0vJdW0
8ENIH0iodmJQsnOiJx0z/QhGZ5XcQtkL1kMW7lKaXX3hK++FEX6ZdRDsGNDiGnMnT7iT/gro2B9S
B6i0oUWXZOj1h5761VJxsbOKorwTiPdMF7ldc/kM96Nl92fyl/Z50ZkffZ+/M6gSVycrkU9nWc8X
J7L5ZsDhPXZlQRIE3zx6i7mxmGYGx0L1PiVVLOzYRFmzpCOKmOixSzkUIb54bul449aUv+QllR0o
h8q/SbMjVbTzuhWdbXJnqeeNrHr+z1ds618dHksDLEz9hCcKvekUdf13fZvReA443oLPTR+dxW+C
pDTTaBX35hpVgrrS7cp8k6MgYIBUqnUVNt3RUoT1nBQSGK8W3XojtJ75ohMsQUWAO5gEkzglWqOe
zIphh7dNGBK302RlBGj53XXlcJ0fbIJDS4jRa2yOZO+GI+0cBX1DEhq4WJSkoKZYpqH6Lc1+zp3M
VkARLJpWXWtEti08z57keBEkh7yFTGuGcuvGSnnsC6NdxA4YLtMbnG9Wph1ZyPJUw7miQo5YpFwK
g74cDD/jPe+qLc6J9mfhjI9yxLL/nz/lf3XQJ0eQZds00HSusJSO//dTViSlvIEK5a8+GthdUj5a
6ID+2HB1+7BEjnp22kQoV6GKIxPA8NUtoHwfxqiODiGKgUWaKsMVmxkGOs0y1obGDLofPfoUDZ82
7EdakpbJfENk6UUhjwUTB3JEfzgndoy0ls7yOTS8/STCQQluqy9eDb8spsPPQq3gKu8qYC5hzcOU
Gl8dLk0Xv5AX9NjhZw4lj5O/pJ82jiujsTycawE65CDUTlbw1kAruLVuHP8Xi5o+NZL+7xUZvzqN
cxVUKooEe1p0/k2CqdL8lkqLfjmpKCBmh3bd1Dl6cvrhhefCgu8DZyMHR+6jJoFHkNUcymqrbS3J
sCmzkR1rHbDsIW94i8ZxSCSlgFRZe2RJdm8baGsdCxpv+mizwtD/m17tX9Uavz5RB0xk8RzSNfjH
t8zLYsycEWzyWWtjOX2PHEwtLl3pRARv5/6r6Mmv8xkgXUd16NeVSuMlGBp5qjPV4doQYdwULmHq
ql7tXKVCBN5U2lnziMtwjd1/Pl71f63j+X1dB9g9XDQsZf/8fesYytY4oBkiy1U/RQI9C6vwftCV
y3xn6DP7WksBXy6nfSEquVYbQp5p4HIB8gpc8pmxLTw/4dwZ+od546pGeggxss+lkhVl+No7aa+V
KLc3qYxiUE2+9l/6Gvq/rlq8FY8RPItMtNbmP796nm+UDvCYZpkmxt1hNbSoprGy0ekfVhJc3YiA
NL/D2Fz6JaWb2r8EGqO4OIizLzqnwLKyzxGsxqpt0bjEiaftY0GPddbuKLYGs9f/b8LwqX/6r/4x
0zYbTZSlU9//2x+nZ9LuCfil8zbX7h0qY4DJAZdHv19oDQFVuj5Gb6Ed7zIyK7hkhMjnpuK+S72X
2Fi6FlfpLKmQyLgR7s0qiBZhT5ze3LKPvXRY/rblUgV/19xgN3cGMuF9llYe302TWqcZm/IxtMw2
/SJJ9sTT/VQHX+wSTLSbvi2+chrDVwLfvowCCxzRAhybYXy36u4yRmr46WRmiN4uOYCNeDgMbFaa
GUTPYtWgiN/QlCDCtyCPfAj18g3tfYA7hrGvVU9BB6B8uIwrWbjMmoDkbSs9Nnbm3cyKnhLuR1Rx
3Qcxr9YLtN3+1jnqo3XIPO6K8qU0K30Rh7k4pL6DmMkpF32UWb+zRSyXGSUL2nwNieZl9r2AcEqW
bg1SH6DKDLqDWmle6XXApWfkYhdJeeKi7z6ZafCWyKx8Bpd3Cwiz3GRRgadlotQWPe5F2qvLlMJ0
zZonf2SWphyrkkWRD+V22RY+wZfT8k8xMWd4DgeV7dfNRqtC95DrOiIYgoUWUtJcXbX0zdQByoSZ
CdDpIrWeB0cJsUQAXc4nnlDAB3dz60BblyRhbkkkSpkBOPqq9QLrgcvJWkSRV7z7tvs86nbzyyiu
AH40WTufGu+MzFYI74zMqh12lobGLnWsNxNRpO7eGJmjfU3z2+yPzk2MpQggIH3oyF+LMixhMYA7
3lUJ7sxYaOtKyQzCVBz1OqAww7UeLioHfl8ZZcPJGpm5D+ZXNXLgL0ITzOJEpKLJ2p0Kuu67UbRw
EBq89IwI7NK5aNj1MTSqzUGb+ivzXT7kYzrFGc4JMPOuXvgrRyjRwXOq6jmPmgfUt/HdwUe8Kpsc
GH/jVMtYc+TCHKS2o1XGeWBSuNYx2X9h6v70piH1PJeeN9TZH/Bgj71OO2sOSEhSvkCFA+Em15Kz
EwnetTOJgAsSwue/vl2a9J8YN+G3QmHzZ5Mo4YMRdrPyXZjGv92IsPDdk6eipfpN7a59wNizgCCP
Xdo7Zi/JYmtshtiwYHNEOGviL+MnR3rHOOnLt0gh1wskjnsNR/OqhNAm4omh6xK6Lv2u9zdBE1m/
l29KaSyj3DGupIKRzjFN3ixRd1vTLMlDBfbwidqadfhssIn1+nVEA36f1byeO9Ad9XP/lKRjtOQ7
BLq7sK9zNsOQGTdP+EcU6QgzKi98DhUcqEZb6DhpomefDuSbNvSgNG0kZCZLfFutg+vsq8W4wNXW
KeROq2IF+2hYEcNpZTczb+IdFwUsrD0MxUY2yZXRNpze0XxWwCa92lV7nRNxyJtEYCxHA/mIGG4Y
7e2L5dDVE2MFJjMOuoVPOv1rppagQZPqe1y14aqolAZQFZjhED3fX6kWaSKJpITEeYoJF5wdc0xL
fihJbDz7ANzQYIQ4++V+dK32yzKUH9Q7zjcSGIIlLRLlCCYpo1MaK9t0wNZHrFHylJRVcJSeeMwl
8h8hRMo0BSB4C02ya5lTfofrXy9+txzoVyOBoAk6d1bFSDLHfCtB3mQ51BRdVMuNo3NYZF08+Bsr
qTBBBX130QsrXKCoWStMRN9rI9bW9HwGEKYVSmXRK68+D/aN4x3y0cOKqFUaahhDPVV+9fwbxRLT
8yJTPTnKiWUsyb9eRp0tkGQRESrc7HsRJ+2hahNj0RuifUFY8GXU5EynkR/8heoA3g6O+ExvrD9J
t2WdHgaIZpEjBWWzyYO8fygmxyQRGwrR0Wq/Musk+AFcoNqJzB3x5qdwzqduQhsH2rIxLcDbYxNu
5vEWh0C7TlR4TPOQMOGrY/ZauTbq7L03FX+pIhY6059tr4OgOVM62cEZG+ehltGvQbpANoe2XM8M
1tyO+01Hw2aJYdR4Q3ORL6bu/slnQZYwHUf+EG9EoLxov/EZWDi/OpgJR0ISObmWFilWg+5iSQsu
MU3endITg4DzqV5HNUk1bmz8NJMEHgnhpMegUCHBTSx1xmTBbqYRMO0suXQrL7ZL0q1Ds+ScGml8
UAgy0Q0rvmeYKUrk/cffbD1MwF8oaSFuTq/T8yc6QpHBYeAJIu+DMVp5vru3G93+4Q7d2xDrfHNY
nI+oMO8R5gUqOsZ3LWOzg5L2wSHos7ffXASQwchraEDOwt0UqSusWt0MUMcl2ddIP1/1Pfx0pves
TT5nQylOGXCjvBnx8I6uuNS699TRvZv/+4iWrlLpCDHnZhpsxct88kkMGUA5MZfzKaYPtV85YlUs
Rch2GBHwZ0dMrS2Bub36ams+Yu+XpYywWScahBKhuBYMyQi0lOGJxmlBawxQzHRqzWnR+Oa172Fh
ky+yqTDJhq6RLNPikdvksbtusMzG8qQW+rDph+iLaQljOX28aBDPdj5gCgdT3V7TCWSOa2dtIsle
le4kyq6ZnjDnoFENW6z51U6RxqNSf+/TapF4sYmeUsXN4ApJD2f8Oar8xqMJ88aiSyNUHQVqAnS2
QZapElmTJiHRUAPBqh4twUZztLXMplVoTzUnDfBxOvoa+qMaHZVKC1cDQKpV0BUEF+H4jKwzdOdt
2fYx7Q3GamETgsnrg2BbaXYPPLE4xlgHSGTtEfMoe992lobpv45d1S8gS3sL5UedIA9k0BFuhqhb
QOH4SLPimvfZT6WF7FJ/BHZwyyOU/+2w80gmUErzCuOsUqoPG3CnWvY/SydnvZzcNCc4es4WB+u+
JcvN8/tja4cP05XWuh/F55jQ5spGFlq6SB9ZPi79XEuxlpbdIq/gZGoZKg8wB5zfDqnHI9WTDRfI
s7eg109KQBHq46NSrXBgbEPsNFkwxeBwOegvg0bGjVMTS1Gn5mKwf/gM75ckecMAmljm7jjR74oU
P0QD5SKVG+lQVOVAYMzGOtDNClbOwFDdNQ0aUSaggSxXn8NsmbVmsNZBBG1hh/0YGn0P9BHX5Wh1
T2k63jWK+dIOT0zivit5BZc82MZ2QkcPv1HIQTMmYuTs295C8tuUQX0duuI6gE4nTmDvdR650iVl
YFGBN2xPUSIfhkj2gaod7MT5Lo0KCQTv3/cZv8qpdGThRivJ+2nadFtMNIR6y7UpNkj2qnNeSqTv
pkrWbJgoqMabBEwnn5g/6vCflnWIWq6qzF3X528Db1Mq3slRqx8jUQoeZt8FBDCVcX74WmlFtTHN
ZDfCh1oasgmQkzr8WYgxUNO2XwqnJExD3m1Xf4sNcaniwH1YYfZRI+hfSQGIy6MdskBljteEPHWo
UL/zKPVdI4q9WuSrfvKn29jVa2MMGNFSS7hMBcoU+0RmJqfyZpjls+MDR2+5nIyh9zCLrl7safRJ
0DqXGF3UORNUnkaa1mB78NGDudwK3QxRJpSTsUD7cIkQE2ZfrULdbxd0NIIlYGFOt733q2ttsOIt
R1+v3btc/0FO3VvaEuf5pOMmxijLMrokToGRIM4EhNuAaRVsD3Cdmim7pTz3XaYvOiaTwAbJGtHV
ksTMqC53TSBOoaLIbaGo793s8vMQKIDs4mwGcbK8MMXkq1S+EoN4Jwf4S9csfdlpTbmI5TFRiBXh
pIBiJiyGRcWaZWi7l7IJ0qWl259xrBLloB5RcFbAVY0DKJk+A1Q4Mo+PWz7QrMwAa5ZXx2z5+0uE
dbhIb8BmnwJP/072WbIYY+vsa4HPoUDwYIOv1W8vTQqwHy93tFETZ5nbTCJ6fzj6jg7GxBvUjRdG
cq31I0Pdrn8hpUkFIxL9jEIFkbW90Ep/j+FjL5jgg0FKBI6O8tWOJZB7i8STILERCmiYk+H9lPLU
D2q4qK1Kp5UQn0J0O9OxUDPac8JLJtc5xv+yhsqnV8mnU8VvXZltNJesHA3oxDot4luSynDX2uWD
6GkA78Ozxttdy3biekUKqQEETimqwRsOCW+0lF1dxb+s0PsGfg81JP1sjAErD/PmKjWBWNmQUws8
xQDZfgm8bMsAbhw+kMrbesS/8++4TcYinCTXj5GAkNSKtiqS5eUYAiuFmnTKrLSCfLapmPqsUlYs
rCLwu/jZuB91sfRBPsHGKg5uoYHmMXw08q43bIL0WWVmHep1eBA8V7VSyQndcTEyyVOHoo3OJTQa
Q1YXy3LXpdGB+TcQpVRh+VKMxbrI8h4jGvgqz/rSzYQM4IigQExjykH7qmrAlsJy4r2vWc6ypYxf
GD54LrOi3WTU1kNRPZbjFFC7wk9XuXJQbfL3MEPBgwEeUPh9xgEcGefRiN5sieWXFWi+6+yo3baV
NqwQqYaH+pFY6QOOeP5iK/IRh5xZAKwTOM2CyBBWt+XCv7e05KvxenlOZf/Ts/mSCkJDlpHGEztm
UyatUw6V3F73lr2S2IYOwNSRjItuXNJ4bcHQwHuhVFnGMTQIN6RYcGxsI3zqxcLVI6y2WoTNNfe5
5hjVUvfIemYkgYOON5MxIliBh0Am7uEYhdG7VmLA32b1C7FhRpZGirKuRbvDn2oafziLwu/Mg+Sv
slDjYocA1QHtry09uBBT1Y7MTBVYv7oUHVZbQu32zR2GG/DBAACJXlS3GFTSIzC0laclzS6z4ST7
gMjcJinPSJhJCFA/Q5VObFoUS1pFvywr+Bo9ZSnN9tFX6slSMkLmBiq58EWmDiPw4Slr9Afde05+
ZriFQgguT8+e4Iak6LZxLPamsac6k8u4T/UPHUm2q8fKS29zEoY9fdBdPz80Ovkbts1kZcyt90iK
bB3SpN/oSXBvBjN4w9tPL4RJkGej6LeL6j3jl9n4lvHJhHhd8+tj2DHLRYYMyNYl7bTwxOzrMxRE
myXDc+sjWO3KoVzlsuMLN3yjbCxOVR7yyWORx+x2YVXhrGRGWgiatEVmkmKOlaElir6kEs4J787d
p67r4kOtmTEtkXBA0KzHF33aJGBoV6PKt4Kzo3f2Sjc8dFWI14h7I13Hjmz4fRvGzk7lsA0ovwFb
shqxc03f+X0HbpvP1HM4AVHvrLHH5HslitIjmWUyA9HqOs05922i7jjVk82lrjDhEl1Wap9d5Far
1km3Wk8CnGiRfbah/S6s9FN4/dFTS9yIobNBV6dXxdcYJwFEvj5ZmN6UXKVMSDyMZ0NC0HfQ7/os
j1bAmXaml5OyYlELaZkVbZBCN+c6bB7WRHAGGBFt81zRN8Z0dxzLNQlOy9AvrRdKP+1sipC6zIjt
l1bI6ly7eE3mR2uroR8Q4E+2bd16SchSpdozjEPg2gPIsdr6sHX/EPhd9aqgV97ht4i2AVmc3+pa
WdIdtj5oBnNag15+8kY1vA+sexb19EBuBb/yNJNPZgKIKjLzZD3vH9sb/cABwgFAGBs9Gn3Z4adL
qMWx9xVBj8w2l1aKkDNFq3s0iEzlguh7wyq2C3dlIioe0Cy9wFttbnbVvILb7N5EVOb7xMPJF45l
92a6NREQXF32xfRo1lTPda84N3xI5qNpUAdOu0ciXk66wzVr/iECWVoEHqztJSYNUn768N6NWX2J
VWUFlyO8A3gL7/P+Mf5Q9JEW6P/uga54dUWbnIhyT+gMuBqngTIj0wkdxCI0gvE+b2yR/sILM8C/
b/7apevV1RnD8fT7CdP+CMGsO6bO5c8uBclmJIqjAmWIVXD7naQcY0l8bLHTx1TsbdWp+fUlqZrk
E1Ddawhc1fxTtzEXQ8ONzp3r5lcZT4R5Tl6fuROcUjNrX1UBvDrthAnRxR9fNeZo8xOUoU2WIivX
upEo56xSVWQDTNG6Tm1uYaeMS0UPnPfCs7aEJLZbWWQqVQAU+LYfrfMIf+kN0QCA6uwNWgHGyMZk
2OGl6pvTDO2WJo8Hf1UdoNFqjIstn3yAUZQbqhhB/YiqwsozF3J9Ih5eYxu3QE23ra/2Z45wEk4N
eQw9T33nbGjQ76vtA3Mz7aF7yE2m/XpBh2GMh/SY91r28IRy5aUbinTGx5nfZMuhjMbvY1w/miKI
aEJ7m5hBWbCIRsmXPEg+AtmZC7N0BZP2IlkLvQbu6vYdiXwdXkZW+f2EPDIU+jYx50jaGJk4g/JR
NopDrJprpcEmbuMe9xaWNPiQ9T6h4Xoy85LjOhurH01sL0bdUH7pwrlUqi5PQkXA6vd0WkTq1/Ru
4PulmvCerdpuV1qFtbU0TW3reCRIRrVCW1JtS9Tebr/vC8s5peEwbArNje6WMuiL1q716xB67SUw
2mqBJiX/Rky8uy46aW0LURbfWq16tvTmvW7bXem02mNUNWWRVjI5mM30mYqchMLayTbzo1Hmbkys
C7Qn8O2GXteu3C70nrnED8uA4cqrpWLeGkmN2jVy9JY+pJWt3dI1b6tyIxnSv1HdVY74rJvKmU6h
xjFiLXnDjYqZcHoAnizRwpr1Qr1mrfJgvOkombad1rkvXVLfeFz7TJS+WyhVVN9rmtQHGjrDOq8t
8Z5riAWnZ9AMc5YJ6pBzr9gmoUPjuEle/UBkdynthkwdLFQmjS5o7ZR+ZLIkehDcCwTYNwUF+zkb
AbM0mnJrEuEziCxezcE2rmIj46wOqSnjcjea9UPvM09eWitINyVAbExerrLNLE5VgIdOoGkVlgqu
xjvhrq+GRHr1U96lwghsmyfjt/mBHM6TlAaBhITDnpRpYwpLOc4bwUHXLHLXndaWWbdSpAh3yOdf
+ol0lTv5XxtlYl7hLPWwGmhJcjAwl89PmYlYf54372tFdiTeI3utUXOT7DQS7+F/NGAnUOdiRNal
Sbc7QhSXF8yGPLXaw5DTfwgjf+pytfp0x+KH4lr1RRKsskp8uarNUmElQZuDo7Y79VsKPmjD0+2o
sDuuY9PNMk4DpvWBJMIyB3M77zQMg74yctMudhAv9aoNH7QEFTrfrFEInELz3aqAwIct0qrCqW5O
2lc3V0zUJ73+VU27Rs/C21kmxpN09fA4P2N+LvkByRbwRbiERauU60L4LIqq8NLFwl1wIOmrApfj
ptVM/VByRb0MRZOvSq0O39Ft73QWKz+Nwn6ja9q/0lZh9oEe5JSqkEzNTkfGRPDcN8Ubr/NTAUhe
8jIV38aW49yOrPqMstZZGcZANWnRLcxAnnzLeemEC9LXQL4pxivPe6LeIBJRkHfdDHHwKAOmZPNT
SHw6pU5kvBFe7a6ZCzLUzjr1Ksu6WU4vhFbaf8UQclQbx3zpkJDtE0jWGxE7+Ud5ci1DfKRWGG18
clb2TU83twvzM5FQ4mPIc2NpjC7xygpsLKtRERCT48DYhE+FEEO5dEwxrBPIbGvZFHzA06alEZwg
g72CYjGeosoZdsGHr0YdCcAcNHmjFA9608VDGKSkedbzfGdo4KKQIvvullq1l2jGIXXFEeChAjXI
fHPeoGKIjlAeFtZgM5sJtPQ8b4Tr/3Vrvot7YmvmXnJISxuBFD4ArmsGc4wY0cWiN/PuhSLCWxZB
hU4pT/IlgUYGawwFFjdL6O98bYpFIF3jqky1DnDSO1OFYUHbjjRamicHVSsoYXuR3pxqTaHKF0Qw
TkUOmTb7oGm027zpY9+iwB1ilNWJTlBIGoWnvKJv1hG4YVrex5hZ6mHeMDml4zNtDGsAGDPvFI47
bCwRPP95ynxrft78E9BF/ufJ8/1/PDzfnTctfcR1qROV1lVjcaN8rs6BiDZF4xc3vx9ijzoWYk4V
QBjMpp3zI5WHuE+z2tN8b94//zw8Bbmw9SjENsjLxQSd3uyWplUa1S/zrj8/kMYgcCtBNs28TzGG
56xE2cRVkA9crW9jQeM5C421SnDDHnINGOige8kimv/d0P1oE6f6ZrYmoqBy0xme91IKojxKVj64
x+UlqFRjBW9ckgFs/Ki7BtyhKzFGJxMn3qrQWpqf/VinnNl9/Zgmqf889I2xKfop73ry3KRmxyW9
gWdIKeOJqH6uKr16pvpoaZcNjDymu9HoP3ngUDZlPYFr/Lx7thFEhT5DUPhb2ioxYUfUrXIiQvhH
H+hH3S/iL48h6CK3cKkTFVrsGui8oBCjeodjJn4qR0LReurnF7hP3yPMDc5Q+99M0jq2wvfbbVSM
2fchyoGzJOmHwF68Js0jQOapUrdlevjiF/1FZSr94ehgAsiQoNgj2uem5GPFrzl+4BnTnpNGfxK1
ZL0qSNgWybsWV/Z75GsFyZTQ08sC84Yile5hDWG2UQ2EHXOg2lhZ/qEGZzSxetRVnXLx7FQYKWo6
/sANXx7ne4lKJq5F292enBbzLvTQ46YpqmvV0TGgW1bce2nndxJQtY3b18YynBBMuZft1Yg2dGQA
oBVFOA0Dp5v02eD9mhXIJc/90co8+Gqd8lvNjPuRUjPtpOY4W0hB6Qvcopf5Ce4UlxD1RfEs+Z7s
4UAFW1kq2qubeedh0IOvuLabBW0j9x7opKV0tcw3QViw/jHoIE3/iZ1UHN7Wxm1oF9SpZd9ko8Ov
NJA/KL1f3GHOp8smjZMXpwI3DVvgOG9C3YDdINLv+TAQqDZMxUxNjw+WS6qAlkeQt3aqCQemE/jQ
RPKF61ry7KUN8GNMilouiXLUH/gp++n7mfP1l+3eCKfTfsJlqRkq5UWGPUdDHEQ/WtR2Uh8RSLpI
C0JN32Zll730BfQojxZZQoAa/SjqRsP7In2Oy1QDIbMx7SNMGp8lQwbpexTfQzscOU2G6ibyjOZ7
oimHEaPIQ7hlei7skWN32k9F+uyhRgDyUl6zPPhrMyCBXESp9DZgFoiHFEoLgV/I67xBzYtTHHj+
mmvsvkGM/hSDYnmqilvDOgAOafreVZZ37x2DqLTM+ZXowrvPGwbk/QY3eLz6s4/ExwM80weOUiZA
hc2Y3x7avU/MO8mwFHg6SgUnyZ2Nx6Rf0QeydYTHEVUqDxoT21o1SZgwzGpJVSp3Vt1+qxs1vIQp
YbdwoVkHGFly7gRVfxd+ccloaKfK5jLf0qZbUQ8IxXIHbRUMylPgiOHiiXi4+IwsLvPdqGtr2hXF
Wwoqb4FHrb9azASuTUZStU3myUp2Xcrfg7vzvqFWfmmejZ+TlpaV4yOZYZbO0FhnFKWHxqr8e2bU
9p7JqrnkMCSKSnHbc0F4KUyq2pvwp+U+GMkVlgBQgKxwzVecPj6pbcsMi2wHWtUh2V8ldaqixwYr
vTG+l3lhrXpTfHlJkF1qOfxM4zh6oTlGDZQLtKxj9akRvLQEFFfWrXYpfeuZlbbLqxejT6/fMjET
BQRMh4Q0raBH5EvVN81VOrSYY1JlB8c0P7dl//dNXY3vHYD5StNwyClm5ZCP4OqLRgaYfFLDQlE9
35Sj755IJy5blQcIQHomX8k68ssfm0zhr9VZw5Oa9KTyqe4vtMd5Bgod12vb1eM2D82CNh6xwoIG
n6gKhkI0gUhzZaMYJTlDLQsFk2H7an5g3icoRPmUp4fnJ4pAhSQx3/eNFD83rYc7IpxhVwa5ftaJ
7mQOaQwc94N+nvfZQOz+ujXt69PGWzSZaaxBDJmcX6adf55TUMuptaYe/rzA71eZnkYQxnDQMoYx
f350fnTeJJKEeq+DavyPn/3zAgxu+4U/RC1ZOvxW/7/n6b23rH2QC79/anqaChMBcbxARJkX8vd7
QZPVLwBpD0uraryN2VTmWSAL3bK6uVqB0h8yxiVjdlF64+j4iK0CSt+dZvj2Oh/ansg3U+xrnWY+
YywEgaOdHIagIcOvKQAgg4oexylioOBc4ysO7NakfqWocsKC/uYIF7qs7hgVP1tPeevMCClDnAKX
HsrY39Rt110cwkVN7N+H0dd8DQgEFkPdyqItXwZJEW3Jdeb/7OBcXlXi5O7zxoTcJKq2OtmVxXAn
XEk96J4YwOWnUPdea1dtnzxH9GfDE8Dp+i9riN8VMEQ7TOvaLamJkzQBp2mZYR+d1uy3AwZFgEgn
znXRt7Yt3YOemfHKlUm1Nr0xmlxdKzLdkFIM1qFpinrN2c5YanqTXickfl2CpipE5/D/dfe6rqol
SRI6q/DWvmR5+/AJpm9bzXxNx46/Uy20Nyd+ick3Q0yJOAnTVGkk457CHo+IJFxRo0VqqnIlxqDY
oN5aOgPyKUzczcLBpa+bxHNliOEzQ3ZPmMpJYE3pkyS6qzwcXCHbtDWblVeVAVLJwjygq7GplXm0
rAsgtFX+LZru1QnxKKkXrOfH2shFnge1hz7CUKRwTcafumFA75vv6vM24cx7mDd/uw+pk5P99EiH
LfTw567txA4J0NMjvjlkK4OQhWWHSeGJDJvwqTR5Q0XU3EhcCJ/SMR1OlLe/H5ufhW91dMkq99G7
/d4Evt6u/DYErPu/++ZbWLT6U173f9vvtYDDnHmj+ILxrV4zgvifV4qGIGNlZsGw0JkU+mVQ3YMO
5UnU5xqZTGpxzN8MsqnW85HXVVV073sSNLLhikbJ/wibt9EwO9YhtM9Hw7FW1sBwm+ycYk0PhBEm
tG1MsOVTRFd0L4f4p+EQcEAA8t0n9uIeDwHEFjvd+CyyFkEj5Z3RnqRv2YZbUILJIuvltnHLHK4z
30lI2WSeGJ17y2TknsuSZMC2zo5VkV9HwGInJ6oBWsQDUloDT51TFCJdzTtVqf71sJ3G2HqVMLQw
tfhwh/mRP5v5ZeziLSZ94aGi5Cejihw8rnhbqbfR1i3D8TuCA+pRh16GDdK8DkIXnQf745ihr+LD
nDbMCAUi5OBTjGB+DLSXjFjALWQXrmFYGYSeJougYvqr97JbqGUK7KtjMOHl1XhwGPIti/bW6rm+
lhqd7CLQ5NtAMw4LVm8whMol0I4tYWrOq+4gZpZYA0nG5Vmw+e0tFAJYZNPdCG4f3t+uP/JX/NQS
vdl4vtK8KgPNRwFESeTDufkcDHX4BlwmOFo9CO3M0exvwjaAaaA9OcEfNl8mcAlkPbGjY1JuEed6
O9/7f2yd15KjwLZtv4gIvHmVkIRsSeW7X4iuNrjEJZ6vvwNq39gnTpwXuqSqLiNEsnKtOcdMx02J
6DtmluU2wVA6KEyyfgFZYUctWo0BxHLI62gHbik6h1L5z1PuoBFwVVw8K6/UzTBD+K3n4aVF9XHs
wKAh/fK8gtm/kWKwYG+NQIOv+e9B1JncZQuksLJq7eSEKlEI3npUIfCxvi9PrxvO9WBplJhZiBXa
MyIJW20gUzvr9I9IhzOWJBgSTD2VH0y41qeJb6VmIEcrWcJjElux98RsoKdaHiLRzJ7WBBmLaSlj
iOb+v54vchOm4v/88gzFCe1SeSpSMZ/R5c7n9SNvilt2QAKt05SfQ5JOvp8fUmM8g7+tEuWLdiQW
ZSP6S7TvF+x41DZ59m73BFjElWvs0jQNuXGkge526Ucjhs+0gVjqVnN7ZR1sCfrkhV8/Uu1ypK88
0lJYgU9jiyMvihjMGcqp1RNIQx1xcoCJ8KcOLPwm9RE9PsBTdeIyiY08novLGN0yZy6NVXHWchVL
3/rhnNo34OU5y0UwUXrQ2iyBB+Myx8XBSt5X/Vm1WcRY6o+NsvANbVs86XLgImK3Q3L9rzDRup3w
mtdxwMCH5YLpPm3xU27newo67ZjE0Xjp1Wq8rB+th3F5+P1cOZCeHRLlA5uDplDZpt6Fvf1/DoZo
vYuAosgoVezrvr6IHGbJ4kOxQwcHZw0vDc38sazHf+nyaH2+yIkE0HB4hSm31olwstwzrqoze7uu
w3Ba1mUYUPmSTpgzGVAzOZyIEANZPW4MvZjvRdX9W9l+o8mLbMjZI8V+eq2n3D3DHvlBKWhqhsFe
/xemmOyYWvrnkIziYlktNEd94u3k9cccdX2tKupRiuSQlUiOaaGfSs12T5UZfpD2As/ENbRd0rjM
nge7xGPTMYD3Wsiz+FM0pOybJf25MBlWSlmg80ig4CqEdh1j50+qRS+xVMdjrtDpS/UpcPRNmSaN
n8ZasrU6/Wvo05chdYlSSPA/N8rRaOChmZV64X0RyFK/5S73tvwGQWmR9PBW7FWJJIeI7P1sY+PR
CEedjfmp1pQlWme8KXkKBS709O1k6xqSva+SOhAP3aMtRH8GO12msKEHXLoko8e+nlEgFO5xymTj
j+XrUJH1NdsNpm4r+pvJsj2mKZk2VtM1mzaCXQqPbtMRO7FJ3eKXJ2t/QoU/cT2lkZNv4th+VaPR
2XXRcOhAa/hCJxc2H7xjPHDXVgj/3EYUxFNG73lgiOKO7ruwymar5vkdlDw5WUljb40kTfyG6gj6
KvmkJNJc5hR8neem3BJD70xECi0+DYISPYqnuiQr3UuKa5Ma1kYv38lLHfY6xNW8oPma5knh2xWk
yaxi9C6BkCd2tCX877lEp+xz4G+0jNM49ricp8jegS2w3ovszVWXHjgq7itIue4xRh1x2eYuM8ip
cDH3g7/4dJu2+KiYOlKp5RmjfR4CLnpu0cZf4z+4zPUj2iSyNM0jxoaXEVM59LxdUnvdR9pgv2Hs
uc1zRJG5o47Mi9Wr5RXRscIqbJBFbs80DMZCp1SWURtEsWNv0obSFep3lzJM9+YGIJrq6gwWULgK
WjNTQQqW5+CQzDsY3bAEtmIwiSYrkLpiC3oWSXdRU7r/vcz9tmZb7yrDo2ubNyMq622djaSKZMwC
mHihZWUUcQajtp1IRs2TRpzq2PzjRFmHBxAIC4gFhT1de4ACqGfdX1rgxxHQdDSq16IM/6kMaTYl
4/9Da4+7RqOrQx7HlgjvbJcQ1YKcL9O2iKXxPCN8J7Spxhkw0LMYUH1XJTJ81Zxe29GQZ9pXGxOr
j00xi4m/KvwUtD5F8PAuY08BppAGoFSUW2rQebM2S6Jg7eCxanCAdS435ERpUKH2Soq8OHpI11P2
BvJBgpe4I3VGjzu0ZRzmus0OWUP5zO+ReC/l5Nnbqu4nv0/YDzkumrC0CfRolk+TTW4ICcUjY4aj
1nvwM8z4hTYZs19zX8ZIYQA1nCeFKSTpNGKTmu3PjvrOGNObPdvWWfFYqRDtXYrCAjI9oEupUASG
FiR4hdZZ2CihTyH4yvb3FloTVLyh6y6dWk+nMPG2TVmwA4fldcG6QgRO6h2BQv0alQU5MS4JWYgc
04SdPlHRpHOHXbEXqtMfLFP7KhiuXL2BP2gmMXWfwch4pbJNVGRc3r5h0LOJ60Y5w2u4zSzGTwlj
wFBsvI5uaquI8iFSWTwxBdxioN0VDCKeRIk3R5OzcoVQuSmq1qOF0lm+21LhyVafiY9PfzEubK9W
PTZ7U1moGvH01tp0dYw8nf3xxeBtsQg2p0uSl/NlTGMAqP99vH7Uz5niZ7Rdvz8xKOiXWyOticFq
NV8mKhnWc3PUjOTQSDnD48B93TbaRkN4ewtZKi4ugbU2ra6T0tlYpDzzoNHCOeaIBdDdbvIxg0Sp
MA7VI+11QqdcdW6yYY2HYGLSfIChlwvnGGYq43nu9buJm9FG82qsUQxWiWbal4m3DGhsxEoYFxpn
7/aDdzKB26+OgkK6v+sG76CduPEmrDIQYvHoiypUWAPCECP7hAhjWPpjWc3USkKSDclBlUVagHaX
8u7pwvDDBaKhgLMmeVzcS0ROyCma5jZr85NMpLWJAOoRQqmYF90lHU6JaPPK+NgkrIGq7SU/WN4P
xiyx8Whc6kb92atcH8ypEKZ3TMrQcR/MuA2APlZX0eO0JfUSoxayrCbnSq5rSKqho8mnMG2uE18V
ZIu2IxcJ0GF4KBXr/kwfHGl6Q4wU3iytER5LZMTiizJSmAS5A/eCdWd9NmgH0dZ0JWgwZD4dE4Tv
Xs049/1O1uwRarWtLxamgouuhr8xTaGTMCL2arH5GltiPDBKQgHK3ZS5ns1iwhqSId9WqINmREBt
flJG7YaJXz/06NFzpfitYaPew3YDtByhA6VPjtAXDh8m1VPp/awYNe7pUPCSCR2dLdulU6dUf8Iw
d9iTeC3TLc+7zVbxt9OG60Rj/0G3HhEn4qZNR0Sjn4ej+Nm21rNbT2lgdS6nxpDGM4ua3BahJoKY
NJWHwb4t8ux7YlUPM5aQz0NdgQ6AjAdADP12lWC/qSEtfHlky6F+asfEQTLCVSAjEqp6pUEXHjuo
l2rs144DZ7uN2A6J+FDr01NXCuO6HqTsjasiq2rbaV6+wzr0n0/YjNqYCSxfOJnVPnSoctcv/u//
XT8yahqpqUHw1v/1X2MYEAjXixKTpWWAtUEy/v1N1+/l9PqttgGyrv/5f/xIrn79lLi239TR36Qo
hh0Fwy4irPYXUIlsoyPQ+Gw9iLcNeLrF2OluR30wnzE4JjstNvO73uvtvptV+isRIEHwmossq3lD
Ej+eVXVDABB+nsn5GBLHZb3L6elM6iYsmPXhk7ihB6L40GL5FHMZtKYan2ozxxotRP4jLyBsW2gQ
z3qd0sACX9mIvWbF88ukCroz7WCd6ko944LznqpB1V8Z0qoIZaVyWh9Wtuf5OCDjw/qwthXS7CSu
NrQDY6Augs8I8+jFlvlf5vPDK114/dnKD2X8PGWueIWgIV4rO/vnNkp/WZ9qDLXd4XQVe8eKHjWx
ELnd5LT4+n8wmo8diY1bUUdiU7V/iOlhpFYtvoKkIPG6HVRf6dp7Uw/OCf/w1oBp8lAAQAgyhHbA
GsXGrpv8nl7JiCl810vGg65k7iOOQMHUhbKE+GKRigHcgkv5igZsCFla9Yeypzjr5WGIGPfX+s9B
kyX7dC6boTVvomr3wiG4RgX/sony6gArFmzP0W3sXy52wY3tRO9OSE1JZDRyxpDxNFrJusoPXHrW
D8zI21i6gaHH3ZOI2uFtARJ1DkNM9P3xQThzMHcZYZvloPt1hXlADpT+IUXvR+2pd1NZEil0ZOjl
tTDzZyZFT3knD+Ncs2/ug7Sr/RSHUpnNp1aLP+wm/KlpVEBaqRzLEjxoM9zAP5AMg4Z5ypqNxBsC
lHuPq/eeSui+lvogpOet9sq7jJ5nmqcNMVnbWRDc6CSAMsvmyY3EQ9dPHZczwPN/YPqOnL6vjgI5
l4bclB5rSWOzM2yCgg6QGAzMDXdsu3u1Uk5CQpKan7VihvhSHZ3QxzMMRH/EfTYxHM9ClFJx/0A5
Qj1Aq77lJM76RXlG8YpiD+9Jls/2phnExZjYGqjXJIeiVLpVkOr2rxqALcF8L+VQgYN2MF24vU32
ZLGHK3IDEHev6Uh6Yv4ZtfBifudDxW7B+mEZz/ZYBHaiI3IvbS45jY2VtjVHdEROS8KJLTd57/1W
5yty9WMt9Dekxh9dAsAAc8u+zBHPdeJHZJl3rR9PjLffTRbMZXOCyOeSJMvcrt6T77mrsdW6SnOH
PWo3MLi956HdRF1xqRTnYTve3dGVI72UJUGP/qQFw9o79tVU0kcemcLZ7RM+D3esHgVZcd4wviQm
LQp1wpsXUsrX2NmV+8DSb6oH+tJ4I50Z54I4DUn1NlBzhTLcnYGm/SV+58RFfoLXtiNe70lNmVLF
hMDifGJQneSfJYUz4qqXXtSUXD07fVfjVjOoRzejFdAo1s/aZLRgkq2IVgzUfM3thXHlIn2OaZc5
tfruFIyM26UZuLxedIGajeCy2pSq+QfDM7CEX0VeoHspEL3ZrD4MlndKwQZhbFHkU+YOLWEYIml+
Tap3zLVkZ1EBgiDySUMh9Hm0UWtR2aSsiZndnCqstjn79kgA6PIohz39PpDuaAFpINIIynGG+yQK
T+7PYbSPDAEUe36evfyrMcd3IGtHVHDbjGybcTKvGBZ3FSPwqGP0Zc3LyfQ9qzsg390nk81kwmTu
I31gaEE+4WAeVHJ5xofq0F0fYlomBjbu7pWbCInbIVkwP5nQzttGZdea6BrEkTlw+/QLC+AuMyF6
NXzWqSwEKzResTyxnM9+Gds72YknLnM4nSxcgnFaAoezSK9CTR4ObxfHJnK7c59k5H32IzlzCdvX
orwHnbqxDHkcjf7S1eZR05Sg1NOL417ZPR2toS23ToYWaGp/FXZunDX9T6X8tFAKBpXG2ih7zdd1
BfLJ71bXvmo3Y++Et3IWexSiz5bVECI5Ybrs+7Nnix9MKxBZGhHC/fg62uordfYeBOUBwHjKDhnF
f6KMP+YOb5eO1oim8SfCI7h9ffGFHP1Y2Vy0tUR76TAbNxBEk0G/CA0xgW4c693RUWpEccG7YH7t
3PILZZiGR4UsAE59+2OyppPEElZ65dn6jY1oH1XDTePGhPMrFzFOCq7LUWlRHl3KYmSkoPhmWxJu
kg2fUz2jCS0PBowgfDR3qwIBzk4PyUl6gCAHaBH9QD6fomifD/PNDs0EK1nGiYhPRWtd1Bo3ghNx
kwB7kAAi7MdXy+PfiGnl4P6O5/jDiNLb7NF5Hf8VVEpg9ret/EBW0Z2LKPqrh+E+GzPSA7SIWKnx
ZsEnhzxSjDbaCN5vLa2NvgYUhZTGZPvqKhpG/nw336oeVbiNSgJ58KUAgTgAlMIV2GKhjtyz1g+/
2LIgNNFauGFh6bdxejdL5TQYZJC7ZbDcbdQs/NSU1ndzrDGO+j6ZOI4cOne2IMuBe8sBmvAt0jNs
cIr87BvSGZxX5FoPddS8fW08Zb31ZbS883pgCTCqN1Wc4fuQP0oRPlKbEgIRx85owKZ7iP5nHR2T
mTc/AcHcKhRx+PrFTscjrXC3A5q7oXFwLEjxno1fZmj9sQeJnbJxnksaLtqI8g421KcuxglOHDTF
oqVxZVr30Rx+IAagW0jrLNab58nUPq3iwibY3WDpjnCf5IEx827qaYokDLudMruZtnVHGLEri+GM
cA37egtChU6vXtIYhPXylR5gKxwklS11VfVTcbPPB+Av4mgVjW0X8kOnV02/Mblxua74leHvpFd2
w576Lovi3xwmd5dYiw2bDCoBw34zJTbnotM2dWPKjQPPoUhuicrUsGefKEtvJ8dRC+Dz+JOXOgdL
uAe2KaHvtfpNLxbem5XRa8z+FnHzpjqg/Y2YTg0FFU6am5oYCU6K+WDb6i+1iuAL6zvUhtsEu4xF
MR4xrQizja3ofkT92f6wIGRZKBSNgUZKhjQawsLU1ztNE/t+6LcYEgyCc4AC7pVJ3TVjfGiSZt+l
DFsxRmVOtEuTbI902BT7jG+b8o1m0MmGjP24EbtOz/aZTI+ZFfq5SUt82jYxan6NYThRww1j98xy
mHgAWm5yVOAtUpbiQLc6m8HwmNxgm8pH/beLB83HwnswzGZfizboHGPX9DlnishA/YDWda+V4SF2
vgr2TgkaaBtZ9FgOR71QL60x7+PkjZ99yYC8M/DZq8oEHjZ6sDKeJhiXE6jWaLAPoWYcoLCwYur7
Zpj2o4vYNnH2VVruI/a+FfHFOrezxvWNctpl5XgkMSkQOHd72hh5qj06frpmmPsYfQBONl8s7nWp
BI2FfKd5LejlTtw+QrTpNIWPUdYz5qe505JZyB28NJzdkLHhHZOAWcJOLU0Eo8kuqm49U5BwSI+t
Ck1/1o7h0mjAOxDh3mCbtxfk6yE3QG+hogHnBDJujPgOxPxqhCkX9rBP9ORYAdQZ7AqJWH/QnNY3
02mvJPa2gCUSFyRP8QafaERJugZO/URk8mGsiXxz1B32pv2E9sJirww2128ah6YwWP/K3o1yDMBn
7KWOoKJ0D6VuEsXs7oBoVta8ZDnuTEKiU1osTnpL8mY3A0opdRuVsRMoHRjnVOdfjMkkvRRIpGhP
Y2ied6bKBkwQFxYl1OrJrm8G9B7qiwuRdfl86Sj+s5KA4yy2WHOOQsHwLCa/UsQ1C50jGzggyWCu
rfk16vzFyq0ZZ7U1gsWEu6imen/5fZw4DRgqBiZyv7gzD1lVHk2gJlmLMH+2gohcdjbop94RBBEm
IJ+2haEHLZEyZV+yY2jOkZlfst48l1USRDhXSGz7XbK30njzxup06CzrYIvRp2ZcUq0n0sIad5cp
qp9E8a2hVwvd4aikauCSYVMrx7x3fNX6nWWTn1X13lKsU0ai45i4R65ff1CDRpGnJVMw49VxR8o6
d5MZf8ZF0yK6fUHVWQ62n2HUBUj80ZTNBXdzVP8cyWEqOG+Gqu3yWdkhQccxpRA9aXFOPXlYDBv0
yGcLQiQITwVXLeKH9YCLMlBKwaCrRze7JDGnYAaPFbsucpPj6MCM6ydzDxPeRKXuIMU4V9ssCSlg
hnptkeS5SJ1AYoWIiVPnKq3peWj6HwyNcNgs7MQ1B3A9SM3arxCOVpnji8Ap0uRZ9TkMgezo8gvU
/mumUMuk5jxb6Dy6SjjEbpEVFuOowh9Q0FrVaoW97gScHIvaJgmldpIGUQhjcdbzX+j2MJWVZCb1
U5idLDF/YS6cftKsV57c2Ct9TQWCQD47fhN6AMc8VtjotMNXCRQjjUbQ8t4tdtj0psth0vmr8Jpg
ffVIwSOFrWa999SLCmDgYvbRRz1UxptFWxuhsutrepSSOdmplzX2Yc0MWh+aSBmXQvF32yiEQBB4
/Sm06dUyZ8nYSqjF3m6vjEIJ/lxfhaKSnIKR1CQKxj85A45LNNoZ7yEvQffEsoahIb+YSayeyOny
uF10dGTy+ECxOe7BVE7+iqUhwCEOWKB2Rm2O96IgpwOkAwV4mRRbVh9S5jToBWuSjwOnhNb+ksCM
YIlbDhkjyx+7Yrdp8G8bR/jfVJ8mVjO0qmF2YAv+VCnsb3AjdAfMiCZLBUP8kJb99/cSOkE+uVdv
2eJjPGjHkNqBA45jdNg9w3iWagHIBrwsGZcKUYr//1AM3YSlWIzZhxjYxJdtvpqzs5cohyEzdUEb
wdM2jV4sN7uGYTWwL18JO3crlJhiZQkwGlrozYXKXf/7F5p6SvG4PYXa9DfOK+uWYrzsXaxNS88m
PrYmwOUlnn2NcVw/Wg9t3WLBsZsRHgRAt83QE5GuCnnUPdk9fb8wo3T/Ws6b25F7O5lKSiXDwXyw
q++vuogCaCTheT2MUx2eCyf5NSbkLbXaQj9Kls/qN5Vm3s2yEZ+sh9ZkmWD2clof1YuAqSrsm4nn
NFiDc1ZyTIWuE+Z29KsVem34j2/yRTxpP2rPKblfJ/FVm1WFYVhmsnfiJ8n1h/73V/p+7HZqBid0
jPbrZ9bfiaCXB1i3hH4GY557P1F1RFXjQn9tpxuG2r+968hgGoxlUqqilgcBiELSU5WdjRzxtuLD
6lo8yzHuj+sjOzJ/x3U94OhrRwyDRu3LhYnVm+ab5MUJkmTyLr1d/8n1qTisj9aDpRED7q8fYimv
fbWU286dsAaklfEBGZMY+lE/uFbUP0z9MchRv3kWo1ZgRP0FlT4bCr2qcVpGZJHRxl+f53c/qiFW
wZG2tTal01PcSySo6NvX13d9pXlvsovVESLibsDGa+tyP4Vkd+N3N1EQLYfBjJhRtKmF0gsZDK7h
sPXjWjfICca1sB7qAauCjrrUz1OCWzXNYA0Ia3rh+dymvg3gBeaVtChnmuS5zKLXrIhflTbeEyWk
Bz298APyW/yX1cL0WRYfmSG+cnr6cKqqcKEqI6lXfG8UOv0x9HoGP94Y0GJI3mTOGmyiffqOCcqs
WWLdoT3U8eLcmYqmexPyF5ER/PFJiJbeTb+S5UzPWkIGNWvsDcP2oSq1/LmYEQ1UfaTgbiB32QjJ
PHQ7osmWXq4+puaV6Y1xNdXxz+LAp282vMYtRlSbUj3oBjgCUndoLFfru/LNFqG+Z0BECx+e3dQY
w6FSurAlkZcFAx+Veyrj9zA2XYTv6TOkz1OnzdMpgX/KzbbI0c+n3inss6eEDTsRCRh+jeUw1BHb
7LTW541F4qRP+i2W06Wy8dQCVkGJ63uc+SFGFmNTTxLtO6d1yE2m/YiJGiM+6wvYxi22yHLi8aB5
HZs3p9oiqXPO34QsWxfEAMuOPYcs6KupQ/jadHaLiXcaERMnsN+WCKtu6u2gTfIPD4GyuvDwDJ0x
bG+m4t2IXTL4NtKekys26fpa8Ca/NtiuzlmLNKUp1fJKz8XwTRqqm9yrLnUMLo9QMPWw6OguVbfP
klantYLk1Im5VE1DtvSI9DHe4TfwsFeInFOO/O9k14q77PHr343fGegfnJUB5GYI/l1p/qsn8Cmk
2KZPaRuBnpKz8yS6kT8952U7qIVZnKum8t46d0H+k2PusEWKDLL6dMdQgxYBpD94wKI8CyCy7IWB
1tR2D6qmtdtixKuatkTZ4N2483Kl9N5QBivZPYFwOEfNk2c2j0i1uhOSLTjLmYlebnlYcIu+6rTI
HCogtbpPw+gcl98YpHU8yRgxGvwDvTbpSxrpC7cb1HZNq5TMnBrn4PqlXjrHLkPSlix3fEMxaHhT
m6GIdvG6izY6ZVB5BlAXZ2iWvsH2aOls8S4R7i/XKf9Ojdcc1vPRCVEGPbwsWptpfASx2AVpwynQ
kbc0Icrk9SzGmmQIszSnpvRLG1rq+OXbRSkwRKOK+yvvxnYjzbI66SpuDwQP4vJ9sgixKU4Qgcnx
Cof9OGSnKHPDo7Um1hIU3+8moBAbe1xm13ON3BmT73n9qPFaxoIMHHW9HzZqoyjqRmZ5fSpb47SW
K+uhWsZ0UZ58mN3yzvYS2OF9+1IiMcO5X9AArV37keShsbHyrg0KhF8hcxkYf8V0dFSmiGu5YgoP
NyYjDUExuF2ZnlqvmYxUp4MjnBRtWRm/aLWdYZgEUlk59t8UlyKWNnBaFhPEpUYY7NA9mUMEJmx6
DivtYxpl+qRWpK27E3l9keFZ9HAnMs2jPliBV27paD9V+qA3EopqomGdeA9T+jLKOjt1nY66yiGZ
FEsvCkZXh/0Th8lza1JXMqNAv427bs4Cwh8Rv+b39bBGKy+SheU96unJb6FpaAmMvjtg/ZxutSDv
cl2EvxdUlUiJrSbQi6zr6QisT9EHZHWDnL7fz4Pl5QcA13i+9YFsiaVOAU74V2lxTCmNaly95YAA
sbg4vdLfB8JTD+vS8M1hq2yEZahNjPuUJ/w5JdyQWi/N7+CMPJ/0YwYYvnLr+4o9AMjbwzJalkGl
svqrZgdqI7ObJi3yuxIsS0S+2c+e6QApSKziJNPRfg5DxAGscXcyU2g0ubUINJHrtwjrFH5az/iI
pi5muv1Zc3G89IAkci+TeyGQ+lvMe3ZdCpwjo8vqz8j4DtqU/RjNsjuuwV0Zc+mAZJDJ+0ITFr2o
xZA87LREfki2HaSxaNPlwKE3kRLrV0CB9nka0JgslAZnoEWJeIA0gFTxrutzHpDB65gKIyhj63Ut
32Jgv2zGKawBFQQpywiZktNtPW0yEWjRbdqCbOtLecqzJrzZhuHcsOstrNTY1T9zVzWCtYSJQPSo
YUrqKi2qJ5Wycm+mEnG22Q/xzoJSjgWcAUVf0Cr/z5OSDo9ONkgGAGRduazlGalY3IIwdjw0Q2me
yRAhfClGmsVIEOmKKMkEWivvJfVmDF3t7Niv6xK0HrrE9rZjzQAsmcgY20JMOLa27pykosVPWSNp
xjk0UpxcIh3Bs/kqrd84etpdPy/qjCWoF6Kfeu2zbGsl1NgQY7ONMQP1thZj1HH9MetngGDnyBlP
nY4ta1NDx+NGW4cnLWH0NlaEAnuK+qKCJT/rSWrenVb7GyeMEILBXPIu2WLc0RDj0B+vK5+N0gYc
oxs2B6vVn8nCCw/mhKB+jTiG09Qd2WrYrj/kqcr8sDSP9IUea/GRWFipequfd3FtnSJ8cT+zUgGK
7gzFI6fhsZ8nYjTVObSo7QymEsvy1Q6D3Edog/D81R2yJfg884SQx/UiePuZqP2cAojWUy3euxHn
cF2Vzl230Jrpo1dwn+xsYCfwWNzQh0kbw2yxvpIpLm8to4UjNtEnhMDJbV0ezCr+vZ68WNL6bWMz
2lOIencl+5RZyeDTphhuRXtmKv8OzIYdRFTfLV0x7zrJRjMglYVlOtGSt8SSZLn+woUutHMNMARE
IH04eyjocvXvK2XPSbXzpA8CD1ciz4UavhrLqw3cd0vu1M1OIu1uz9VXxG7zYque2Bsxyl3eHBBz
lvvaeihbUi/bJk2+Q3KzxHgQ1tQdzHXjWPd7vdTuToqT9vv8jBKBdG7LB7El6t7SYlivS6xDnADE
01u0o4VDGFPPXYSqXLyXHY6hoZ5n8qn7d2mH6Ss4Zb5cJdlkwEZQkPyHm0R5RPHvePlVSXXPT3Fa
nXFAqDdzFoqvxVp4RWUJFpLMCMI3rJfRKXFWadG17JuUcYflvkfZ8EDBMj/HqeXnEdEqLBpdqb6s
m2ByyV26PLm6tSo0iqiNpp+2qgkac0lxBh6/JToh8x1zEO+RSSp4+U51q/0wMFBhUmFSpsjAszOL
Xr4rL6Mt31TDK28z4MUAR9iHUecfRuL53UKMVBBgbtJ0hn4dMVNv0AB8NwfcWuPuaTSPZFnb1gUO
NwapBnQTtgSGateo8PRgHEaa3oou/JxSGKRnvid9M2g0rgIna2MfDfmJW541YBTpf87oEAJdIxkH
vCtKv7DEeMSjopPxycB6K2AQ3Ny0pVVmOffRax1ucSEW/jJUv/LYxP0x5Jembc2X9rUXIyGoeV3c
nSrdZi2kGv1l7KIS9F9dXnvSM7//Y5M7cF2XZTG3Y4AOOqeijmf1FtYOAkK3R6MH+cGPdOWHovZQ
S6LPWNU44Rq+nBwcD0GNSXi0q1A7xq5d8NfGIVwvDlrBVK6YRFSBFnBQ7YfZS15Y1jPqGfu5KXOw
TiPYiGK5f6FoPYUuEfQwdn6XdZK8uV7m3qvUDBBFJ2+pNixVHSUaN0Fme7H1Dp5zGZZbP9ZHhVsZ
0EDdhsgDPmlppGDVFb02zyxwvyA6imocTP9daVWM8BiViTGZa9f35PzVgfYSxl8Rd89lh+porH6b
C/+augOGDsOUSz9Dr2HrijUMM3dQTYCN6dPRx6dqjidsZGug8Mw4yIOiXhPPirSwS32Gxd0+smLl
2eNqXeudNpI/vckznhvAGDuPGdtufSj0ooF7ypQPoJN3SLz8gxS/e53X05XrwnodZ+8rnTJ57bIq
3k2Qpw+2dDl5OCnOE2rhwGzJQAn7yDhZ/fSKpCRnas3OCO/rghFKGIBH4tIkY7OzowK7zNyXB9m/
yVFUF/AFZ3gy8pAt7aDJ+s2SwL1H4HjKI0XckiXwaVT6mySLxiKCIeDuzdDPovluJfFrmFr5IxPG
pzVUIUpeJzqqijN9uDFzJ5epc6hPcmst7cjQbPULPTJwq0ofmKmhb+ZwQg1nTfwnsvN0klS0AJ1+
fBiGXpCh3fzlF3YfGCjzQx1n5S6xkLyuC3jk6OoXE1oHLrUNHZquMFJgFXS30PP6yOJMk3HKs8uM
TehgpC1q5aZachL0cq/TfwtyXSnpTzcNahFUswCBkxOLYQ0oIk9OlEIjLYOn1EpzdmfYUjsUO7ZM
jA/0xrhRl0KxdxMQ+g06YMYuf8uqD0TT9vc5ywEad8xT2FY5W6mI+qgPKZMdYdy6OD4bMzX2+r7Q
bLDEa4I1kNudnC0yT2lnI3SOn6P4b2qn+qFUw+Kg8+Lh3wNPA6E62ea69a8pp/JczYUM5iUw9f9x
dV7LbStdt30iVCE1wi1zFKlgydYNyhEZaOTw9Geg6f371HfDImVvb0kkGivMOaZZTO92a2XPBZiY
nQGdB/yOfR5D4jwKBsB2aHJ7CMBJdkGOusWyny3ppuihoNvFlv2dwqK+EL3WXNQzzUmI5q11c+1G
fGySDGOjv9jKEd3ih9Zv/LezQdcXBaBvIznPT3Z7sbUPKHtbb5bmVRXCjttjwWNCay5Nm7W0o96Y
JpCAmQfpbjF/aUzKs8fRYQt+qSH0OXYn4YfHFIFQJpNdWq7/VgNLp6kOHf5e5skV+8aWdJmBCqcd
ELoEDm9JI7T9MMKFqIc52cgYENCYaMS0ZlbjnbDwdJlffQBttU7wue5WC9xcgb+HBRKeG2aNqn30
CPnA5ekhIXoaAKlvez0P1oVoQNOU3bA12qhbD/Q1zW4wyftSXYVVuuVu7kSCknJIzlpXJLTbbBaZ
jKIU5tgdU9KOuUZ+d5P/U5HgrQbIWK5TSM4uWezBe+nZcPF1N9nX2NBiUN9b3TdI457G6IzQ5O8D
SScxW5XwR1GQv2pCe7sX+FXwIvQp7Ejqgzhnhl2wMNqICpWtqo1pYpg3SFD4sOgP6YCL0TcamGhJ
zx2uzV7iyAEdDGJf3W/HvP6FVL8nJMxAI93Ywb4LIbyLukNbXcMuSIgvXucBBd1m0MqIg7X01mZh
1bcMNAiLjKcs9fwLAlTuc6ZMkmbrlSgXCPBoqGA4sOum7A9hN15aTVxYIVB2W/1LWLlvNaJx+Hje
pVcBkbTHAjmnc7Crn6ntAsn0SzyhnJoGcniS/sacXlZ3BByC3hxBejxHw8ieru6fqf0+1MzAwXd7
sIf+1UMMNPDu3i3pDS+pqe1nsj/eKeKXBK6BntXvQJAuDxhlyVs1HCy3nrW3s8R4E0ynTvZSvtVF
eXBsv9xWM+YNw4xfif2pjlWLCxWbUvu4Bvj0cLbrlrNW/6KV2kTZTObvx7jAHMuvWdxTR4/FCNh3
JqWKYxNcrTO8F1V0lyx2T2aZwoKkzNsGic4mQ8Z4C+fynLnZ995dAJdVvmwyu+AYiwZollm/JG0b
38Ma89PSgsqMoV/LhGGlDTVsWg87cKVpbFEdGvFAC+MT8wbj2Wh1vibrq+9gY4Y1t1aFXl967dGB
8l+PtXjF24tiM7ZWY1cswW7ND78gP6DGftH0+rBOAFewQJXDtbE8xkOuLQ7QOlk3kGrLbiT4BGL5
I6LyMQxWJH5YftBs/s641a6mebZOUzxaT2Fi3e02bk6pkXjbyqYzgPGGOHcpd+equzAqtr5UgeY8
JdkziuNulbeZds9m5jW1hhDXkFh5CklykdmN2pOThhvPEV9ald9IYu+rkZvpJnL7+Gvq0mQDDPRO
XovTdwIBGrmyXD+GSVGOFlx4DKvMWiP0p/QhNmdJePR99tlR3y0uDlwZ82D8ZLmavxmaVl67UHh7
UsSHIzHx2zadM/gzUXEHioNUJMY13Rq4pm3uqwGqPc8oP80ij18e/0+EeFu99OGgwvc9R7AmbtTf
6ZcFlWiWxVVVykaagYscCWXss008Il7QdKycqrspi7rdapbusb1hlunGGmo82rKNetl09i3t0l9O
DqjTczXn2s5N+4yU8o9/rDZa35ZU2Fn7biryN4Qi7A32B2BpUAjLE1DQBE7Mlza1tKtRWv6MPIK1
UBs5kOfoGMMf7rJWUJdDmFcZ/IVlMGeVBTaL1He/FLn+iR3W+YX+BUqU8N7cqRE7ZJMTMUqMstVD
DQYbpqQ7rB7Jnh0Y3I+5IHByBlnxkmfjsQupzkQwfFWfTiNK2TIV3rhXZ3baNjWl7SQfL+GOMqeU
4LHLkR9IYtjht/NmJcHW7jCpp97wwb+ZnBLmJbuA8/IUxcl3sinaNWEXxi5aenOiW/0bhX+7Er4o
9/A25+bJtmN6atIR/CK61vSkt8qKmaA5469EmuKMNDR6TX05EKcDw1bTXuIuqn/CDnvR+qH+OfFk
SOJ63cQATgoZQvkI8ZlrTrvznZmpxTivLNFaX1jcopdzdL6mtSPgpmFjdPRlSLLUuEK0dH4zvvu1
N8zG2bCZT6hn/ApJbYmLHxWnABMQFCH/dsZDWkgsWBCA9EqMm0nkWP5rUlGiUKH9ovsktJJVC0j5
OkWJVaQ4ZJcRnJq+JSOqnFVjzyO2l7zHTE5cCrGezkED83qeWr0Acy8YPk9MzkvNfiX+Nt/W2FER
uWoVA6/hReWaSlGRRomo/JBMEoslmXbBKnWtsx2M+WHCLgBJnd2sQ/uuLk0p62LRqvj46ER/gRkF
j4xb8HCRkMENxzk3lol1TTdI2v3v06UWJXNDESe9GFRkGXA42Rkfc1jja3xg8SaWsmtXcTL+HhxO
HtU9Uyt6K3qrat+lRrHTsfhsIv8VoJb1M35DsCR+eZilYlIMhJk4ey8V9qsD3+NsyhZu9NIRQyEu
d6jIfTxumLmxayBVVTs4cExHI5G/sX7Wb7purNklec/qFbebGWgDcDz1cm4Y6wGw0reI4Hrg2wx/
gBE1z1hHxEE4jKUf8d2QVx2IMJ0FkMohLOS/e5t6xo4dO4A6EEcd8tcymVKdExVle+kG+fiS+nqK
iGrddj15DI7mnv89OKlEId9UH5TVET8wr9Qfdvp3MX9ThYtehODRfS3BKWQHJ9Wh4o+OzzVKUNWq
gsTDI0udvjGhMF+KgAy1tE+LV1n2DOP5INhHwv76tVp5/XuI02aTRYD/hU69BoV31elm/FVWIA8a
HVM6kZn2bWxMgX8h/onXzzhQa4OKsqx90Hp9sNMwGNKZLO810OYItkdkbiNHv6XgHD/0wWuOABQ3
yLUndNMetKt2rO9JNLa3Pr7/+4r68jxglSpHboxM9vuNFbNHqw1aDjYiiJotYR+codN3tvTtg482
a5OKFkSEiyDAwsezgfMD5bFMIMp1g5HfjGd2qQ3fC+V2vTyr3Sq/Oa9pYbvXAkngAFRjU2A8RvGC
8pghmX2NNOA2iePMn6VDfRyKJjhZGulc6tagFBLkzaTcErK8Yn7jttXBoPM++LFbP+OQLnZjHiYb
PmqIWJKw3c+Zx1ykC6kbogCs0vKxrsvI3jiRY+2YEorXxuYzU9nhD/+LulRsokiMHSd5iE69j560
Ii+fPSHXpYCIru6YrceGt3TByxEzgi9zSK7a4LfPhlZW79kC8GAONjZMAmxhiVcpmOYB6QHy5eiC
RXw5StaHvXcx09wDxkgmz7+XsYQeS1yAsYa9RKiOusRbsmqOappf8VOfYEg9gTKrL00yygsi/3lI
9oR98l0RD8PwZOBNj6LMYJ7aNTfVuLn+2H93S51SvvWfRqvDGb4cNt1y+HQOati+kazPAgfkauXg
VRWlywpTJC94uCCIEp2qXjlVAM4zPKujqlH/xPKQMQLEywZnUv0BWbNAENg+/h4tjidmC+2mLYuE
fxaY7abAFMmp3RMp4AUY3kWBfcxr3z2zWzLtsW3VpfUCE5hBUDKjB6+DdDs2QGKdubukgqFP5rKd
m5laUVqwsDR62vym6ZKnkt0l7k68wbCBKLsATUQ3M8hp+aIGCja6z39j8Cyev5Xtt8rmN6gyT/VJ
fqJSGs9ZItpr0AWM4VKkZAwHyNaq9SU0vn0PI0ZJYf+UjGX+pps6QogYUjndHtx/YdziWE9eKpQi
fj49d8mUHQh/Yv0dm6jaaLuupdskJyN0qq0fNubNNvuPaEhwvOS9vHZ5+uq41owG8CVZFjnMEatb
cUMc7fMjMwNA4X1+aKaWMqmEe32ZyXw1EXOJlswnkmT53Qqr+u7ieK8j02E6S575mCCPt8wGp7ks
vyzjxNINxzfWg/16aowfKETQi6iDakQiNCJaJ7aJaze6Vt0r9RWsxtk+Jn3wmzjD+NFhBoTpALFD
lR9yc1GKr5A85YWwY1/ntgf8lrJO0CYPExnb0MJBvuC1Sby35yrkW7Ff/xZc7M3yZkF0LH+N2227
K2q25yA4x+vjwC8MN30ek1keTSITV0FWZkd7YRiombXEZE18YBqv1dfM5UeeZtaegyG8nZrgazmG
skibqKErg4E+R2zdOvo+qbtHGJ1qPKn1c2xTkuBUHXHcgN7/xQgZSoBjgdjhgnavzPxHVmoQ8juG
XQE6URVQPM+ELFd53G7tpWuam8g8q2dZ1s1sq4jLrNiuXHrGFrHVHlpi00kTELFx6JFGF5m8Bct+
Rs1Y+JseW/iEUCpooAG7cjN9ykv5qj53JmD2VRgO3Spbor9oLA9cCQMdFq+CqCPaQwJBVSKQMPDK
fRrP77pbl0+61eDuKaVETJ5m4MhSFhoGa4sEDOwqUHoWFzumeiYt/MKB5e9JDnFwl0r74BU6VWMv
nsrKnV/QJGylOV0hG8drOCnyo8bfvwvsHLF8kANOcIuJQD7kGuohdgwDut1sbf59LcKJ7NrTRm0p
0qPucsTqMzx5I9CTMxzjfNPMGhOOoE4IYiO3Uf2BeukHDEmoiZSCz4dczDmAh6MXJxydsIeWB49V
0uOZeulY+TcQCv7+39eDyEnXyaxl+6nFxI5jmfx0B+BDy23IBih1hvtMF0A6wZUMVLmeRPpJAGX7
pK6s5ZUgMO/sWiSpLzKoaVFiOdLnxNcA2GpjlMKFRwCGHSo8QIN8aydRRJsgQrA8406Je3T5Douy
C2sagoOXoKWGiJm1AYoQL8xyBvbm8IVLSh5ClqhIL/k/7gds9jslPCQt1YRs7BrVtirs+nk0Tk0Q
22v1TwUp2+ewSREguuHNHYkY4f2Mp6x7xxQgz17hHVT34XqvdtJL4vfI220D6yzcLLw7bRddkDzb
KyntHppQkOBfC6wnaSE8aOoORk2a/uoTEMoAbgQMWBjPyxokDrGoAO8Yjh1j9bM08L9GsM1Xk6iG
A7TMggkkD0XpG6eecXrujS/qGAFE85KgeY7hdV69KmDzF1op5Ia4DHeurhcElHoxEUImalZJ99Iy
VWvf4tSPyaOlaA0nMAqJb6zHoJLfNB8fjORzMaFIvUqr34eR9MA4X0Oz9t9ULpSd6n+6JWm8JSnl
GNQ9Ym27aA+JY6d7YcbeS+sOdnqdbUrZcZTyatqaBHNhuJ+jDD+gPt/Uh1hr/RuSoXQ1DtcgSqev
XlGYx2TGBDqErv6N7+od/c6vOvZwuPshAkU+G/8essQZ8F/YRKtFDJK7ePo6xdlv9VY6VclcNbOb
gx4Hzk0Tegbzr/JOoL/FmsHBdGYHgxtxA4KifC7KeuEQGXgph44oNOoaIjuqH8RmF9/74Y3poPED
kzzNc+qkzIiS+UnkERBa2rEnslWCg7q2dAvrgNeQhKVeiqVyhyz2PAUmEBkSUVa2MUS3MSeBc9WT
InPOuGVXWu3uI1jiKwhZ3DEz+Wt50oCYuHOaxCu3S6tDQ07ummyhJT6Y6L0yjo+NHmq/vZ+enaB3
GbTfy9cEypuVY4v4FS3zIeUe8WwD0lwyY5dYA1IagpoLUL2VnUVMQ2Lbf6jwCnAtv0MwQaviHkTM
xtdZPFKSgDbYlE70c3Rz8S0oCu5xIAIgZ/T7R3xYI/Jb5Ri4l1t+057s2B956S6uUngwFo4qI3qe
54FPJjhjDFHacDWDRYIUDrAE2dSc0PHFQD1GBjZ5hJJeK8UpGdzuJP0K9xJgGd/km6xEQlBtVb0H
ZotIAS8pu5D02nDd3YQMAtbi1m/Ohe4Qly4Wr2UNmJmGiyU84nKykyOdlPeEmU7fCC0tXnpcjN2i
N1A3VzXXkBCMtgb4Id5+rT7O9vCskfnTPboZiE5VluifgWlpt0azbpqR+lvTq9nJ0Zll5dR/l/lU
mMxD2uL7kIsl80cX5Qvng/mowl2gERfDEWTIBb9CmbyHOFNOkcWMkBKsfUaGWCwX//ydjKRildus
3uI4+BNhYn4NxmVH4XBLVjIe+golkJ7xwV11bcSC15B9NqH2Y+RtfZSeP20HB1adSjimXsYDwt3H
FuWaZAnnLWDqfX+0S3afTHePPXOIBGqyV/BJnf0cspr1IsvakgnGIVQGCI5KGIstee0IUVkhaYbp
Eza/Tnxaq4ozbDV4/fTRt6HcQ1rFG9+O5lrdhkhUTdjl//egblIuMjI9aq5axYhW66JhZ2iww1am
F/rnxxEOYyh+CIPhCeObm8Dop1V4ncaYrLiQZBk1rgAghmjcwkqyDC/U1gwx6KefSrF/qIydvDz6
GhBgIwLLwgYw3TtxHKFZsH/1U9eechJOVz5gPMk6hrwROxY7krZp48F53uEOYTVlUfb0+DiDMIj3
c4qyqUg88V4PaO1cPZoOqunJOfVXZYdNuyBFoySN9h0HRrqOYhKPU42cHCS4JASRi2UsFUfVAnNz
UHsvmbd0pFCcNkWVGOvEa7ojbYOz8j0dYnbhY+kMnx9tAt8S+XpM/O/oW8J79F2drEmdyhMDFQSI
KEzuwxwFmwySFrE9s3tCvsbBp6EUcHr8aLVSdFU5cOeZXNeV7jOydx3RvOAj9W4BiRsWmql+iQll
DTqTbivZEXgARmAoJdYXUhDuEd0u/AiXZJN8WPBTLug4JF5MnNTbgdHZ3peElDyk4H3VbzW9bHf1
3OgvyfLjstfOa/TJ7EFT92JWm8rDeYo94yzaKr0QJX0E2BochGH9bOeowpI34u1mAtBf9Ige7cWL
0ruMjZqwiQhTLEk5liy9SzJ12TWIW50ePJWfMYkZmVeQRRoNn+rHXIz8NxJ0dmlbTevHe8s6xJYz
MuuoZxS8zHfbid7bk6RVBLH31W/t/GuiFwfXJi+qCjp98/gNPdTftp+BH/M0jIp2h8xPYxY1Kl2O
WdRrtUwyl42SevY/L/2W75zA0k8AkaB+PJFgqzCtYqt2eFlEfpJrM636p5DWlpBcsiaPYT9U15G2
kTw/swLe4Wl8DHhPtTgSN9Mh1nkp+J2UOLLen7C6FIHc5kA3NsLAfe0uDzLpPpqqwh5uEW6NX6E4
saRZM0bEJ4CP41Gi/c8NeZSAKrZdq9c718i6fV/E4vj4jTzuEmNDLbH8HqkVnjtRZ2e86FdNG9O3
cIpfgF1PH8Mgf+Zsg/2ofy2XlUQ1BIs7l7AZGwuekgeBVXfvwYx/GVINacGLZCi0gxAjafbtf9wf
bLHTfUUcW5F09aNanBeH1mA5CIesu5IU68hP4Pdgwhn8rFvLWdhojV9UA5z41cEVsDNgT9xSMPc3
uxX+uihdugZYp2aQJBfy94hFjmVJHA3AhsbGoqLKPsMisRbgPcAo5Y3RTAzJ0qt/mGlVgkHt2MzZ
frMp53SmGOtcPl6ah7KiPg5zlu97gYPL9cAQZyYy42UBZToITB2L6jUpLQ3XGxAd0MSEg5X2C5Tk
9mnqmA001G4FEXFJmmMU1lMgu4uP5jGql6G3FXpP/UZo32USDZkR8rsmg/wlsHVxGRY2+cA+9+/s
LK5ZAnVyBoFSxUTgcnatlUbbzgN3z7lkHceRt212C/GKrcPf5Jk17NaaN5LhPIr8Z0I2dg26tC0b
/cnCUQ5SLmRiptVVu1FzSdgF24C7EstqRN8rNZjs56uHOiC9MmVENVX56PSHjPZ9UX6yiFszKd8W
Pfdfo5IvZWWZ18rJvhFrI7+xR0PR46D+axr0o2lG8ep67Qvtr/7pz1e07otsC/Ctuo86Sde8cMil
2fCzDPDthkUnP/Kx4ao2Cv+QFkZwfpxcCBa/xul8dzRKL8YdYKVM7dx2MKWBH6BMG/P9SKHpnKyB
7BD6VGXj6XvMOONk5us+5QTfNRYbdrvUTSJT8QywuP3jat3VF+30TOIooX5T9CUaJuOEvj29Ftri
+zBqUJvLiL3qHZv+YvxmFyP+c79kDJejW17NEM3RpwmQ2U7abAcsUWtnuag1Z5z2M9MVTNO8TJv8
AhgZFzp4msuIYX5ts6tkscw20gG1edcDCAJEdvNvLp1Ht9xTv7r1TCyq68G4qQjK7Ob4JztKACL/
9yVQTecBviYqtzonHyQYmF9VRKaSu3V89B8RJKGkZwucuVCW1U4hmdEgsGkrbEbrsvcRxLEAbiCQ
FGD2MP5JrfYuTRT/8Tng3+aATLUaHHGJ2v2tTLMTJUN4Uld/MizUkJ5IAaN23xq0xafHBYKoB6U9
bRcYwNNcZu6bGojApCCYLX4dIs5Kg2QXIu0apudCh4E/xsN+bu34rrl6cHtsrUc7EQdlkZip+YAY
2jZBPDp7yUIPd45WJ4/xgLfMCP5nUEAb8vyYV0aW6x2RIdzseQie1QN/391XhECBGR6wp6m9Ws/n
fqUsfVw78SoHfHPy8z9qkdz03J5r7OFVz+dlKNoTEHi2S+NQb6vl+Exj4zXSy/TgJUkBd5RY2qKd
jqrcsPEkwNlFiRkkxOQUPudAQZudUUWBlxvqxy1ZjfTVA5+0ivxoikJVbghSzrgo2bQ9JtujNtz7
EGoXlmQxLEYEHZU6Dv1xq2x3657Wj/VL94Nw6HedxOfZTvtLNuYN+aPDHrLi6iH9cQruxD0e/UkS
ggnF4J0tHV6nZXeIV80CSFay2Vk2PuHstqtGx/OFC+xrETn9daiQ3WolqcN2o1GCANYGODBOI7Lx
ONrqy3umHpqUWpNZOmSc5fMeaFZ8B04bMQljawUgirVTYCWrbOk8jV6TFy04ckS5J4yg7kk9Uw++
Mf59afgaTPLlT9XXZEmgrysbf1PUUYblHYb16TGrcnvQvrZekJK1XFjIyDB3F3iaied0TomMzrO0
8XsM7DuTFsGONbnGvjG8BHI2CqvHDkjkGdJ614Cyk+g/8R4+mgQty6qnImsv6mzL3A1iOJJTTJJR
i5byrw+gD8YpuuXH0zahqWhhzWz6SDuIDpDQvwfoNDToOtYUK+8rbi8u/kQ6kdHyPuHxcxyERvyJ
wKQ7Nm1GtG8gjA1cnbHcF+5RmG++2U8/OB2TMOFOwESOlssgJc7X013ptsnVJZlkQ/E6/bCGjdOM
30NurQelqPi31ppdpCGxj9w/aAE36z7XNVqt/qMhUmNGt/bSUHa+1lFOwGziHx71p0POEKb5Prwq
TaxVNq9lyD09XTx5OQCGR4NB0BGug0VE64eutq06uBuD2T3X5oA/Tqej8UsUsQHDwtXcW8leArNX
K9ne5h3pUlK75jJhNMvMejubZniObcxb6tm4vJwYpx4i3zqor+P9D4jr5OZPRrll7FFKDQxBoL/I
0mwuqoQvc2bYTtFsHrVtUs4VoToY4/kvXDx4/n+W4GW8beRHLe+30stTpJzM09R4rbBZOCQz9j7e
HWp36KxgSNA4J6Xz+bg6Mh87KTkJ6uJSl1liW2Q4ZzGrEn7lB4p0httMctZFOlgXKuRrHjs1W9KR
SRw5fuLqJF8NJByYt9EOh/BgPQDR/3owExRkFoj+GE/1b8wN006ZbLE6AHZYiofeKpO12r/LWPi3
mDwPltlmutaleIUwH+OoRWuqYktaaDsXcuafmHF1IcAbsNuIU7WDTtu8TXvkQSY54Jj26EGYFpEj
B65JzewcL/uB3UoebfYge+KdovWjhWpcggutYFyN2TB95Uz+8D02mpk2kwWXkWKj97mzmd2In9pY
1FGP+wD66VdlNFa3HbyhFN0UJI5F8q7aMKp9YzCJnnCNemCtDgvdqY36WcbmO0by9NjMlXkcRgxr
YdgUNzWSQShWUb1PVwuc3Kdlo7LSCi967dki7pJa9CAQFm1HPmJ0dZv+LfcBw/s2XWDfVPdQEFXJ
e9NcAy8iISetYCilbrlFEdSshdaXRJgD5iQQFoEelhOoep03Tl8T8jmXd2bF8cyqsPMIzmwiwj2N
/thk/fQZmtFPP/Hzi1Wkj7Hxv8mwaHuGak5QEcWKZ4uGe4b9/YYw7FCNfXSFYYXsnw3uuh4L+QHE
E3Alrp/96ELqxRGFqku38YHAZ/KamTT1NOF+X3rHUKvkPbVH+NgFnny/bmfUPvit/ra/DAJ2mm70
+1mggaP6YDPo1asiT9q3Ijc3RmLIEz6P/F5mtOePGm7KZ95EVpuF5Vd7Z7LlJmjS7yWBt3AAtfxu
OxbvWtxSKHoa+cIN1bgLWuBFwJOgIGFUoS4kOymrzWgVxKRhgHhr84aAdBYzYDwYYYTV8KuywEGo
WaDUna9VQheEQmAudugG1xr0gktjIOMNza7fCQelh3pZtoaNGCpZtTGlvVrKzlnpPi959KoPR+eD
WdI0ntR9fk7hOLM0RbdA524QFJEtOtk2yscNpy7EMaQjhEf0u7bqIDlUgkTqJkwu9qLny+2mOxgz
K72NEW6UqG6oRIdfoLQuzTQiDFjm7LEpiQIqPjVfKw/VcurAGHSvSggcLceR1sFAxN/5XX3dv8Ab
qmHcoht0sAwsrn96gWxdeOJk5SiT1C+UJLEGj3J9sJHj/K2wp/DVDEFjRxl+ziqatOsUtwiRWtJC
r647unCZGjoHePtbSbLaRe3P1Tq9Kqd27dJrgNn0EKp5QKeRMvZHU9oYEEUmwHQZILmWb12tB9VJ
mrrNh164b04UNxc97yKWGyVGc39sd6XjjC/lpEtyxUL5bRTW32ePr412tItMUwDanadzQVHlJj4O
MwQjbJQ+uejDDdBL9zyMiGdCPfz6KOzGsmiW7LdxE3GruJCF0G/jiP1Ds6wlPDJa9gmH3XqE/Mm0
zZuZqfi5tVYTC68PZ4qaKESFF3yQE5V96dHku3bufcVmA4BFgEEe6sa6ClL/VkaVh6+LHBqanPwO
zye6sSbR30N8w2ghTSSOY/XmpQkedQkUhgHjufVZ0wHKXgUl4V7+Yovqozo48f7tNYb0V40hBGCM
FkSLRLT4fw8y9v6+DNHn7JA8mBuduTIhakQi9S4MPHVDMbpg3DIwLNY+9rNtlULKwm8+uwc3RCup
DDMeIE4OARfcbu284Jetc/1V7S2SENM96pFNZ0CGXTITr03ZufqGGfcSRm5j9LK66HU2Q3/1MMU3
JhrKcWK4llgAanPvFeHvwNQ1pqDKfWyNQ+12V6jlo5tYey0jdS0r+mUVAMNvX+ERWk+L0GyofP/B
7Sjr+hXDPWFrsqLJXpgD9B7pSz4iNkLi4M8DWE5GW+qhWczDk+lgF1jcuMxrK9y4bbh9jIaoYU9g
zSmEx0TgWLGQ2aqXnmimw7sVo9RUcnUkaavKBtXx6CXcaKj3Hm0r79JQnquu+PQr56puwX3v/0A8
Lo4tbRHWznTH7xVd4RgNqA2IOVKFkaqH1DM3574+jF6/spp21ZrfPCb7nz6jrO2kdeLY6Tl5LjFo
QRJX6h0XDbMeHwjbjM8RwS7Ek2n4UDdc9UF2IzffkiETr1JCJNlpmvZ36dGUJvPzYJlnuo38TU6z
exFu/tOp2+jKTjzaVp6AGWm1PQDobM3qKCQksudQKheUTUAYbY1CSrBIXq7zQjY/NM1jZLW8qr0K
RXyWdLsOlCd2/oDGZXGPc5ZtSymOSvnAviR+txhWrUMNbnfjoaukgzjPJMQ8JkMZr7DbmrD8Dg9Y
CBNAh+wO0ny8miSWZeyaOp731Ha/1YxQPZQivCYkrqEplPmx1GN5Tvq5BpHRf1dFo+9YzVkO4mfA
Rbh+lKCcvyypcaasCWR2nhj/b0lGXHykYQm2ggtMPfv3YGIXJxkJa5NWTNa9hR62JhPQ28WLMLgx
WNjjwB0Zdv1XVoq5Nb9YM13w+GcIiulZgxtziD2d1KWm+ND7HnYo/fHFEgBg5twoz23sfhnq3jxl
OdHtgUl3g/T3G6Yjukzd+BVFTMTjhjWFRRDZ0SU6/gVH1VFb6JzYt0nhqGJGcEAYVmE684Ys25ZQ
ZwSrXDuOC2KNbYH+0k9lefd8e61e5UyaLoFhyoM6d5yCMbhdAVTCl/zEL3w/V9I8qiHUaNV/aQHq
ZXd6fDYMNG7KLloRsLBpJyZQ48SlvO39LtuEnsA4GkcVGcya/Ea4g73xuTMe+5xI4tDHvPO4z6CG
f//X6xPxU1ar2K5+9UjN9rWFIS03w9/V4mxVD1Ey6ie1gMRqjzQJgmZSa1/GrI92nQkMthXjdjAa
71lHFMxURGZ/hculrq003/G/STtm1BPL4Nvg6kejbMDhNfGlhhb/pRu/P7Z3OiKEcnbaPw3wcd1n
bK1JqV2J5EGubEzOrYnfVSEHaTw6uGQyrarB8XHsp4faRrBaMbqCYQHLLc/XanLH6cmAagnVpkf3
B87mTidJsMhDUAoJd7G8y7b6gIZyWd2LpctQJJV5hBs422AP2hStYWinSBLU1VZ5W9vwv8XpIOH0
DsZ2HOtxP6A9u4ZB7l+JmmZTCe7JrcwKw00dnjOEIDTl6FFCMx+Oyq3BoUnGicXgwaIE8Yf8az1I
64tbyaMWms5H7LqXMLDEL+zMl6LpyGUy3U0fJvVmzD+gTm9sfGRXffmeIhfEikg9lk7Ly1TvF83T
Ri0l/bZFyoe98uJpcwt3IpuOzN9F5ZRfaosNXzN0d5NEMnxjjvcYyrQpqqPYYKqGbBWKzn/7aTUd
V0sqZsLbKNKPxHJJUOIGGAHNl/tHD+GYfNJi0tUPlWlaqN8WWzYtz0qZXIm3MEle4TebRwjj/y4m
GFvgn0uLe2/79TYSZG0+PvJlOe9RjsLxWSRpsbCKJ6dmLz35xCwu41/uwfy4Jaalob5BEASlQxzc
U6bL9uAuiuL8HFoufOVFWOykGnfQGKNMsKhDBNnypJZMTLSzwTO3wEgpOWsT/W1fsb+ZLQiskQ/k
joSlqqcdhm4wAii2zdq5GHV7Mhg/HZRc+Z96Oa105jKeHXOTtJKQ33XgbR6/Gm0YEFm7CZny0dCd
fdkau0cZ5ExgUthKZYdSLAFJ41TgovNb7ZVSpln/f7tckrNJ42PIgq44PJujYd/UQyUmFN8GzHb1
ssfblTuOvEyKREKVR55G4n4Es8Tu3CIePRT2Xeqmvf83kFDPJBa5lTGhKVOTXrUz0OmAqpH/n5Jj
jvQ220fFpzl6sv7397IU1kXg5kf1WYlSvvXGIAKmBqPTBMi+bStN3yrN2bQxNWbDTR7aHcNxnUnc
h3qWtn2Np5AAo2ExhE+6gdLRtay7erB6UK1ZEQTia2xk4UbLnIztofxADQzqxjaS6NLHbXQZUvtP
BhLL2HSZXp91fA1rn3rrmQxL602tPbwKfQ5HybnysnJXisI8J+0S0cA8jlGJ+SGiqP2SpjEtyxib
b2kzvnWLBpExVL9Nw4E2hhD6aO1pwPjK/8fVeS23rURZ9ItQhRxeSYpZlETJQXpBWZZvI+f89bO6
4RlXzcNlkXS4Fgl0nz5n77VbUV/8Ogr8bZ76EMh9hLdGJe7SD35j/Je/JcW9aEGvF2Y4/BwtlKIz
5K31mXqPTu2wGeV76zM93Y0G+GLYrgnpsdd1ioqolahNOmQcopOQY4g5EHwfh4/N4NgbcsvIMNdE
f20n/62F9HPqzMiANP6/Tlv1zCGolbIStaBJ+pKI+uG1JRz12Ynr9ZVrFfWWk9I8I3Nhr0P8kYIn
VZ3DpsU2PptIcNQRqO64bxihhDt1ndpzSdkpf8+1NKZCy5Cpa7cgqcFhdiiEEI7/0Tuv+N6iquaM
1M9MQ+c/RlHD3ZIW8j6EydEtVPb1gPERnkdCK2ipdlW6/FgC9OwI5Kq7HiGPiBJiSj26HUxdUUoz
FRb7ZkLd5lmC+ZlcIrzW+ujU5cGuDy5ugVS8iTvR4kSgamtIIbBaBoJKApgIBEtqH28tuzgXoPsh
8y5lfsR4h5WWLdgGkHOy7Nz1ViwKli/YKJb5sxuditm5pHNDouQ3zpQzLElH05+s8/qxiJ5JARXw
vM9r2IRGV5v7Rdi1v0kc27k11W/8QDGTmDZ+ruSzNiBYws03jjDMvRrhzEBiNlIHd7WM0Np1CYKL
/+pmQP7o1MSnyoMtekfCaJRUylhgXSfecMhy8mPbGCT/P6pco00efguchuRtMvUQp0HmDDdzkl4K
ZKs0jnv+Ve3yydyVjlITTT9TohGiKTmtK8BKZjBxkFPUQj0zsHnv4x4AJlO+b2xh866sOu02TIZz
SD3/gW1S8rZQyqqHPMEv0sJxP9nNz7bkxGfLZpcvXPKD1RGROoeTSVQRwl3OH5LD1xBJuM1mP9+Z
/zdpiNKo3C5p5B2q2sQYWzs25O56YnLTf4ss411LvOnZHd0v1rANvzy9cixkOBcRCtMS3SI0Mb3q
YrHPhFPcK/oWl8EbXtQwtpZ5UupZWh+YDeCMwm4++Doiv0i7qFl1PDvRNiGtaO1mkMN6LJPRgYcC
jGksWgqOcYGnntZQw5gZS3WWafXdo3oVkC2INlqqmDB9WtsxKArYYB7lqzzxFZ1PeIWY98xln8fZ
q95jW7hkJxGc5Nisk0rzLIwBJhIxc2mekl6ihi2+FwRX0/KvwGDKD1e3yeYRoKdr2wS3Tn/zJCQc
09WbH6aLjXqlLCbah+rctfT0wVppW1Vom7OTPJc9/YaxvxV91H5VZnvTGbD9NHwEun6yVZPKSk+r
Y81Uj32WfvCUGNMulGr9xIvtjVFYj7UlaM3YdlIBojXbJyv3j5PvcOQTydeqPAHDBXMgac+r3D6o
f/ekb96m5hRrWnT9x1oDizNeuYWCQ7BMr9S5LdF8hKqXTslwqTXw2ZlCUJxCqpkNj7xx3vr3fmpe
5zio9zSLpgfHJOJWo22+85FQflWdnp6Y8I5HI8l+lGJx7zFJQw9mnyH9on4Iud0obVsz9N/pucLd
HWL/HR8v8q+G8nROXtt0XA5GB1zXZLgNZMY/lQuKAyPRLwzzQc33U3dXneAEDhjzp23MfOdx8UEJ
xB7Fr+byJVQZtaFnSHi8N30vIsg3EonSG9XAPBcOKAYHgfusW14HvuTnyHAfCG1YXqOQtyopAhIL
5nPAQA3bbRNfBev58f89GydSBMZKksa6SGfciKeqx4x+SSLCijOXRlurD95Vluht7fb/Me090Eok
BQ6r4d6ePDyVoPx+6CbSmxoPxO8x8PdWEmsfXpHMEHG4moOZfnJfcqiae8AsruHa5xEr0walU/3U
O7qzrceS9HU1Vl50GyOiVOp0Bh2gKEydo2oZRJP3VqHe2w5m058Wxx0fPUByY+d/WgV9Pe47WwTh
LoWZfYkaOLSVhgOvDlHY6/l3khZ+tqN384fptzo/9CX51nkxSzkhRS8iC8ngbhiucvvdshke+f8t
W73LxUVaRb31DZIxuiSsXttmaLeJhn5dQ66uBn/4I/LT6H062GqJLDHts6jpAntm4QD/dC1wM6Ao
1PAyZ5dn4HLBQH73KbhWSQqULAfNdjcctAjmVBVU+k6MY/1uU7MwlPim+1lzUUsmGqWEWDV/eIh+
BR46btXET0GoPFQRYlh8RsxKbO2RMPgw3c40B/ZD0tU7CwH/3bCtDt16aXwr5h6pONJj+HGVMEkP
Tyb7yW5oWheDk27SMcN0QP8ZgwZNrCZ75ZJwTniD2+d5R8JMALwBnHWG2595aXAAFr5yG4WAq8Cd
+rOZUwuTdow1iW0Vmd3wfbQW69nvLWgaZYp9hz+zVr2kzJFSyI+mXvZ+PZyRnF00Ow4xwrvvavlU
bQtLpiTV9WEB8o0BDwpWWHNOsGyz2ndEDm5s2z2lc0UQhRHQA5TtP1XQOh6nw55mkpqX5YbxNQWl
s+9D/6YUxHE5/8To4b1EMd5cCVcY5o7zRzSv83l3ahHZ5N23PhWyvx0b62c/NMbfIjQe4BuLfPpR
XtV1AUj9qfK9Yudhy34zteYeieFPmjgSIkktRjHUgXnIf9MK7qePJR9BAv+Xj+G+c3uPtby8NREJ
QXR4NkGbgmPojRoSvFxU+8B9Hc3yxVF1GIQFYpQiuerDfomL8MZ0NsZTYGGUib30kNna0X9dvFQD
zD61X1M9YmnpDGa2ZWqlIKO0b87Qv8WZGZ78rgcG5iQws1WdYaecqTlroHunrkEVbDyqB6NvQ7rA
GeGhqVi+Kv6+RzvzxlPUi6+5nx0S7Dh+W2LOf4M+d5qcuIOYCYqBIwMYqUCA7OfFsbHMP4iZ+tu/
99VLzL3fCi0FJiKlU+rBTpfvc2lr61uh21nbqiOfSoxFRqJ1ke1t0dElHzUnPgADQPVPxzPySiDu
FBxqxBb9Ivb+nMc+vSxV+VHVO1c7dWiUQmYU5U+LBLCD7LeNrtOBMrclV45nIziIE8UnZmvMZwRi
oJFpugFXawyZoug/zTzlsikNcTTn+ed67lWbdmlb5U6I+UdpevUnGY+q6DEqm/iIZYaBLg/1bQRc
w20BepEdYu65/LrVpP/v8JYkXrhv2+KxXqbq4hbeBYP6aeiBQBoaTSJ4AUzRBo3oxZFlHssdPY6m
zspdUEV31P3Noy4b7zaaLSOlcTL4wmKZMckHKNyvLp3e2TuwywSwddVNpzvx8miQ6wKFGQ2cLGqI
ar+kaPL46qX2PQDclAb/tYzf5FSnuweQT1CkR0fLTzQZMpO8aXX8rEfNhK2tRTqga/N1ILVzoyqO
YUB7CyqODlVP1Ys/LD8xbiu3dLuNfWEa+s4NaD+By0m2+qw5h8TL5ytSrJ0LN+GGguQ7J03EskIG
ZXL4RTiFreMIqa3e6i5lcd8673Y9jnKZJ1LC02mfKwejPprdrdQxsXcG6eEsbK8IxBmLVTldSolV
8LE+bzje/0QtihF/eJrJfiKODIwsODz/gQCd6bUcgnWwhlHhlBDQecJ7Hu+g2rlS0VJCF0Epu9ga
huuZiYgTiNtA6/Bk1Q176+gZR3zl4rjKfWlaHfuZXD21RcULp0ADKOsxg6ULMzXN7n2xvFi9idEv
w9SXFOaTSXf8wqgYX4pDolhquJ9tbMY46Ni51CBuDHXz0tnZZWzsh1XRNFZ0cIbYmW6F0bi70EUd
WxHPoQq8uPG3tTt138MsO5tR5R2CsZp3qkDn/LkdLSzoXF9fvjE9FoW1fNH2LT9bYf3XMXi7qCkG
kg7rXE1uudGIBtu08fg76CXjxqxeatr1j0pwGIJtRk7RTc+JQZK7GgBMBWAiA8HkzrZgq0ZdeQy5
+JT5xcf4cYZNAL3Dckfw3Im1F/JZoXMPK8l4hsZ22wdecJycLH4pXDpZ8tCEsvtNsZIaxheFU2QX
8HLORk9jm2AnJzvFjV0ds8oj9qchSnVt0FBmbEvDJgCn1PO92nPnBMU2Hh4bQoDQWZASd6e3eE/9
GOGAyIFlEl79zN4T4c/Wh7PyY6FyRGcWQ5G3fe8Axzj6HBJ9QfU+toc5HFj8PbP/w5rw5FUlYrGo
KB5yDRLnv0UA6Smyl2UJdyVmngefZIxjbEGKx5Iwf8z03mwHzxHaDPMh5Wp9LIKm2jgDLW+u0+Sk
D1a3CRG3HU3sRcyUJAZ3RFxeUzxTm0ecKgAMKflc6Yr2sgphZzTzfUf4GM0j+95yBOGE2H0sM2vC
Vg+RnjcQ/g9crZxptIjGB8qdayYDACNy465unTHBmMjqkq+sEFaV65Fuj5noubTa6HPuBn+Dlaw7
B+XyuDrTRf4B6AI/LZlGf6XZTWo+5Q1ZhJM3n82UEDhLCaa0capftcQyUeM1/fOK1lW9CwNReYOX
+WANeU9T38hesXO/lIVB9lJjvvZ2RzEkrRMjkOVE8mw4r+jcuSU/i3opH9SzHkzVQ6yhsYsKI33R
Csvf8BMkX3n3abZ1dGHzQFAhcexzFqZXr+kb7BtS0UU8zncHvfBDbOli/XitQmzXT7cOwukmwls9
MJ5IymoEHI5QxRgm1Ipl8q2IdHAZEG8MMaApkeMIRZxEc0jxKcgikob9JmL8HFeTt2ohmQWX56Ho
fqrv0jBqGQaN8HHjcf8fBbszngdJN/QXd9wlCL653HBCsy9u1/ds9IgNUpQnF4iGAsRnJ9qs4X6o
quhtzKx8M4fJHzLy4reh1+k+6wj3H2oRfazHPyJ8wwf+rqNdpgb+I2bEgxhx9KjTleZesbaA2ByJ
5fEG7vRtoteHqiNtr3XM8EIbpngDukq0eogFsYiTa9STYWZi3WWYUs8XYhie0FMtTKHAYf91VfdE
tC5VYJ1pV+Axtmnv+136V0ecGumhlbNNgVNt5xD/tVXtsrVnBp0LAAhjZBMPYa+JfNM1SUfQIA9a
kodXRHxHV2rN1FtLsnwBRTCQZqVPajtj2po8q1cZJNl17IbKZ1znmpUQDJ5lBIYyetQl09Aim0tu
A6yDTk83NWlD/a7GSbor/liRFh+bsHRvWS5MDF/8oLk7vAYeYnNz+O6nVnBT2liWhOApG8YfVYXb
FpNvsFn1bHSPnGurXcOwWlZB9d+WfLD0lxK1BD3KJfvdVcaB0Vf2qE1hfx0G5z6RrvLHhpITdsMb
dzgyiXp4h1xUHJYRQleUFgetmdgU+HY35mimL3PlzmRpuUe1vaqHMU5Q1FS4PtPy19wZzUaVEQiO
UF0qPXXCVaZEqXqGHZ68XX/cNh3aOyV34Dtkfkrpt4liA4qYbHKqB/UlGgY9wEo3avLi8FMPsQFw
RnEUsh5NnALqqgdzCrCjJ+X7aKcwV6W0xkNEcYswQHmIZneanmN1SmK4/1oc76eC7pAy7EKpI+dE
HcU9Pal39OjidD6vkzZaxMTFILMuIQKtQpCoy/AOA5rnVCXR2xJLrh484q2gmNMOHKruPyFJP0mU
aCS0zfM+kKSfcul+R9bOKZ0WZwfifQeg8YPHXghyzY8e/JqOUN6B84CZyD+0Cbxr7JA911UFR3mR
xp9Lu3yrDyJts19l3/5mCFH9WsLq1gd/lLZk7OLsYuexBA0GxjXxBOcZLcBEvAp8qrnYWXhULkLL
nUftm5IoqAclaSHwFHGrR/RdCV53l8zCf6FZj9WYnG8sYeztqKJfiapc2ClmbvcyuJRTFpNyrV/J
VrG/15n4PbriyYr97qrTxj7Fy/Sl5ObqvBYRl7Yx0TKclGiktUoXU00/7BpY9Uq/hGAhPCRAlTax
J5JPQdAskl4JsYEzVmdII5x+l7okWVrach2T1HoWg75gxMl/o1R0LqXIH5WrY8nvqoGcMtbTwx8s
rvOh7Wz9anjsipWVF2sf0whJqkkdeuKqPxCgmUE+IF2qUwGKirW3hfSzU9W+lVb6oTzQzp9fTdMD
hxZ79z4fjn0ViLtRG+F57KMcGlIZP1jB3HBxEQGSj5zixDz+QuwPZkarf02puCRjDVpBTuzL2TGI
g6TCV0VTQbd2g4q+QzxFXNSqKzMr/67mMraN8QZCEMNZp9oYqL2vol8yvOBSkdPirChS275WdEoO
flLjVFGDFKF3F7Mb6PGCySAjKouPxVi7W1pGBnFlk3OeFvLIMDsAG8hZtuoZ4T0KOhkENCcvC0M2
nN6td2pl0EYdYG7fqKdCBs3kg00nJyeeaKPnyScbC70eYouakFQhlgbtu233HN1HeovqZezzCXtE
KbqyFqdiQDt+VT8gQqevLJyThwG112q9syVdbu2Ikl097EaHmCtPn5/C0JY/UZSEhCEDHVO1RWYA
p55rtH1QyPzcuAqtBQFpRtYeDW/6oOrRjqjUEHTRJqC9flSXYznRbFn/L4vXGA8+ebmyQ51oafhi
LEigXdf9nZMh8RJpSyutG8GOpL3gYWjThc/dQu9XV09zVmKVsZdjjPjr2AZ6CdaPwCthojgLBlyE
6sFHF7s++/eeJ381HTFlVJCkdv9+AXzVkZzGSzfNJV4B9z4q7UCcUQfIl2o9BoppEUTrsjhinb8B
7St9/OQs9Y1v/RqsQrsbcKM2haEzbHTyZ8hSIEBzahXNdahVJ/zHpcz8KRIdIUZcf1vk+RWxki7x
owj15UuDw0LjJw3d3Hqmo0zoDvTQrehJUzCX6jfl+LgXeZt+RymXAkVMgQ6UpsZgC6T4vB+P7tzU
X6nUuBjoaDboN/eQ4pyfhQk/UTV1vD5v9kuGSKWabRS1VBbHqOuWbxlu2t9D19FKCQOsrRidksho
78sQM1QGjX42UcZvI5OxekAGAoYsF0UkxdVjPZ1VpxA4tXktc/e7ameGbftVhp4n06iYnlVD+Fz6
bGVDw8nCnhrvlM85IUb07yJfAHlYnOkZMmR9buM022gWFHpaMS9pzscL/uZkdOaGodrw7uggs8O5
GVDOArhTKwgFo3UN0Qq99PAUN03f+RykGYOqpakrGVVlaXT/N+OpRracUUunvXDT6dGJUPwMZroK
mmSCypMOhdTuph7ZcjAdlt77Vvtaf1htf3jcHwcEvE+jXV2yqglf1QN4nTvS4+imXmmwBMBNAkLq
gkR7rcGt/FV1uknSb4zO814qrO9aFlTvOR6bv/diCTa0Ja6rZpsSI9pHLh2NvCS57zQMIBMfFJcB
MG+X4e37mGqQjR2h1nnv7f8fbqHpEGKu4jGwCh8JeK83kyDg1tbnv6tSTsrrPz2DekYnoC6Dq+MQ
s6InkOtFHzevrQFjr5kR5TS1Wb8mAVbkKtDedN/27zksSamHq2syHG1MNGtbGMFnux+oTncEkEmi
bGccljg5Lq0ZfAgNLCLH7WJTmc0I8FM6Ops4XvZNjSaBuELs1XrtYeTWjWNeFD0nprBgoF1Eh6AP
pptPgxL1d0ydJb1iSyGjtsjByuyxWzYx9+LGatrsUEQIbnNqYwRC0m5E625EaxHNG9DQ1RNSFmpK
4MYKeDx5TIH7FscXStOy2M6/7aqZ71k43QmueV2FbD1pwFU93gE4EJE2MqImkfnu0uh60Tp6V2tv
PrU7UqZDp7voovhuaj6dFccrtvmI3s3Lhf0QcV58gY0sIJFphLD6XU6GFv+/a+Q1v5y5KQ7qlR7o
dHDyjA6sej0QnLjroWVu6dHNV/XLNrZyR8ri56u3eM4hZraZ5Pmxiu3jsJyIiAQvbQSmv1/CJt2p
srlvtV1UOHvQ3nC1zFnsIvCypzQg6mm2nryBsQcn3qy+9Hje1OlYTbv/Paj3RugIoLmbu3q/lJOC
tlq0s9ly7sp6Riy1P6QPrc0kYBP1Lrb+ANrp+jpPxt9Tm/4XFqS1rRUR/8o31+vNc1S6zbmo6+hK
sgfnmb6ycYhb8a61+u8sd+ar46YfDf6zTY5t7qoE+ZaFsj75X+KgE9HFchcAttISazr+V2kuJHQz
xNhFoQVhlyLxbS1Oh4qrdAndg+7mAL9xZZ+t0GpvGeaQHVCiiHgmvSdjUTi7BVnrJe4zgndTslDX
xofQGg7sZupu2Mp/98HwPtdZ+uBYYQCwtrsJorxevSX2D6NOxgAhwGdhGO4PgjxOiZ1bjyM4ln9G
Fl2DKz3l91FmeSyM9PivujFyxIeiaoowwcrqY5hypNEz0ECRmgZyDKUrEoTRTbG1tbOKkC7f+8GW
qa1MwX/6HMTHbBP9kiNjkHeN15O2Ygv4rq5Xf0GDo/yxtcXcKmDR+ns6kIaYyaqHsQaJzUDB+mF5
ET4L4e0737KesvoK9WEDwz2hOCZZrdsMVtVf16c6TMqNcRI+J65VAWC6ecj3Kie9Om5wNW8NB807
044BEUsD0bO0YB/4dHJUSEoATe/YprG7vnRlZgosWxzfWHUfvDx5zzq0kQcLEs9RQSMRtNJTVzku
Tm29+tqsXSdoDXf4D5+NMj7IVHPsDCdvGrarCJWchIV4X0R4jBlQPxHoVu0TnfMQo1WqlG6Ktspk
ZloCz5B6mlTarifc6zYPoMfBmwMxVeLi8GNtWDUNUSIwf57CaQCgY4vyjrStvNEzPKlXi3wrEVxt
IiwvpTP8idiDO5uWnzzZVV6VbWpjMvnnuEwrK7JQ8iFyoGzh1yDURD2EPtZxYqych3/v0ZNOSafA
GzL4TrnrEYgdW3oED+s5rBZMFUcHqWZtgJ4q0w/l6BvrzN22HvjuAqHQY5EvOBqQFH8rEH8kbvQ8
GU/rLopO5JCa6XRbpp6pe51ntzQBOM/HdDbmzt8Xy5KfHdR+J4vEZ+WjRRZBPiOAeWgncm2eEy0+
EJDNpNQO/KfAQoAZBYILU/pZiwz+SOCE9tleHJZpvaUJIPWukdCWnZMSAMeV8WWHZJGoqwjpzyXr
W/ehDCdyaKVn2ChlBreb9bidU2S/hRmcTYMDmt0ELZmtqf4g8ai0xgx0SfJZudjXJK+Mh6yCmkFv
2nxG/AuWEFjjZmY2+x4X+XPuTQd1X5XxbKJEluo6PeSkgMyD7RIuTKKNb5ab6y+xoPfEpbwY6QeB
lN4uml0w9NaXElQj4tr3NSa8yhIWfDRJWJjs8TnxsJwoIHcQYNRNtGvW4nxe71G+jH6jKv2QGOqL
O5OFXU85ydn0Ygcnjj+TqUMFmu7JpXgSQEAOqzy/yTCVFeNt8pvgkUF+eQNUewP8WT5rNLwf/j3T
xg4BvQ3BapW1BCZz2qCvCQGvLP0wuWSLKlFXbaLjXReoLJMZ9G7kXP3eg3MZWO555tT07KBLYyLj
3JOg7J5pCXfPIaCQU8Zat/Eo9pSiwwPedURv4z0UZTetxR4NTTDCSxAT86IT0es4X+Dj2HHGPnzu
rfJNS2qHA30+H0t9+QnYoN7XCLVI0C3Egx+ypGgGEAqF3wvbHGFcADmlyou9yHDEk9l3C5bkhxhj
7QVjc36IKn2+WQa0YSwEnx621w0CZy5WnBr4JVnOBizMc/Ss1+kXGxVCBWd23kCuj1uavxkMbc15
GzfWL7csvqmhvKP73YG1Mjx0dctKCV/8mDNF2q8dHmTozG6y4Ahvc3o3Yvu1dasqJVcVfUod0xhE
/54WC3lKxqQ9QDmcLkCr4fos7VMuPmjGNAc1UQjMV/xi0NFMzh2qveuRGNPZA1O1ZrAeG+oVcly5
PS8mcoD679FGeOK/ws/zpxKjnzsaBBxi8MIzbY/xahLxuUWDRuzzPnAeO9AIL5UNbRIG8Pd1OYkF
CSfSRqEu6rFGNMDQqj7WPgGFKFYt/ng0XogtybepzDAYOV6RpTzfK0tjViInkAaT8XPHZ0iYDKdx
hhDZIXDbFD9M0F3isUbeMHi00hcYTVwAyWGE9ogOlFjlSAbac7CKNPKg++ZZxNq7LxU3BYOxvbeI
6pgmOSfrcRku6ghWf1ZgyLaBXIlZd5xXLUW2YjR2QO5JTZbzYjKvdPtma2YYZtpy6TH7ZniO/W5s
Hxk1t1CKCloH1km9UG9zGjT29QDkz5N9DzWyNwwN+S02YfVWbNUv04LBaSI94tSFUCJc51IUsCfd
CuXsKBWA/x5MQGUbRm/5wbalnAdqxUm17HKwYPu2Hq2tIFRigzSM/LKwCp8oy/pr1OV7xuIG2aSm
s3NCEkN12QBLZf5EB04V4SoogWEh5JRErP2qNrYNRFCz/6G78Xhcd2tyezDnhk9OpEM65Jy8U/93
YnLQGqi7SrWINAfVm8IYFCbBPnU3G7BAy7eyr0fB50tis/KF/jVGNInYGu5iU+4LIK4BEaOcMXBo
DZbu/i+WxgYDgQPGxMzuvBUly6y6uGhtSbIwwkZik+Ytq3T2Yk/+nW6F9iZrS0rSTSUZNsSJVvRT
+dm1Yaqe1LN6QXhkj4cuNZrV26MMPh3kDtja9c8V+0pRnlD0V/NPM0VTRstjD2LQeBYQLjb8yfl3
hBFz7dPzpdRT9FotvbYnCXODNXzRLO5fZjqvQgyU09MV88P00gkjxFq9cM2XMjSbOCT1kQU+mXcK
xsFMmkxHuChwPgdxmKQX1MPTcmJVoFyaw3wjeRNnneJ9yFrttlYbE+3FCZ/F0BH0qcR46sGAT7+H
h4UbptXdc68ZoABmN3qvmwoxQB38FZnnbdQ85Zk+70DLeQ+0ik9ohmH09cAPgANkHF00Ak/kW14Q
98wb5DBOm6zhucy5OVDgxieQQ9BHaLNXEcnJ9LEeVec9coAfrJdXrLmzBBUXu2XSXVJYoRjQqgKz
ENDafiTVWQZ4UeQ3Z9cd/lt7YYZmB/vsCq1G34A8hfMa9skfp2jMTdf59g0XpH2zworYtolYRGVy
9OzsMzW6BN3nGHL0Hz8NyMD3gogUscGKMyORpX9c1GQxGPEC46ZEcG/0+JGUi83Shr+GYEZo8K+s
4C9/KhzYXoBAbVX3lmBUqjGktQfFhJtdN6A9V5T0YlmxwQfHCM2G4qBm5dRbQC3VHaNRN61/Qyrj
noaaoY2PR5mzi+k/Gxr4RaXeUfxbGI/fItm918lBWdkpeYM0cPIJWWuG+a22PElITH1S4dQ5QWp0
58VCFaWm+jNt+1uyUL6NEIDL0n9S8xO3QXIauwlCCDlTib3hXnD4uhidbx7qwDY3vB3vEsr1dJ+Q
8bvNA+PNqp3wsbP6/I1wRcDjwXgf4KXhNmGGr2RcC8csUoOW5zbpKC7bfDqG+pzcRGrf1XJo+rgq
6JKAu5E1Tq/pZJaSt7sLOaA/khrYc8+9UPt5+6hyjUuGQ+dClwCzivr08CgdTRmjFHBoYIEwoKBW
5sXX6mqDZLCR0XZM+svx19QSCM/t8qxaxC1gYFyZAGhq7SGdnBKrQVOfY2OgriaegYCkAVSg31r3
SWQj0q/h0Ytw+oa2ial6zDGwrCrToJyeiArQhOE9myHCiZ5Q93OclNDCh+yme/B7GtNamEFP5U7T
/tMQfhED53yuK0YHJUl+6+m+6ytx5bx5nIUtTqPDIEylaJAqPqwKrlSqVPiE7TV+OdR+98z2vzWN
94jsuX8R/qJ/q4PvIX2k0/r9E/UdHta27jBmR7XuGoA6L0QjR7vG89ydWntVwPdQjRfVCHLxrW6G
8b00s2gfxG57XnQBhwRc31aj6X+HfAQKJS+8nXoZTKSzMzKv+SwTANbyu1THRrgk8yGnKHrMthX+
2Xf0wvGpQoPz4IRW/qovCxidwCTAw/F3atCAEfiEghq7cVXAbYIMv3WlM7tZ7OmkGGfGogPySZu3
fnKhakwM8WK/+bHUhvU4UwUhBb056EAOkJSnjXqpHjQb+F6CGMLM5vnkgbs6RLU/78HwgtCo53xT
Vkby5XIcFHM3vuukHzHFeCpmYqQnWagO8sFzk+lsVsOPWBawSxGF1wH/hvN/hinln7K9mFklosa4
KrIXhhe/VLvPWDoJbg+uNAndY6GP3jFmTLgvSnK/mxlnSewtd8+q2GfAkiiHkVt5T7HBGXcJOAar
3rpuT0R3qn2vS+lxujPcz65ml4DysRHv9FkDd+NGeizzV2D9oaz8kU/gymrI2XszRpBPKKiwXftW
0s/Yt3SspZK52saNdi3pj3/1ffk6RQGQsSqG/m8TcZObcKhiPAdxWFS3LhK0tCzfvQamGd4hYN5J
jsp/G0v5I96ts3xCY3Bklu8B0vkXlHvWzYzdeVPJ3LdFd4YtmJyPRMz1Tk3pfQ37fGeJe9dy4WXG
8gtTYbWbIp+g1ikzd+uWbBpx+KAmk+lAQkUfo+uSc8pgtqYn6LGbhiSebS0ddeSD56dOvRTTDyui
SzzL9SkDgIwFttcOwk5GzGPNSVl/U3y+mzoPlpu2VA9kIL/nJS5R0oI+FpTPcRff9X54AlhjIvOj
8HAZ28oQKvGYt0wbSdxu9ypYYbBSUslFDmwqAN7PrMS4RH1SHT27vAyuME92jQ9WUr/qDMgTqSzm
2ZmXjeva1n9p0rwojSycELiWhRecCs8F5ZWZ+hPGbHLmsJGmrLVHFfVSNADPu6jQ98iLjY1FIOrG
UNoBkturQ+kJMhGrmu1+Xh6adnD3Y2ztVJ1c2zSoQZY7qJfolIHD/RZA29i4Wl4z3empTAQSLIBV
cMWEM5OVl9L6d3jfoYvpNkbzMraQdFongaADPntH1lV3sqjUkzRFG5LTDC4dWu2Blr8ElkZql+Uz
+tUjUho9su5Mqa2ehoHYd/lyDsOUADCKHVoPTXNqkrLcObGLQN5/a+KMLqKBJk8mt2q9j26iCiMG
Jl706RLoUYXAgPuOjrlyCztECW1LvP/SCWrZYXknBxTtvABwaRDC9iOjmD7qIf0jhGDihxtRSUpG
p2jhjhYzmVmTC6YUbmxyTG0HPw/ESG07lL3BPsWZuYq7k7z6yyRl6jNbxi3TGsLqBMb4RIzBHpJy
t5+16ms07Fs4kHwETwMrUAj5cmN4ZMMUHqaEfJgovXoobc1r03b+bp01rsBFHFYZcu6pOIOwmfe2
V9210Y75Fy0Jveeo26YzeR8u/+CdjTHkYainhbsQ1UhAqOxu3W48o6i++U14LRzmRW62QKWQwFbM
5tHGXlLtPcrLfbLY3htwoekUTojgeptrwPBNYnYT2YZMXpves074tw6t1Pf6dgjKsrSiXa1zPqCB
Qz4Uop7HCO/uWYj8p8INTQW/o/EKslClLKSeHboBEwsZy9BVbyCIDBQdKw0587p0XwTB9IwiDfne
+C10bDlr6+snLCf5Rwr+Qo1oIzuZ94pkqDMQA2aGLN8NKlrxZoy7xKj6beDy90suDla3zUIWSlBA
J1Pz6bZuhnOe2fIAMzXncqiSfVEv9PbLHAkvOmkXuRcM6jK7csr6pYhL6EbtjRs31KKFNRInOX5G
SX5YlsR/bADFXIaSS2jWx/5u1zCP/oex81puHEuz9at01PVBD/wGTkx3xNB7kRRlUjcISZkJu+H9
058PVPXMZFVH97koVTKTkkCYbf5/rW9BA/Q2VUheZZv43uz+lFmBb8xrK8xnama/4Au0v7OU2yrK
+E6nHrUFAeXbsjCcZToBpJU4XljleMwtlbAgp9e3ASLleSHkj9Zs9SfEJ9hVSjqirU+MnF0mLB4n
gbpMGeIx5L99KRnbho0U2REPVd0fv5qeaESbpde7i0p6wS4Nh2aOmGJ1Hz1lon+IMThlXWXdYKql
6xpg8+L+Mmo6sLbgh2a1Q//FjRzOx4Qlubc88W/6wM1NNnNWGK31ngZiVvomMJig3lNQJB2IRNeL
b8h92ilISaZXYV5nfGBSKkHXGbo6xQtOGBfH6052JhB+udbjYPjq5W5LixV2u2E0yk8F6XcL0IPk
9+M9khbc7nikd46tnEfDSZrq6f6nqjfHczAydpliaGZKWivz0P6MjNFf2/aQk5I19eyHlIT3+0KW
nvo9uqoG4bMB3kb4G2r7pR5XpCmbOoWUSnRLP67FxtWi8RGB7NUIuv7U6QkeFWnuBM3xY646Gguj
qZfX47jffMU0098Isxl3K4o3UvMWeg9R3uNWWQfUcbooIExqunGRT+aU2AiAVSyMCFOfJa0IhvPb
Jt6jJcDprVsHoboPPsaWsx+NBR02A2a3BV3kfpdGZF0s2cs/FeQJ7JIEjTA5xNVRqMaNZ5K2Sd19
kPCnXfMArT9yWZu4ZDAA8B1DrkFfquoTiINmedcuwC/xV0addoswy52jx/oZAlIb7QX5WlFFI/w+
L+SKt7NGoK9+h4laEDg2TxPjbMBDf23EXg06uBPAVHZeWHzIiZLYoba02h19uRYK38kRHftcQ9e5
u0dlISjTrr4ki2VZMTG20TauIGNPf/DVjLbJ0J1Zx5msoE0SFBtxint423XhnjJchQsl6Fls57T4
9jjtaDCwIZhVd2qR4hSULMd+kSVk9txdSNDHasA3zgEg6RR7jFfprhEsSnoM9/qfokm5M201mAlF
HZ+0KiEUUjmqzYNjt9muoMpxygak90Ay5pGedk/3P6E4QyLTAySKNS08dGV/+dLJKJEqD6kMMNio
TvSgKOnar42W8TWNH6Y+jzpOJJ9B2MUqwQQ0bxWJqjJflFbafTpZQPCHN7HQq54Hzukv0Yh5yTN8
e06ZLl6HxeA9AgdYfrUqPRTnbXuMC635xlCqrGnjJLB/nROjLKruLs03kDdoW/r+9r6ErVQKRR5z
/Toc3D3YX52OIW0qI6UwyMJRYVlb4hDoCHu/+1B74KasX/QvZhhU7MdWryf9s3bWYxbwUx6cCjET
nYrb1mzbAfzlDUmmjQgfKRzGSzPDVNXU+SMx3sZPhdoX/6VEqCU0mJXYPCukjM90x8y/5YFIlg7s
4u29yM/kA8nEgoAjapaiplVcbCKGF/LemWEI6Nny+mfP9p/7iQ4GJbmcl+BhO7Ay28omg0gpdG2W
I6G6I8yGKULMMO0K7YC+qIbSW+Rtiry9EdevFUsGWE4hJyRGinx0nG9NxI9syyGEU0lVcmwAMzCh
hrNQsrsSOAcfB9aRLOnGdypDFp4iEj2mouvBc0U4qxQ57IrJ8j+tCXZqNbxbuY17jnSLe2mgq0X1
kFRseNrKhDo/rYSdKEtPMIoXEMGoRVuhvlfEmCPIRI0dkcDIszg+1rZZPqS0xBYE4Y7LoqWCluXf
LAvtktQ1cxHWdXK2qhtGTbAeRTXgBqMp4erlk0LbbV2ShBM7LRLwNj2IQfV2ASloM910Su4MION3
w0bqJNXXy2i8RmSanL/QFanvLhsvQlhUactmgt9Pw0LQZixiB+dbODgVolqtWyit9NF7l3sqE8ox
SZv6mgmUdHbrH/CfqOt2HL5TUlETLANTV+jLNDEt+OI6lbs+NryHrix3jjGn1yTjGQLPqqn19yIs
npuJgFW03b6yNPFYeDlqZXvTDTnN+KlNn2jJ2sNROK+MtjjETpnv6Zg6K+IN1GUNjQd5Ql8dvKar
5+1kR9XgQoPrWmhDGr1otvbs0n76bHoXCQf4wDSxDuFUxfGnL85AYqOS6ossQEObO5X5UAb81jH2
36AS2euv0Q6zfb0uOsgFlCGSicIYXVkAyKZSNxJ9Ap5yirtChsaTSdDDDMX4oZ3oeyKn0Hi/84Tx
Mor04jlJAfl8qmNgtqSiLnMIBpNDzC9VaxcK5RRrT5QxxPkOmuhULCqVZD3UK2W1ppqInO7eJlcl
1Os2nZPREq/jSZMS/RA4xVd9iyX461fYIZFa/ZhSQp0ShdvUbDaxV77eAWMtBWForGm/zDujQKTZ
AiWzc6RvE6OuCAMVrpKxQR9YXhTYtEslrwY0QEB3v3hVWYJMvUj2WOubjV8CJHHN8gU5OpI6jPcg
NxsqDUXHpGWa8aay3Ge/kT/utjNNN0hmcDKLApRLid9HRBro18IjWlkoKNTpVDVARdHBORZpGl4e
p8dEc150xf64qytL6awK1H8FYrhtQSeEUrPlPtzHCdSy9QKFmqSzklI+RjPCWJreDJMk6qigOT1t
HkfEGV9cxcT2c+pt8KJqBfcF+pG7Fbbrpsg5iaCorOt3WH0k/5F2/4U7QnVCywELqzR6upDTFnT6
oinB3OZZfPZMMUuOfqWJd6EwgzZxiQwQT/tMx5FqzBKfgUvV4cEWgTG8lrX2MnJ0qYIRTVvhohmP
X6VoYTn+lVtE/s44p1/uTJgc80NFbspmZjKk6pWY+0QcHvWyoJNrNAc11NYFTp8aaaIe0uaq3HnA
arEfXjWrN2a//eU//v6fn/3/9X9k0PsGP0v/kjaA/MK0rv72m2H99pf866+33//2GzJtx9EtV1im
wLmjmZrBv3++X8PU593a/0mUYtACVt4Ll0FzqunisMTeoZvD5j6Xq8n4naxdc0tizM5KPXLcQmVc
N2jiEV317UyYXnoKrejja2cRVniYHeIuFkVGHnwHtIO1ruuSSHH/wD2UwU5ibCGM21jctZJS4Jpr
nWfXR903kLyOAvgfuA6Gs/LsAeUZFv/mg6v/5IML22XW0S3NdTT91w8O3MswRMvmL7LLH/ePakX6
o8yc8VAk2HtKC8OByL1ub5U3U1B/ipOVbRDgmNlc7zZWx307/V2Zl3KlB31ykT7ZBVHnr/CWkZAW
BhuolM2Dq4X2TtBuYwEVi+c27C+mx5Y+99c6xe4ADoBfrv/1xzOdP308lwA4RMgEfqlC/ePHC0ei
PYpO1qxpCCbxg6S/FL7/dG/JOBaU9HEVRMG4znMtflFN3Dfk2lzsNLmW996pLvdmS9OYaAO833q4
l0aRzAu9/PY/lEC3Jf3QNcrFPfgmCc0bZXuGFIT7dx8sBexwZ7AUMdQy/h0+S3wyDJApY4cg0f5Y
KPHj3ToF+qDN6uilbvylqPPxxS29Y5EQ7pGXcHW9aW2ZT4GCXU48lGKiofvXZ8wWfz5jMK9NTpVu
EN/laL/eEKzcLIaEscWAPKEFgrwB7oUGYjaUZnu9f1F6TZmViEw395ewBcZzqj934/ZO/0WPEj5O
lBNmhpog+56w4opI2koNTvcvnVuauM1UuTANpThkPR15RwqXZB/TBmQ7fbHcdgbnOQXTVHqXr4o9
gtDxy6/HDCXnZVw0K62q3WWlmx1QoiCZxSG+q6yIwhltqPItVosjcKV9mpnVCRV5/qJlJ6GO8tke
z2SxdOcmnT7fRFQci44Fm9Zk+zQnHLCfhled+ulCKUkJvztJKj+AuzuWQBkmnQmmgFXAvvkwxFWF
ZyXuYSNXG63Otv/6otxP+q/DE5fCgJ9mOC4ufnu6zf/X8OTDW0RXMREKRovo91i0G6/V9E1NbGzV
DLe+C1w41Oz25DPbMToZbAYvo9A3Tm6r5yCG75xAH+N0B8+mOvpbU3HoHbhZtVZLu1s22EjntaDf
7ApBJmvQddeCnJzQa53z/RWrKrltVcj5RvBMO8zAH5uZx/ufKJOp8z5uMKkETnHo2D3XBGRR1NBX
dyxFpSHijoPBWfQdIhx7FtFVW9xr/W1Yyr2LpTPOg+yaMpNlea+fK3BmlhN2y84w9KMBdWvra9mi
LbFSsScraKR323uttK9xa+Sttr+rXMTg2PPRrd/dUa+uon5r6XYuerJCTj4QBSqVKZEuPSIUaAbj
1olBnCDifWhy9fn+4ywjqWcDs5DvutkWPWlxVsnXfL5f0f/4Zcap7jPQZ5YPWK6D+g8v/75ZXpf/
OX3Hf7/j77++5Bt+/4GL9/r9lxdLYKHQ/psfqEh/VE1S/2Oym975//uPf/lx/ym3If/xt9/ev8sQ
n0VVl+Fn/dvv/zRNjq4w2WAxTPz3hDr9jt/fcHqXfO9/NVWt/Jf//Uf5T7/xx3tV83P+SpCh0F2T
xgC5TobOTdz9mP7F/qujG+BTbE3V+L/hMjsTqlUHf/vNcv9Kt1MDs8D8rLmWwXAEbO7+T85fNRXY
rtBMi+9VXfO3f5yE32f8rxP+z1cA1p/GPYyQROQYLrO/TXnI/PURs5BN1a7m0FWYsnTFR0ZneZTe
04DyOaAjB6gjA1ibmYClXqWo9p7ygo2J1nB2RlN4svt2RQstZxjrSQdldby0WmdrhNYm5MGN0mCf
qMalcZNDRzd3BsV3Ewprq1Euya5doV+ygPwkMhMJFrrRVMW9ba3szMD1Zm3buL/Ew2ODNaDVgIGl
PAGlk56dRJwoG0A8tul5yGUV+XuJ5mDMn6jlzalVbtXKXIeRfvlfF/ifrJi0f3q+4EPpnDIVcP8f
Fg59Bj9d6nA9xwJOXeMWr3DT956vXXCDk3TRHYvKvrkJx6UUKPyeceKvC0CouWFvE8/bjYmy63Tx
b4ZK7U8LGtuxHEslWsc1NXrAfxgqKTO09mh77bzp4GVq/Zy9/BzJ1TwyEZ4gqmhDRjo67NBM/83c
qU33yC/D9PS7bZ4W3eHW5J799R5ytDb0sLu180lGnXXZEi/UInTIaWdlHQSbHMIf9Ht8V2CCYW8E
pO9S2ies11f+zYr2vrL5w7HY6rSmFTaqYNuwfz0WSYYIoAiOJe+gmSDnriV2LZqaCSkQev4EibUz
Uaizfu3AElXd8l/fIPp0A/xyAPxid3rkeXxtR/zxBilMRTewmreTHQADfLmrWozbqMrYfs3YdsKX
A0vnD+RzkGdszib4jeWj7g+VRVp57AziudZ9I6hxFhEsYMF+bJD9B4//5jhV+89HKnTH4K6xLQ5Y
s/5wquo414q2QauRNXilLEAiUlUXDgz5xot/mnpyiP3sPLL7LIi1Gm1rE0B91eMcCnN/reL22mrd
NZdo0toOaQstABci1uhSbMrV7M2riPbzk9MYdVctkOeI9ZthkoSQYl8Z5FMDSx/V/DpIu5fMNlRQ
5drJid2LrVAMIwP0YLi0A5xnD7NrmASfijsk9FOiT+EknyJhvq7S3aWq5cnrKA45OhmjuXOjZErU
GUdJs1rzH2Bv3YowQ1BhL6Y95egyAsXNC1GCZIvRFPWCn+b0G8dFDXmeXCxNHgIGIGhln3pHnEKS
AoBzb2PU7FwHnUdN/OBYkkxWyINl0vqONxMrvenCUxxLvLDKclTZIfrNSmcwS7L45NGTDx2IUM46
6dMTTqiDZjQ7GwEewmIpkgMUuHMb81EQrBe9Oo8dY5PowYYWDjV0hZXiuKEFhn2DziB2jzHyP+Nw
uI5U23Exh7OssahFpWel4E0c1XQI92+o7Rsks7Nm8ANFtTAq70Q9iHjMfOmr5OqRWiNz/2lwxC0d
m10xcDAxkYOue0u64JPxbJHX/c4stU0d0NS2j56tXoxEXXhzcAknbRQ3hNrnNkzexHQkHagf2ik/
E7PfSKqM2E4+x9pbB2jZSRi74gQ4mWm5LmTzQu79Oq2TTyK7kWbm0Ont9jrdf8i817Y5gnfyxk1c
wPeiqaKUJkhRp772wF0GBEd9MrzAR/hpCirXTuqvrL69dkNzJcv8fvTR4N6mq+7ToeiLZidmeIJu
WV3vvCY/09t50UH+5HZ3SRLvEHgZAgcuuUmKj6QO2qjh3sko+Zvdi5KUVF/RBORny45OSuTdyLc+
mGbylmioFvScJmZ7dX1wH0Gkr+MSNz1d1DqvTjHJRfD6RChWXiTf1Dy5v7dVu5fpGk23SBk0u4GL
OQDNYRDblCL4tLiVpW9VMyMo1rqSHPw8O+ttds6BWBXp0jVwLrJWyrlWfkLeb6JeYy1bFySdhtle
R7Uwecw3uor6eLSgJcZcT2Law+4xVqNTRNOyMuvdaGbnRnLfjDj30uQkAh5q241fWozSuTUpF2eg
giAksQizNtKzF3S5709DQOpIWMsDaKm15/ZUhooVUQm3mnVoE2sqDezyJnMHDluUz8wk+lTV+DNv
Eb0UbrMYdYJFWpvg3j6i2E8xDwdf8yIHHc0Qw0sUtC8F18/OL4HevmYxz15gGi+WheGJaAHrZxNG
D5QNz76MT20UvKr2ZjDbDmNqd2X7uDby9Kwm6qHrjOU01LjE8NJB5OEPjVtmv5qYqwufMInwVHHK
Mz956zAwBl1yyFKTdlDwOV2alGe0aetdqeZrlTt+utkoFL9EVvypiBRBR/AZSIQJ3NT3W0fKR7Yv
5+mGb3DeOi/1IThXpUX6U8adFYR8kq9j8eNFSqvHQbGhxv5l7LDvuXLlynA93aQlUZBGUj5ODyTn
cJ+F6rvmgrekz5uQsuDePE07gz/zR8wKOU80bMdc+ueQBDzJb7kPwp488/aTJturTPYqBghfZ5yb
jqKqhpsxyzt+ZGVzkaZnBxz0ra9h+Ct28qaT/U2nfRmIhmI5V0W4QHT9CazVbQrE4E6ZgJeQh2mY
ZEXJY64tdBlczSlgymnYRidMvKF6rGhS0n293i/7UJePcX3FCvgi23dDMx70QL5N/03TB0kHP3XZ
7TydzDRaaXun+piiJsz8sUmV9yhRl6TivQ8BjzFDeJ22h0B5mk5YJSoUkOnJACEBS2Cld+6lIYWv
q4tNr0GuQQ/MSgSVQm1gigWZMqunSNnJBIQz9dTRRu9oZdobelmfjW0t0rQ/JTERwViO7Uq+3S9w
7eG3cuKTrehIh29jBXnX06tdnvNQ94g5OmB45mASAFTizkyX020UKPLldTqFdGveXKfe2XX9QoTp
GazQrYYcRR/VnRMj/GKU8edIOiOZM9HPsvduBpXQ8Hm6vxQ7e4vJGWp9sTCAvWSkZzKmTkv4qhif
ZPUYix2xw5vmvNCJk4TNHn4ijlTJGsBXH7/1qOtqxp7pXMtpOisDcl3NHVgJOffx2Tteu5tmWHAL
mJu863RKo2Ga08VNJszp3nh1GFJ98HJJCc48hvcbfjOj+FRxqFpFIyMNvZlI3Q9S5VEUk1OiQ/QQ
a3N4GIhUCZxvtZVN/Xim3l5NDrr12vtUMKZjMlPGZU++NXU180QLKoUeyFwLaAjlRzP2n+5risK7
QeKb+aW7vv87UiFqL9jzJfXolL0OoTHwn4qJvkQjzIl/lgQdRUb0WJdwm/GMZ/WrK5OzMOiOTO93
KxJFG/2tZnFDBOPeQlYQ1cg+Mh8dsxbwvKXcyH6KDUaXt+kwLV8A8Wu1n34BWMSjm6SA8YAVlxAP
A3DTUBduWX74AWuXYUhOvmnAMhfJW6NFiMe7zyF2t75Ee1DOXZNgpXpM4ZWwLGrlORkYqwK9OIWF
tkmK6jbwDDL+1BxNrWRvdc+NDO9gal5En52w99AuDxnjEqshjmKazzzJmxWDQy8ITp5RoLXLeibg
Qs9Q67xa9iXCSDRH/xmgrjDiRa8nbxMYp9aJvhl8UJjT4quJGHCjHl6hd6tpqVPWhSUBXRnFwM9c
TS5aKsUsFIzbim3PE5XwnwZUF6CQ/hDmksZLxVA+uo++Rvk/+izj6KeSQFvnJE5PBqr5z/vN4NfN
C8KhT/JsWT+B5WzjDRLtHMsOg9P9kubSPWjJ1SoZGlK9vfY5ebL4hAWRgBF5CvQvG+5XFjD2hOLo
v97Zgs/iww/OJsfqhLAzmqmaEi/AJV6ioHogdPLn0LGQQPfE/DUuOlFdFB22FFFxDiYfqLn4rWX5
XeqXOmV4CqyUax+TZhZY9ZzDccCcCAMSihCbrsUuA9Zl5hYG9tweUaGlPzUdN1BJP0kp426nar2x
Dh0sPyhkGCkbmlfsIZFWwLpQSXbk9lRWBUTUZR6Z6q7IvVWf42by/PbD729Yr/M5Ev5uJf1RZa3A
lxo9/QqZ2nKokVqbnTY8U2X00aEo/UzL/WxVts4wq/KoPaeKmLOaZ7zM9WHutoCQu1oaeztndbVI
JTAzty6uUNiig96Y3Yo2j7JSjH5eAeBNW+cJ8XWKMPZawkKIuvAyxSXDQ2e2iDSetrrPsMci832s
2JuxSLK1JeyZJ8edPIYDCRrgYaRM3DnmQu9oud7crOnDI1bFRDc1OvEwzWOKyTMAtP5SEoloXdzU
aNZaJhGxQxo/ZBWeTJpG3cKp3yZu3hJ1pXJNgfmfB0dZSA/xX5C6Nu6tWm5sFKNL5vV1PBg6dFea
ZIrL7cUK+slACDVp5agZ6RKVWCHCCwGD1tJ25DGNpDovnK74FvbNBv7HiaZmsyhFQYfYKyfzKYqe
OsvFPLP0Uw/cdcUj2C4s0+x3//MFb8++DUL1ZI/kEqY56FNCXZqnukJpSuHOX8npZWCrJ0kjb1ul
5IPCaV5DmtIBbMnh2LM/2kU1wS1+GMkFu79NOqjoazSb0divR1AWCOjDhu2ENmr5Q2oPJGrnzb4e
wFt7dqQuReeUR7en49OGtrW6vxwSQvXUAH1M7AcuMoIheAAN6Kw0EYOwqKZ9jGkWZBB5NkAAFuN6
BJTLD/epS7qI4H6SAu0DeLXhQfPyleajYWOwuGGoZc0ncjSn+aRWMQXeINz9hJtor0HpZzd6yYdR
kTF3avboxYVN3ELR4uIy3Semecg6ur2UQyFeYTDswa8TVkPYomfrIFKQk82IoexmqpIH3+28R/Y9
B1yKyrYM26fe69Zkh9dHVLUkWbhesLDB1xERUWw7N+x3cFO7ndMJ1O6k08aAXRbg99BjMUcPCoAK
ak/73ig+dMLrDjC/YFamcT3L9aDeFUJvTqK4sPAcPkwL1wSITXU7pIq6sxs8lGodY85HZTKvfCec
eTlcJLu+2UU6sGomWIyQ90UBCeVb4JRPQqQvluvc8HrG27Hy0EqiM8GcW4OM8nPjsXZya4Yv1uPO
SphVm1p7KkN3J5rKPZcNGm8iWnFiZcE7uVk2KPHAmvu1vXGakG5FuVHzdm72/Spnj06g+ZIgSBTA
BnqkFG0XTvwSKxWs5M6n5GzLOSwRNnxIBel1lvCIA3eHEfi7PXxLgN9lR5skBFl/i63qhRCcYg7z
44Lw091xv6gxZY0iINZDz41Xk/B20iQIA7B9NjcDi5I6duTG0bC5KmUwLBobCxTRPQXblBvB8c2x
m76UuiawvKbWQi227AzjoxnEzJfYdOK1VQAc0wegW33bUIcgBGbetal68qsWkW9S60eKYOUzAi3u
VpWjoOkGiWQtEQHDFw4unWl7izLu1W2UxIh+t1q1EsEu0vv02mam/mjYTTHL9PSs+8k3W/1U8lMG
2XyWCGk8+E4yzq1mQrtIf191xptZ593p60tYWRvF9t+Mtg9h5/nfUeGEm4iyzLKX4UvgiX7mAlCX
g7sx/RRV9biUtnaxKZh4bfTW6SYcqPitHexTVLVHgrY3qEQ+BiawKMj3Mk4C7GL2KVC658CM36aF
INx3Qkc9VGIkLDJfBW6yDIv00OcucrRgH1Ibo7L02DgCoDTaZnj0vbLNQ+MStd5Nd/h21V5hR9u1
JQgHfpQyCjYl9jbT7ZVXNUfMAa5FUJ9pMjo0i6ohKArWocJkpXK/EbNApZMepG8j2dsoKl191fIf
CzjpMcvGxFxDhTk5qbLMMuXTDZr5SBBN2eavau+uQ+bafPB4tkhFViaYg7OrHP0S49RCM7DrKa2I
FFBR3GqzIc8fDTSGSmJeioq8Sr5Rk+mjHzfHPsfl6C2Jl13WuLlmIY6sWo7PDW4mvHxPIVz0zvsh
Odygd07ZaFCQUQCxyMcITUMm8tc6jg4RtSIRSa7A3JhQdkDKoxlmzGuiKXNdmTTbfCJCi26qkx16
7d3WmqOeWTdTiSmKGZvKEDfS3paVLF9F6kMwao5AfR8jcekmnBsjdRMwwzW09k1vJwooxLq3K2V9
HALzUodolPAdoNnUSm+Z68Rvdd7ZrtnXJgbehaiJUTJFD7kVeFh2U3ORSKObG7X/lrlrEQ/2xWqw
fntO+yQsVd8VpCjMbaxgm4z5dO5YlLNnZobwREg0zG5uLnWSUHZ0EJCRT1+CqPte+u2J5f4Wv9G+
LJ1li3Om5Nn1x1dVixajVm2zznoNjB+j+w7T8L0g/K1pvIOBhNzr3IeM3m4A7MDsulVr5eTKebtY
V5C80+NSh7mdsf/FgZ4RRksYzFqtfvQy2GuRuxzYUaksC+WpVett32W7ZkjWWjpiklLRC3+mVCYC
JHsicZZ1J3e2x9OY5I9pG61bpLSCaMSm2sKaPBFnsi5xLGs+IQievuiHaG3a/bpk0+h54Nnale5K
bnooqGLcDByY6V9cL9q3ozGvnAQgYcHKQawVorXcaBFzLzYERtMqXw8F+3njSDVqJenxB/SV3Wo7
HZVHCdCeTUrohhjjTndx6j7kZrZLoLG1zMXCdpaZJpb41dcuRBbKFBTSc3yFMKdrcz5cp1eumy5D
TOSeYq/Jg5gBMF1MP7BWnVnlMIVyIHYCiM0RS2FSE0h3rYVQGExjn6WLAU0DKeorzq0qXhlBqbrw
DUBQdXjiVLMSmA08GPMM38vABohND78lPIIHmaXgLAxOJrEWxEdg+eA0icE+WlnzkdFi7D0y+abd
TWkiUGI1DO6sLL8n8gXn5nIoXUYTnh83eyQdfGkqbK+GjvUoqc6x+migSs0WNmytJPC/l3jObU6b
yja3w2/YDeTnGMHF9rnInrsazDUUX7LQU0BNqbfXc7kIypjsPWfZKZiR6g86DfMQXrMGsQswBSt+
qurOfDpzYcXVTDIICeF+Miin2U5wuoPUe9DoY9SWYKpi64hHuvyQZNO7zdIO8BGpBtBWf92yIWkw
54qELr7mzLDmHDubGi8iSStz1ibAvV7hB2ZcBSATKIqXrOcNFyLHQL6WLhdD4mLNIuQLtVxf1Ftg
hUtXFWu7K/jQj7jjgKvmqbGY7gkl7Vch/tLpqkRau7K1p675aQL4EEO2nOhhJc6wIONO4mgEbu8k
g+VkZyeHCT4sultq2Id61KmEuw9pry8MhQesJZIg5ookYEpqZwmrA/qbBOhQbwgnCHLugnSmVCtT
5nOZOlBc1A2de7jeKif0rnq9+0buKXM6ddPF/eVXdtCA4tBK6WOwW4iQk4b6ERLplcLIVsCKhug0
+TkeCj8iANR58RRUNHBBEH3snBIpmqqvQgCuHrOXsYJbsJjs8J1700JyevMAM5hL5GK3DKoPOFbH
Knxj0Y7swsMEnO/wU++jotoqIxes20pa6wK8basgcw+euky8DBl/ZTSoKX7GBNZDCIkguiFKXOfl
U6o165AB0c/DlcqST9d/dOk3VR9YaSfuJTT0TWWK7XSX5wGw2YRsKGm/B163VYOHRpjvqmK+S70H
jRuSV0d2H5SmPFkRXv0AbHHTq2yMmRzsJJ4nJCNmyAuN3luo8knr61lRkI9EYqTbNBTzsb22hB3R
UmuG+m1qpfUR6t+O156/GbJ2jpakn7t4zf2uW0qhr9DvEWdhn7QkWikiWqlMEgmoQZP4EHPUVzJs
Fi7mk8CZD4RrVANNMahX6l7Qe3C1bp6gXCp6ii+EuDeNvtIJ72Vm2DhpuBlGYAOjjXxkn0T5AgzL
ZjSUPYD4FUqRRYhwFoA/AAi6x5NugRPoVfq7meACz/VVMjYLktmXTqyzTShBK0aoSr1Fl3aYvIyN
OsRTVyfYaAyFbQcdAz4IZKmM8jAMkEbXNHrV/TDrjJRBtWrlItUJ61II9eKGFpKtCvUTYmIvISVM
chDaeFaqjb6M2nKr4+VdmEnzzSnc8qGTqjlvzNJdegFhrkaak4yUxh5V9gpIt90ThNeR9t4q8Tku
yCSzcywyhEh50BSZ++NgXOEvWFOHwe4bA8Wp1mRlLzXOt1FFM2bjMHJnrovOPNOvWqztQqjcQ2q9
1kFJQjoFoMw6uSFvlyaOWpIrOQXRE0Hwy1wpQL81S2hQS5Vhys+3ETLZwXoPaxbAIx9tVOZRaGCs
0VdOWj65Me2VmBgS4hzcREFWSUfYh39KMIRpEAHWV/Ppvcj3dl5KVYdkhRpche4/STI4pqswXRW7
jVGFZruws07Itm6mSUOVJ4s224EWawwfd2hhWJQfaq5v8nqoFklB4m+mKLjHWaX4mluCbeILtPwp
QwjJoJ8epT6si8gErFYQvuZojtyPyJP2mkb48Szp/G9Wh+/BS6uOgtWE9xv78QSQT3NCn0Ry6C8p
/mtFDYMLyYkFqZyksQe04i9eEZVoBKSzLBNlDyMtYMFHac7Ctj4a5mMwavOYHcmpmkbLCBlUXYDV
Afuyxscf7SwAcYfA8L0DeI4PpWT+HH80funsKas5WyfNSJOCxg+1EPCDnfjOGYnR/6PuzJqjVtJ1
/YvUIWVqvC2p5nLZGGODbxQYWJrnWb9+P+nVZx9s1obofXVOROMFjXFJytSX3/AOdA/0BS3xWZ8P
WuYcrFz8BXd6vgF/2G5BA9Sg8R6jxMNP08d9d4K5ZSLMqQmtC6p1gj+ASsspEXd22Uc3+DZ+gLry
Me5AHI4eReiGmhnjPWSSEpLmh5QBjlSLH06D9QHDu6sx1t4t4C+2e2t+yFosLOO6Q2netsgC8ESh
L+Gux2kEFbhkKxRhZpNH123Bwrqa93Hm4INQYPuV7XxpzOS75imNVvVlyekbCiVG5yQIDfRZhGib
3RzLYbU2zkSA6SfzyjGb+r2Srqpy7MNsOg97Wc4/VhOJNnQOAB3h3sGE2SOC1BhPS/3RpaCF5PEB
01kfqKIyxdtlE97dSQeqefKbtDwmeHmrsxUdWSYZ/Q4467FDqBpkbpCLPTK1R8OYGMSCr0hDZGzn
S57PfqFo6pxVHh2JhreqZl7jZE/AH7ZMMgNpKLkJ+5MyxW2A5i7eN8HMi+Kawf0znS4/QTBzdmln
8MMSKMLzvJLhMxbTnzrj+xTe0m0tzZLjqGfEWxzVtF6g3ZB4GXv8BnAp7GRqKrZj3ydbOprXCYpk
WnkGQQ0XY3QIUVkEO+ecq5z6eo4P6mY0VFLtozsnH5N5xkUS9D7wOzMygo6q0WhQoQtP6vKHkV4g
icxoEiHG3FfxxekKfLhKP+vjrW1B0cs/pFLbam3hy1giSkpDHaBceTPp7UrKi0oR9AMnqE2egp90
SnYvnCBcDc5ThCPb6A70DBe7P+iVZe2FVUz7gS7rVqN68iO7prU434MuD4aCDouw6q9O8+AANN0l
I+ahFt3QIDH75dgP0OUi24XeI2GCiuEzcMth61ABb+3RLaBEPtPz+TJ6en2xPWZgqWfQSWzrYi+V
ZgeOEMHgKRWjdIGGVgzKZjBpmEt73+we6toQ6dmui0AYpEN3SVrz0utMw7QEkVnNRSnTkcmietII
d2Bkv5sRCTwYrlEcraQgt6LrFWjGbTbqWzfNkyckRMJdCY6ThkNvnGkNrMdeS+0N6hloLXf1o8UM
tG+ya678Kcj+AAxkRfHc9Mu9mqpi5fPN7o42w2I1wsQGIzCY4ZZmcdHjisYVjT49Ee3hD9AOhdp+
C0EB2GGCDUMTw6Pz9w6PkxtZB+Y5nfwQ1Btt0/Gpl+OTp2WnRF++ddlyjzRfjv8UWartflR4hT4P
dIZC/uvUwKr6k8nhEYnqs27Sxwfbo5PmMcEAATvOLqOEdHz6/VUbCm7y/qo9D/wQJAEbPMo7OEoe
Y0lW9QVXzQxNt7SHZKLUIN1XcyiFRok086Fds6saC+vSPrcakjYoXYkoZe6Ga2/yByzPr2AiV7cc
wxCWKWxTGK560D/hT+tMx9dMd2c/BiKOI1F5l87WAR7ARFbe3edyvUq0D6lH/mqa6JtaYM3ML394
MAp6/ObBvLuKdxC9VWiihz85M1PBKwy2gtVJOqf1FTmvU8//v3rdKbHbbd1QPQ3yD9vpV2jZ6+eD
kbdJqFzv/cJIJwENbyXQzuz+BdwIw35ARQe5JNcpzuCOy4PCDsRJ8u33d/66Ud/dOWAqW4dAJyUA
yXdbImIHpDa2abQkk9vI615HSEVX7UXFzLaAsLcZAzXXq0bHh26ofBmLy8IgKdTme5vlEMAQoLuW
dyUwbAqgeT86OWNuhjf6tDQ4Lbg7b7nts/XlFVpQMv2fZ+0PG8n85Y10kXalMSwdnqFpyXeowajs
tLqyMA3qWoZxdrv2G331IOlruKpqGOfmbKl4IQQTUV9HUM2CZEzipt/K5sjsLvEZ7KLgE+V/YXaz
aS3MLVHa3ljDdB/L4V69slYzPK0rDS47ge5U14zeTZtJIPJ9EOBh12py0xnRBu0HAnxkHl7/dpyZ
tlH0zNXyqQ0Zly5u+mxWt0ZhfWVsemc67sMflhVc67sNbeiCQQ+2ga7lwOZ4+1phGWBlpGBknYL4
RCvoTim2AW0GGCO5grbFHymijk++Akh6Ba0oUIoRI+aQa0WySU3u0kTAJ5+YkJncqFrQCJfR1V2+
OSEIDJH+tYZ4Wefd32v5H0GYn5IsqX98T76+BS7/P4pj5knbxJT/Gcd8i1vxWwTzv//J3whmQ/+X
Z7quruuuTXKle5wnfyOY+RvTMwQwZOERG4iS/41gtvV/GczKPIddz6EMvvj/Ipi9f7n8EM/lbQAU
7Zr/EYJZ/BIeHQllxUS3lwEAfCaFjP0pSHsF6DgZrjasPESX7NGP2ngDJtVfoRR6uJcmhrFZ6cfR
1SGnsPxuiTfL+mLO99M6IJZ3XTiu+ycbUF1KS1g0k//T07z7O2C9oVn98vq/XqJj8Vg9w+HX20sc
EEuma6PbpMcAPUNKea0PXObz+nifLC+NXeL6Nm6K2NskEfYd+EfCI2GuiL+P/sI3tR5Qyuzb1Fv+
Alk3ceet507bRe92tUVmb1k+Y3TSGrTKViuQxROSzzM8eV37GpXVH0C28hcQ9Lv7eRfOBj3zYBVz
P97wNE+2byzXGAAT9f1GlyPxh0YfU1TXwxl19JGVpkkGystCDr5GfapSDeYRBef72Op2xZwGYwt0
gBmb+j0M0ECPh6BiDEWOjDNCvIEcFCgz9noqffi19PLvTRTkGv0Flh2P6w83+OvBr27QhKjoGurc
ke/2FN6htWEW7CkL71JduSpT54tYbCxakGbBZJlbKQBbA5dxVdlAa+b3e+YfH/FPV/Buy8AKgAQ4
cgUlzfJuPq0pvc8wxxh0DJLwT7Bp+QuE+90Nv1tROzLrZkpYUcEgByqU36HFazq8U1sL7mSVcvum
5RsZ6p2O97qU2sjo0MDNx3iCNwASDCcxm57xltPknHDmmGG/EaEJUMVAkRaY8az0aAGEFOewemLt
BoA9Jsg/pu1g/e5//wBNdclvkgduCWA6QH3dtuHAqVPop7iQGJ0O2EuwO7noPEV2HFQ4G1bdS8w9
1aMV2G6/A7MUGKDyOvpFPaHBplYasWtgjBBYjI5iQPVmkQZRcR/VHxlV+pJtPl5yTpnqKVajtwSi
8/RURGzaBDX99IBEaTD3w2axgD0CAtPvU/sqevxWmyfAJJuUUPX72xW/HKrvbvddrlSWRuP2GrcL
d8l3PTR5lBr5lfCyGtcFMeNZCFxcCt+LqHIeO+up9k6ZhMoLAzyvIIIlDB6ZTGSjH0sLPAmNQaqk
HoHPkDLx95dr/ePlehbcE8VBRbf77eqgS66HQ8PlqsARZUqTHFcNwOgxb5jagKX9UiDaiCkD+6re
KxqFyWk/D95GDvFmQhtkQgpoRf62B8Wsj09mWmzhnQQjlWHMT+xWZA0o2N3IQg2XEQjg1tViKj69
hAttu+oKB8tX23llrIQe0IY+P20RYipdisqaad2za/HUnIm7lvnSNtamgXdNCKDj57GlOvfKC7Op
FTQCLvNoGX94Toaq1d7vYgcup0slpw7T97mSXSKAM5oALXDdA+TuzflWrDa9ADAWKxtqHiGTdzQL
zcBQg3r6rSpSrqBaV8GRwFtaqFsjYv1+CX+tC9hxP1/au7pE08sOszwuzR2KbW3c4blEb3Bb85qP
C0aT+7L4NjBX/P3H/uMDsckakfRyHZU8vHmtq9ByLM0gMC4cfFEvgc3y3o5m8Aoqqa46eiO//0Tz
H88717QdGyYi4i7vCS5d03uurhh2orazUzTKB8BKnNwjGJC4EzeT62371Th2yfcU1MwxkmsfNGNt
3+FotFudPjrWpqMd8RH3Y1eKm0H5QoI1XNoUG8rS6bbodDJ3nHCYYMCCLDscF6KRtp7Qkb3HfbY+
RmmnVGiT/qFkIx4VyAgmdUukLl+GKJ23Q6W1gYbxBNTzK3IoJXPiHBXStPT2ZokvgTOHxxIjqhGj
uRdorqg/GAvydLrYi1TbiorhI/lRqj+4kxZY43Nd75cWFbts4FqmjRniJkL/2VJXzisDis+vOTPs
HgwYwIoxeTbtlOCJEqe2okPkMOFydyl6OgXc6LoatyWiOZ7yyuyekvo+cvDfrCuIXVk0n81WL3yn
F89a5+501bzmZG0bdDtiFCFXGgNjSXiK1Qu9jTMPPeMyIfGguSx1AImAXPxQ6eFyaYjD4CsNwwic
eDjSrBUkIZrOt3ZlGG8GG7mDCqDCzZxmWyZA1aNo9cj3uiYLMs3+VsSYu/UI/55Al8qnzl53SGuA
XawX726164ditHEbb4H5o1LH8L4Z5R45RCyuC6BWfOnLFvcWb7hFaX0zaDTOWy2C0A/bB/yBDtjS
S/ZA7LdNCS+AvLNLoYz09s6NbikW4f+jjYCEivKW11rLn1YErKeCvmZ1sMBy1GAKPdVuXF5co/Ip
tnxwIjT4YR7h40ZpbMLqWXBukPWT61hBNNSYQdUQAfLqbBc284JeXtgmD6OQHBQyxinNznc1ozL3
2eLEg29L6zLfop1PJ5ZkOgyZZziBRYhUJ8pC7I2MF4cXUHj2rsfhehzp0ffVPgN9EsWok5unzlZt
SRT4Vc9bkAIACYpWonjxJPrJV4GpmIncNiyGE3AIEdIfJZiSIEDbBRP5BFlHx/TRBhQr0GTsOKun
q0Ek1wmALTgnd7ms9p2KvqTy6rAiWGYrQY/gl89XlV/LLPXRa5xzgLMk4RG1AFgif2GgzvQR5G1I
LwmYjreJGuZM6QCgj9OFskEdTMh27Eaj3SaEHAPl4uKrhcwSJnjpGetF9LORJ2mt67wgiJu5x563
qZuKrYtLkIOoRU+GWtGPc/QndcykVBrAMPHMwTIZFU76tcyBAJhVm9m8N/T60Nuog5ELlzPoQp7f
2oO71/4qSlT6kF5pRarSiwCgx6Z39nKquFLiPW4DZFaaTSFDhVDFKx4P5FvypUEXFgcH+CLRRps/
zug9Kt4GfOBDPuCuDQMh5XZMVswFgpAlzXFuuKKeF3JdtghvBgo/NJg0KJofXIGbUmut2HVRY3Uc
vwNqMwnWLMtqbGyoa4j0+xbJvXrWtZvjtsrVYmti8rRyhHQ9HuqM1o7SHWyxIsTg5jLlw03kHly9
BUFsbLiTSfc2WWYFxoyKDvtdrbBeEO7JSdZWOykMDAek/5ocqwwv2k4VMiBxtINkcDtF3a4pUW7J
ol3MubgY7UkRscqo2Zfpi9mtKI1sxGdrrcAzLlu5DIGWP4klpfWAGmBZ75ifBSXgowiItfc9HMwr
0esQP5TOulNXpNLlsYbA0y/bAYPMEssTLZDWuJMWlNbZxmTY2ak3oSkpExZ4W04aoKIeYPUdpAAz
MlRi1D6nm+OP5dPk3DvlNkKYZhwQQQGWOZHxKJKgXrIn4fY4WuHHmYnALkySNdtWLLcsTR9YPJ7O
0BwZWYGoV6xBbxwhji3EG7Ow6Xc37p2Hmlq1Wtq5CwUYain+F+2R/38Y3jQzvZ+SgV8Z3tmPtouH
7m13hJ6H+mf/7o4Y//IkOiIgugmTLjzYn7ojUhoQvC0dsrbifv/cHQG/yf9Ml04YUmf8OLKyf1O/
aYGT62GmTJL/H3C7Xyucd7mjzTTD1C11wRzdb1OlQfayajoivRkisjfbx0wHExa2W52RUM+p3Ixk
xKEHthl5rwTOk2cC8TRRzOP3efP31njD/f+5DWJwU+9zWRogJk0haJ4god/VtBEmLzA+SCLaeUfY
Pjdrs23X9r62WmTL20PeflgB6hEeA2QCEVI7ewItXJl86BgZ5Q5j5+IHNxTUwjr+tKz/0KIx9V8I
1GSUwmD+4Blom5HsvX1YlehT/DSohwwde2wU94dLgzFIahu+skUi5Gy17Ab9dyaBO+up7Ayq/hbs
/Rn0UcxBUyH9mvDQhNFsR4a+dYruPCIvwNVCNwMhuNfM9RKS4TVKJoylsE1tG+bZwV20rVsrAToD
IfOS+R7vbw52Izd2TOF9QUN6inlWBn+PppUdG8DK4ZgI5tH8u3kuD1V0jzzPpmR1q6w/NC68qzk6
alKep77fF713a1TareNqO2N+qgxtW0PSTmPtwOwRnMSwxQjiJVsa5RmAw6oADih2sg0PeFBh81Pd
1MOnqdRurQrYYypGPJZQCrDFTd4gzmY4+9jTd6FX488ONyxE5MQRN5GsHpdi79KFC8EziVU+yUUG
6pmU7LccEAjmI4GLDLYDLLoXpS/NFpjUjXqaUN0xvzb8lEMkbB2/7jSQcoDd8ZCCMRQsENYs0FWj
x6aZ221mZwe8MTr9U8LUER1Huty363JIvScHLwf16HPHPqYaE1x0CgQ1otqCdRHvWkM72CB9Ozl/
tAZ9l0RU7kOzzZHywE3ikDE97kukvHrGmeX3CYrbZOcc7M/dgCs096LJ77N4dEgSUnD3a+0CkAwP
qXqgLFEzYQK7AiD18kMf9ZtsMPFEJ5CXTAB4WDEX3CTGeQLrM072UXcz7EE+F5V+rgAglnF+qEj+
8D45wBg5LTxQdekUO/tBaFuGGkia6Tsb/otAoFZthbARcB55kdkpUYdPPE+tR/8f9EQQLtpBp9iF
a7DnYMsNf3Sa1xW0RywvOT9C8dzO5k2efKp7UC+k9IUofPWUiXmMU++jOQ/UZrXp5nmdPLkYDWVm
zoy33box9Fa8dFIKZrvBD8uKjjNxhXxsm2KcWdMNWTVjp2LSnOqwuyAK86pna30v6+KgnrRnFJz7
8tQxJ7EBd2tMa5ql2ns8GZiSgQNhWP2bsuj2ViR2c0jPgMeUyHWXrQY6dGhH27ofps8Javwz1aLH
wQ5wQ2tKptbRl8KRp1TXDhOuDyplUHfh6OYN85cg7MzAha9milsX+kICVCYi2ZYDXPLKQWJy/ahp
uu929nEU5gme6bZuo8DIv6nVVT9N3dvakcqSKBcL3KvomI8y6CQNiTK+U6s3rNhYAFtQWz+rSR8x
C0RnZ35tMlV6dBRedkBlZdvyC24g4GztoAJAL+SpxFzTPiEvFxgmb1QC57JqfTkWB7XgK87btNow
jjhZI9B+Ike1EAYy9gAv2QRydRBmUHq4sbHN1V6WCBN1o3WbqkJgUiVBSW2QqSLB4QwJqRrcRHfu
8sY2PtkUNRbFzaCqnErVO4X6Ag3HUZWQqWoiT1VHnRm30KsT3wJ7zZ4cra2Zu+WpyJAmRL4IaIbn
W0viXQ0WE9+RTbbQCApT8Hp2yPLK8YDxJ/6ZiXP19BWpssWdjmMIlD6CunJTDZmDz1iIWU7alQdg
wRi7/hVjt0YbXDaYKzK/h/50iMbFQt2gfIgktkaltIp7o0X/YW0TsXW4aBdy7VWY+pPQ2wXzhCUP
TEVgLuYG/PsamtdOLjBc1jpYAb1AgVRNxAY79VCLAFga0bWjIPj9wfRP7Q6SC4ZljDckmcTbYynK
PM0wdIVg4H2YJfFxQFujzaGt0ruqCwCxxu73Hyn+qRls0jZFAMejz+y8+0yT571Yas3jTp4Lwrve
4SdYGE9VJy8YCe7UKe0sIQrgMjDcZm8vvP+9Bf8AKv0EAPVKr3VL7xwMFmMY76yCAJbE2KJfy+75
95frqBbYuzTH/fly1SP8qdHbjbDXa8HlTnl/kcu11Y0L7DFkBeRZpRcaJL0VxSeD8rWG/oU5ZgnE
T/dIggZEzoBCq9PVsY1dS5hGwHNvtxeMNXbqnbNb5xqaX0zittWz5fJAoe9VXE9LA2FFaDmsylBC
iWJ8q4JEKqMPWkH86MJDRusHhz/TQ6eS7TJaJvAbYydQM1zGLxUizuqPSyUu6jmmf1XlfHJgDINk
qVx7B0f/oI4Og9iN6inXRQPJ6+7Vf5fI2qhgO+mcgpS2guxBnd8O6F4zyQMU/+EZtX9K4sQ/PW1m
bcJx6cAhG/L2aeMU3Rr52GFz115UZlEiv2rZ+zLcieq5ai2guRvdfkklIsq8Qb9f6396G8Bm2xKR
Gw+Rl3cZ5FhUYdSleOyp9cQ074C9C0f/vcZRaoVoRfxpivA6PXy/uSxL6I7FGMgEhfD2dkuBoyrO
jMxhxPxxQQC2tYi6K0ngsqvgdmYkFNYgb9RJXafsHjC3MCABooqAenNv9ho1pecnyAcX4bqzMCv6
/TN5bZW/vURTCsqF14ei/3KJzMLL3BU07lQUNyFO6KF1VHmryhMtXLHLWgYOO2YtuQYwqmMtzlGv
HcYGwgwbdSmLP6yTKm3evZNck0uazxCY4YvzbpfgwkJHoHNpvJPuFewDJxr3ttug1GQGwOE2OWSd
LCcxWgpkzGSQLVCj2NF/eDa/hjJ1HbaKD5RBzNPeLl9tdVBqeq7DyTnobaw5MDq3MxJjkrHK6vYz
9nuoZ0PHM3Yp6UvCSw3RehvKP4kyGmpzvl8nyWEsLQMDPJrXb6/FbUUTJw6EeQ7aHkqM81mlY9AD
FT4Q/CgL5kW7bOj96I9jBDVOef/Z1Dzos5oO76z7bhvHTV+Nesxnq9TJTvAxGEnfCNC5jP0lBYlP
AEmabdWSxJPj6km3710SHiMPQigVZffHV/nXd9lkTf77krx3M9ZQTjNNcSbXoVk9rsND78GT6Mkt
CdfSeBG2os7gQ5nax0ExwLthn2ekrxbRVxi75NLZ2SZdSYwHVLNFuKWsY7glg6mmDOA1o7Z1EPvj
fOynkLLkq43gv4tSsrrR0iRNM9EHHihFBmo5g+yaKKoCizUZlyDMxRneHN3059fjbsIkEL6LMSIt
EOq7IqXpCVWjGuUpIYkPVXunkoFZ9Zu4pUzCjt1SqS8ldZ5QdBATEIY61HRETS/ekwE7VD0jCTpK
myTlMLE4URdOVkQHjlVpXCbNha5h7fvkcZqbH7kdv7CCxzVF0aDxw7i7V/86MwS5oA7j4hCTFvzh
/fk12jNlge6MYTWYPFTq3u7ZZF6dsnAXy1fZv4hRP0RZZjKio9pDxoKcd8S7bfT7kdnUoMMLQnHl
D9eAMc6vu5e3lzkurRTbsN7PX2yELo3UpnNnajW0Ht2+QSbWqTwLMQne1czKGOPG1OFeXJPC6c6n
Fc92LInc/bC256gYyyBEjR3m0oCPmfe1twuNc7nIUMf/kjqhC8EjCoEQ6sVOTglLKKJ1j4Y6OC1n
vRS4NZ3KUH6apwa4cGj9CCvzuzvSxqvj2oaBUVj7NYUhI5xw3sKYoSbKFe97hCZeaM3RMigqs6UO
ZFVdnLm5oCBEQ90dzbsYHfAlE/hUFoh/t/FyoyU5PvZwvzbrANFRQK5bKlleQ2HcdWaNqxS6Mpp4
Vm0bHfF6xGIw89EOCyHN6QhnKTCS/CCSMViqHyqRcVkhW/2qyfXJ/VXQ0QoN5hbdjaoFgAvvsmhf
i/AwtsE68y6ym8pY4MNOhCSXkPQdVa5RR9SdXnowR16xhPEVJx2ZAkwbEeiUIg47A7JPtW57uL0M
pWDHONopxpD6bNZuYK3pTakGv4yB8IwAhnqvakGO7o6WlMXDN2wT80yENDjVK/w2Cz9sMDSPvU8Z
2OnBvjLZ5dDqN6bxXKkrzD+qoy8u3KNJtlYzlWgeYzKxAs6KPfEN7UWVnhBCX+9K1WAxGtURTWtV
2apfA6ZDzDqCfJ9aLrAxAg9+DjqcMdGjBwrNC3P4bGuAr9ZzYkxh0UZloOJSH5gwhqhG28hhqDLb
W6E34vz6pZYg93AlhMHvHdM42RfbWMsPUWwfoxW5FWJ+TQBRB7Sd9PtpoGQnes3C8NUSYAYXGPgT
GdqwnzqaHg2Dl+mIICzU3fCAUMLWxAxVXzArJ7n1RlaQ+KaaFp7X7ofePOswamVPiplmh5ERo6bk
PCAWLfqzKM+9k+9UTQh1JOgLWH4qdLIX0hrDteoyueZJW1CApClknnTh3pYw+svpB92BsvriTjhs
DPI0QiFGF/hjYeuXdZTnUNAZiUm06QRheXlaiupHPP3wmBvUGMJVCSlKY5wjVlJdfl+z5O09FgIH
lRXEqAuM+AHHbGGVFKuUeolz6r4oGNpDx2zFWBjB6JCMe9rmNqRXEmbaQswhvIrxl2ecPfowqjOj
doEqtV8FsbhtOvC+0bPkRE719CVHPxWiL6EKZpTnqoFV5bTICfHqHVIPRlU06kxUZfoYJUe1Ovj6
+Yv2pH7s/ym5VX9G7caqe86mC/pJG0O/n+hKqFAJONTvCjQsaBDmpDqxS2uvw+6l+DbG9ilZkdik
J6dOotSTN2ZuH+2y27YDHsrVgO+LOFuCk6d0r0mfsYFav6qiQPXocoOVp9SAFrKT94BI73sL2RUx
4drUQBiX+CKHM7Iy43G05I2H5Vts6RcAUCenN691HB+Rm4t68zR8GnP7RG1xHo38oIV/fyYdimvl
pR8qh6GWJdA3FwyebSTBoREl94ltQm8Vu2GV6NA1W7PkbKbfo75tjrVbG0iAmPJDu2BRQFVmpDr8
jH6/kqSWjnbIuD4vpelbbVR+HC7pQXUSKxvxF1OctIx2UN3tV3HROpqVOh0drJVoyaOg0WzVa+2E
zjGanyvGeWNqwAANb3mjg0r/UlOr1vS4VanX9R2CzvpGhZ2BiWXCxkkhqKnrGx2XwXi3h/KxE9b0
EZWjoyqlausOj67eE9DZ4g8lC8QDR3VD+8v1HsblhBI+auf0ZgDUdk3pWyqpUu21xt4YjblBnsdv
gSaAbkOmb9cQOVXhCNpGSf2fDapAJKd9QnfRC1+PYYPW+QFwm2pLYbgdTDLchilzRxIeA4XEtM2+
VBRc8Ww/qKRRW21AO8Ylkveq2FJJR9FyT7qxW3t9p+j0r/04Gnwuej/TWgSqbVVpf/8eRuFBrUO8
iAsOg2AKW3b4IfcuNFA3KsbBVd8aUjukvXs7SOuqz+EBWu5RUYIrwpD6xGWiuaSqQM3bwpjQmq8R
Bg9OTjfTZQtRlo22C9CyNm7Ut2voMqpNOdC1bVAlTHY2wzRVA5SWuMgm+aKSINUgbWtqk4h4ZsqL
pmmHNvK1PL4J2+gYWpzWqG27+7A2x42srWo/MQ5FkMv0TqaEGeXmI8zaNoZbF6aXlj6crzdJe6kG
RMPCbkLaATarrnkMgbPpqbSUlpBSKjdbucX5Z7oUsMNTRvAyB3KpPYXoG+mO6xtags47Y1yIFWWP
PpYYEfVsfIwKNyA1tl4CRKdLmQo72yZq/XX6DokMj9WjUbfgvYESOCA8GASzg4+xyT5sGbKHw94q
lw8F2v9Epp37ZamdbdW155CcHAz+AfsaDqYpqMhtJd8xAp9DavxDOzUnna6jVw17qtNNKdvDkA4o
OQ+BM30sI/aNDWvQND6DFgIyfo2K7qwrEiEgeuwDoaXjfTvuo2lEq4ouMkwmtjVKN46fy/AquPS1
q47a1B3oTSQWP8xoD7LG5tnNtuqz4OD5GmZ3blX7a8x1kQa7Ht57C+6EkGsEnu7i4K2sFwoIbdIc
LNkd4jzb5mG510GFDHF76Cfi+zwGghag+gmZidVpvOy7p1VLKVUxcG/B7BNHG+6ZzQ+Vlc9s8Xw3
fqwouTgclrzMV7mMyPu1NEttCD/0E0sersalLYygxRi09ModyFklHdi4/TTUyMBJsR+r9NEFDbo3
jRqQgWk32Dzk7dnsyRBh0gPgLWa40rL5jFVZdLUR7HBFPp2qWD6Ydu/uhehxm2sYWGhr5J01WqiB
O4FXCwf3SaLEdaXQPTfwdu5DK/Puaac4fhsyMqrX5qbt2vgxqcDC03WYzrmLR4ThdjRV8UU4r/ga
Z2QzdOOg9ksIWhl1RFTpdLHn6bKM4tFDO7KH6rofKjf8sMSpcWogkjGSovRBOz89GUzNCxQssLPJ
3EC3PivXSz3T/KVDMaHrtgPMK0X4ds7CwcEwQaqpS7GYM5rzFM5nDBZhq3o8Py9Olq0xrRrYu+kT
+BySvT75kcTa3miJf3V4jKL52Dt26Uc5Sjl2UT8aMaPxtkh3oebpDwv9zqu2YIHc4IZzrT3aR2WX
FAdcoz7PA0FM9x2KLlXDSbfdq45bpyMHRRDVVgzQgDiJ+RWn0oHaWLQfadRTJloT8mkEfJCZ8/jk
uNkxzYqYkFQFWRhvhXZUvbrcWjGgQmof404yTVwK0JqDbv2RUU4NXEC9FgnLkxTfXYQtG4jpPSAV
oCvqTOmQiTdQGSsl2aPTY4XbFslDi0yEsDBdL4URI9IAPmnpIr8zzmbZ/yhMNkBbKblBOv1Z3t+b
enWMeiQW4E62tClaAEDJ7BAh8m1Dd7Awu0ChgXRS/Kr+pl45hqh0lUowISOCDSXjfrob4IhM5kBm
qmT+iU7UyPyK0mKrxFuGhryT0rEY1dY/jXGxxXvuqHPXCs/qmeV+couW0Nw1x/pWqxzrbnIf7U4T
tz36uXet+jLP1os3WvXJK6Nkv+ixMtCyTJyryfcgmExPiYmVCIOe7AhDXDIAk94mREX4Vhf5ndmK
c4Pd5jewEGP6kZFKdLATmJlFXIlTFy3hOZqH6pQRLgZKr/sR0tV9VDnJITdbJCKWmkHSOn+dHOSN
Vj3+Jq2T7iCPtWrt52F0otuhxkOt0oZLkVTuceGQ2pr1Wj8D+DjbOnJw4+hkZ70LO7jpTrtrZ658
ShHHRRB2InsbwevwQ7vCeyLt1PxocpLzggbQASW7z6K3juGK/ORa3s0h+ecSbaZefAglxJQI00Bv
Nj8ofe+82eE2QObqPaT98jhb+V2Yx38pkRw9sq+KAIhq0TfNSr+vBuYAZnOLm+TnQQi8wcX3dEZU
o5I4+a1MObIBOavIvi0x8TTm4kXX7AdD6z+Pk/gAIA5IyEdJdbmx9Ow7yD8b7cZ4N6TIhMXzvTnL
Q6+3sK5dVHSM8hJhclSYE0w+lkXKr2R3x841PyQFsT+x9vSEsK4ab7os/yuZlkenQ8zdw5RNordL
b2JgTGWKvU14wKduFajsIu/u6eVdbmDoYYEXb7B/g0khT1VlfVim4rkT9Z3M5pthcp76geMu6z6b
Q7Nf9eyLK5Vtqqg/W8jdIKfEZK58zKFozrK4N0OxnXKHm+x4wviBVCBuo5ti6vzcZbbXt+1wDygo
gnWOLRwOv+njZHUl9pWcFwiyW4d5hlGodTiVojqAPrPEzbsP++SaN3q6z2mVghV0lcpB9DBIcdSz
LD57uROd+7SPz69/TPT5vIzNeq5rIGirLBS7qnIwiPBsDHRTbKOG5Pr3n9DPslpsP1pF2F1dBJem
HMkUz6ovRlJlt2IpEdIzdKCyglQCejWCKIeEEdouHuaFWIYQh+wHBXWEAlBuqsV2TgPxCnUMko7E
eh7Z9B9fv8yg8PzCldmxWZkXazEqeEmebTLUu2TGiM8gfMzFLG/0ufycWcMn2IzSlyKpd7i2iEOG
lifILtv8pILSJDQKnbK5qessO2ddQVqWojZWjPq4AR8Lm0ZHmzLqjceB8IlsyGNZn4d89m6FBrqv
i7vmQ5GPd7U+VX7VlD84oZrT65fK6P6Lu/NoctyG3/Qn4r+YQVwlKkvdPTlcWBM8zBEMID/9Pmhv
bdnjWrv2ugcfxp52SwwAfm8kgHVav+ZK2E/I75Gwjn2Q7yN/u8FyLY/ER/bpGQ3oYNSgA5ELV489
O+DBIlUIoaprJKskConvNSrWEDWrZ2StFM/KUzalWUwoW73z1jV9GlBvGjnsaISxAwrZykhlG6OZ
NeJZIs/G91aOoBZ5THfx0Nh2AxvprIBIKyPAnY0U1zai3NrIc3s7so+2a+z2BbEwo/tAEbyX7WZd
4N6BkxUFiUbwa7lIf6nFwNyX/1RoglNOKLmpZl/rGrmwhDlvnfeJp8uri/qK5CF574wgK0GZtRqJ
VoBWSxrRVmLkW6sRcqkISp5LyCmfDBSQgQRbo/V16iLcrweJtIIqiWMKDkmYxEl78jzKksgvtLs+
qTdlcE01QVRYg+AkdksDiZUQAnyMQMUHkrgtEjxcsJvIL85Vk16oTL7xSh37jum+uvkrRUdtdZb0
f1PT95G4qJuZe/IEAyZHKL0S1YjYkOl9zKtzQ+vV5sN/IL4nF4Lhe1cwe4vsVx4N+8x37wbqNENI
I+BsYCZKXcdDu+/G6ZUUUAlYB7R0w6Thkrzhg2zlQXU2cIz5cobeqpComKtgdvI2RMzncGx+CHZl
A7Py8J5DAaKiSgzgHIAlYhfUCAsBm53/04z+ePljKkYvr/NzaahC2t2S/EJB/FGXX3Tu3WgnfmOA
YVGJy5+gCWBK1ew77RyNeoOiTZR/0YW0+DgNiziKcLEzsyCTNKOwGf7Nn18ndohDo/OZImApxf0i
NYakmIsVPiKKZ7UrLn2HmECjZJDoEvDO2wvsf+IiscYKVrjg8btWMDmuzk1k/sNgd+avValz7yw0
OchMqt5/bLPzjjeac5W4SP7JaaE0LEfikq3Lz4wIqDa5ESQY7UeToEJudHl+5UOG9GVKUadzkjCI
wrYA1jCitxFvTFQfivy9jTXTTHdQ6G9cgsQNSJZKFBfQTb4Csfq2eHBjEEy5Axhu+Rc3SchKaT5K
ZEVj2KME5eEEbAvm4S13O9QXA5kbfmGCDTEqSDNHUhkNAWqUQUalZt+mhXZgaprp3rhSX3hRNiF/
gTy7LsOvqdgj76TszAjDEb2ODTU4Q9dSUc0k6V3p/0Ni41zNh+ESx4IPY+jpCqFI62zv5OQ/lLUd
sVrHuq3PlLTEWfg94ghKFvizQBUe+XfwrgOyh3C+jlb6pm6NeI4rw5PuDX/ihUExnCTBTpha4sUt
KCoicoHU+9I0WjN4D617Kxr3Fg4WUuP1lnwegU106V6NGGWc31bC361QEGh4WUWC2IBhumTfZXA2
L4m53ubpH9i3cpEcbOgso9j1u2fD5kVmcOSej3l6MQOUL232pvocoBtiGDiOuGplzVvqEbTf1Afb
WApG/04bR+z1K54FcSkAA0YFWNOalnAeP591Yskukly8la06edakv1UrNVGFc1dke9Vb8IPExf3E
Mb3k2/UoTSY4AsONGjZHLpBJ3Fz06cC2w6HnCYyAJMx60Y+KsDSO03wxr4KPZC0r+DkNvGtkNIaP
64VDf2YVw/XMPgdxtFqGeujVcHCj/q350gaXsNg62rZ+Y75soP2rO46HRFFkXL9RbnJO/eTZvtlD
/7Ka7jk+fze693xCpDB+rBCL5VzfgIhFg1x4UIR8hJP5/wJJnzZJ8GtlH4f5O/dvZ26JwWbwIB8a
oKnJ4yrwPFgLdBngkT8gf2c1NosY+n5yfzeTKMWRZNxNgHAtQh4DH48o/AzqZVZkS7r3CHLLA2cT
EA/m+huM3dyvIXf2wDCHsEZGxt+TrBy19mERXrK+PNqpf8D4XFnKgCBvJoAIF5WWQghhfovlR8+l
iRMV/dt6FQ9FRm1knUWhTn6fXgy1E6zVgYpE7x4gX98AdHqAnxWXec3By/C0Qoj3rzsCSqI5sI8Q
nTcDkCa2e3E4R4Zd9OQU7A9rM+dfzAFkLVGA/TsV9HcWU2Aj9on7iiQOevqS3Og3Vtn4yPy8IKoK
LRMsQXchtekYjdHT3Kjzv/+qv7OT//xVv/nT/JSkavKGo71BXYZmO9pyvpN1dbDBcCRVZ4nX/alB
/f/YWe5zJoBR/787y3k9m/rbUP6mn/7zx/7UT3vO/zihUd4StOHZCEqgzf90l7vmv0TcbifyA2GT
//9/9NOC/xRFWKmxeAoUSjwI/1s+HUb/EwQCm7oI0fJiO5H/LxLqV6PvX3nzwPD0PHCeCCLhI6P5
O/8p6XJsbDcPDkTdrKcgyPQ5Q5B1dKvrMloL2n8TDdmakXUufs6WAwJJboI9PPsa+HQgau/AKPDe
S1hc0ItExJWH3Wmu8SqRt+JdAjAVhk/CPfquOnVkoJbV9LXZoi8pE6k51uMeb/dgrv+h8sJ2/hur
GoCfc+klLaBcK89o0P+qm+oiTAGun4jD0Arv4s9Iw7uWY/96Lksq6yDP/Ms0OZLBJGvPg5tSHE/f
46Uahu/W6LsHyuyouadKyQvXX32Iez0KMSK0Q7fGgR7YTssFXaxD2px2E7OA7dSUrEe7WqJ4Tqmi
8rt9J9inOOqERxCL9mECX9zMoTOcvNOTT+YH3aAbB/IKhOggy0k/vgXZpo/Y0AqPsT57H5pf5Qjv
Fjh1T846SE9hOzkNWO/sxC3jKdVRzJBU4G2hU7GMuGM2jouUuMN8lreht2mYcSV+ctfOTNR/GSsi
fs7LIDhjdjYOS5MsNIQo0Gc7OAzBrzTj30I4Dsht0yS2FtDcJoGhSoWH5NsmO34GYiOhmIuydc4h
7Mgzzwxj6w1t+G5No/fga8RhC1Aqzz7wICEpFOV23Kx+/dD4XRkDXRCYhedl8IrmQKYafcKR/UXA
Bh2UxW6Q8yGmjui2dSPoyBlT8gNakR6oiXyXS7+M++BAWCmqyACb6OrW26MkH5z0QM57ej35iUfd
SouGbSreUexlSqvKX6lddN8GOY43q+uhc5uG8FeLwQr9eOMXGpye4NyQuGQmu2JPvtS30okQCPbW
yZuJQsfNbx0D0V0IlbzMeXd2yEa7lU755vUN0L4wwqnZfdYYYO4N+e0N+dKv12pNSOd7veSNuaxc
7WOGs2qvev1VD6l/SRWRcOvI+cpxhrvXoBz2JvsDxwwjQOOrBrK8p9vcxYvzNRBkq7hqAGqYyV3z
x7Yl9jUhtyp6txJXdiOHP9zV9ZhCXLSQ5e6nNp3ye8r7dwi9lDB2MRA4FblETwkGa+jLcmdrSoN5
pAinFHM7vPNeBJH3UVYgPQyzVxp5Q0ukY1dWn1vBAlFtfRQ7hfZPKHhfpqD75EzOhXRBjJkWkaKJ
WItDvqUcL0hkSpEWOH1GkjVAul9A+7kW9q+yorS1WeAYkvA2te0NtDo8LEv7h+icuybn+hSt3MLQ
IxMsm8jOajeKAKyM6WzwSetKFoLf6xo/ejaE7wSpk5chGLd91odXDklfp4SnPKhAmWePFDddTYei
T+0zlAxJ7JOLWMZ2fxRiKh9ofdXVG/LyPkwRpxGSVyytvxMhJE6dg/5Alo6+Ti5YGh69q/Oa7WCu
WVEKMPXqI8VDUHNFveE9kzw7yrNIqj7MhLIF6UhE8JGagmVuVbxqjnrT4lXHVi05gYGfoYNMKYgm
zRVcZJfZjFt2Ez33No3mYfkgdW07D85h9qvxQDIYcbodZR+DM+5mP8oOqgneEuU38MJ+bEL3aViL
azKGxMog6KDNZAGFU67cy46E5ZQRE2cVmK9Z39qopZFAYKIsCuuP2R/oc7dXag2IEsOAlV0am1c2
Es6hc8EjnAYJZ2dmjkaTMTzMKHbH4jrTGBpNGa2cEK92RymFLOh5sRJWJqVGAME5Jcd+5GNKOhMy
Z75suWW/dEnc9ME7p+oa1gajeYceXrEh7yd4oMPkNZ/hiSC5ceEi5cZSSCHTVyf0grgrkzvqZes0
CrXtE30avap8G3oYZDMmqlm9TfK6vqUnvZTf51BjKciKezMt+PA4dKGrKqrbxmPuwOsenLyKWG6Y
wzLr1b6SnEAgMeX7402S2vY8SyLmrJpvtrZdsh86IqPT9l04bxPVFX9MYVHcEu19iAI2vDBs0Ra1
jb1DxcsjEs0tH3M+r+L7jNX0E+G6nENz642ylu3sYsGO+aw5ltT8GjYsbNnKio0u9CEKJ9y9/okY
khj4UeNaYAd2nWLlG3fHbRUh4u0GkFTxclljuJLRTE1Nsj7nRQdYxit0CLV0zmtFpP/aFl+K2mGO
iLxTQpERMqOtjH1fnVTrJTgJgwF+YAjPC+GULgVONTwF6oEBbHTr75lNYZE1QU554XZuZHfv3Gto
kTy5JDNu1ACHrcwaqnij6m0OhGE3onr4Xf0xcbLtYUERHFEuJhffjr6G/Yh+s57VvsUz0W7UQs3k
aRxTe/iWTNCKpPPJeM1mESc1+87Sp7+WgdTEefV3jtzSOK+gPLuRwSHBG+0R8SHcEDa2hx70y9Z+
cbLx/ZqEzjmJUDNUeXOexmB5QoenYnqC1CdJ/gi0PQ8FHy+cee+pzyLJzmMQGXA5IQPzL0vWbUcr
rb+lNUkEOsOMMbHF4cO2Tu5A8LfTVA8LYyUG+isdvhCilix2SQqcUnoEghR1Mx81pWGIPljBpylS
+Af6x9aNX90w7+5SFEivUlIUyX6mLmmwLFbSp8zLf5XpyO5o3qLXPbqEJcVjPPz5e9yR/JKpCA61
bSMDmM/eME1vvIratWK11mNVY7Yto/VFzXLdocov4yp0v2gj1XvdUJdhoWWv3Y9g9IfXj+42ibVv
SM4iBYeBB3kWWbl2dlILoJDN3H4Kknzb2a64ZbO5Sav8Iy+c9TRFAwtNhsxp6OtdNhF8JSbNyzWR
bOOtyU8vG9CLuBx0bOCLRfHO2UiVz22ev399CzoyU8+9Pf+kajKLUwmYGvUXVqznzuw6o2KGTlsL
XKre5sOifeJCLci1kN/eFk/esOl70femDQ0jcJLbxdUS67MbNZSm0UliOYJ2mIgsHmxk+sN0xpA2
P7JMfkZq+2lyegpX56SMSaXOzyRPstTY78JOJsDm4ZNWHp8O2lrn5akztpisq71LavHgWzp6tHr5
wlmahdGUDr2+V0NDkMZsWfrSV5Z3YcuFHt6SW6EisNFNOpcs835ZOaZm0s3G40jjbCUt0gAkfnoC
mB9mWSZnJe5tSga6NoxD+oIuqmXEhpOloKd6eMHGWSd4iUpOmiDNF6EoTlNrEZ4mSUxRH5lKoG36
QZZbdkhSTl3lxM4J3saDhf76UkfL0WHnh0pvv69t1e69cIktkQV4ulYiegzmafms6LNO96XZ/OeS
lU03hX2meeWepFF4cS097F6Pwn5Kb0JbHJU5qC6hdwitEboUDiuurAwP8lTGrs2fos5We8dv0oOT
0RERvvH89SUDizt55mVeSoLX6Y4c48bu38wDG0PKHo2jJlNGC+dfOt2taI9gDy1Z6WOpTXGNy4Kq
DO0Tutu525yvtApiqe7v9ki8X1nqb9va9Cd2OEsH2VOlpvFQ1dqi4Kv9OYrPNRYAQiwUEej9eG2H
nNNPqj7oNeJ+RX5+6hVrlnRt7t7MuUKVHBYk8hfe3X0OmHDg5OztKjd/DielD6PO53vhk2BAvNBI
/yOhk5z/iuMQbV+HxXmOSqQ+lp+tYGqUprb7KHGCd8UQ4byHSfdrIIoWcVAfzO6hJZP04lKu9Zc5
9uXPEfBvZlaGz78pqgPmUdJApCAiyibc7zcrgm5daizt0McCX+kTHZEQbma9aEJshc0SEKs7tSTU
hu54Uxl9EUOnXrKkpxVrpYGmbqDs/v0j+X+HRxDHArowpKK2JyeGCdiIef9ihKnDoGavksFhcwhl
sQhdVal0dxNmRwoyUv05Sj/nNmSUk9fPMkufhNWqs7LHD2VND4PeXMByM9j50KxHMS9IfSpkSwoZ
4pLI4Q1BM/EYUYzV9gtrKGtl7lCDEi71QjAPOrVyW584sOLIH3JyvysprqH+WC7qc+uh40jH+QXd
9/AQU3RMZn1WQ1I9Vn96aiS+hJQw6V07er9kRcBBtZLRQG2MuP77ZfqHN0GEvu8GbiQ8PFU0Jv8m
PIdaX8UQ2URn9L4ik/fS2qSHLOk7V+F7fj1PCcmU0RSIdwKvRvaad/bOrSz/KH33x79/HNfI/v8K
MZiP46Eb8gEa8JH/ntZq07i4+mWX0qYExNDpxj+Ew/RHw8JDFqP+MbFjBgGNAYViFBT0IuC08pYq
P8piInB0y/SeNb/H0V2Q7z5U9yFTt9oL+kfPhtQkMpZRsx78pXket2GE5ub8iBvL25f2FP3XexH8
/hTyfaSxUgPqYPSWwW82B7fOVsrlcoxVqk6OSWs+3lwE++25Z3aDxh6+rx0CIEn7+mkmYmrHBwIi
MKOyaoksKoEMdkps3+olAxwOyPacaioEPZeqXG+gNzrXlb0PUlhJBwvqsXbdnlMY+a9om8ur+jiT
E4/0iWu2lC+R+jqsxJG5CyUfXhul+6waH8KuojepRkSTXtIyJGauTrtrGDHMucqBICB9miw/4sBS
KpoqZ0Db7MjTHPXfFmWxyFsiPE7i4xJtxX0seaMd9bTqLD31ruAc5bdn/P8DLIA17NNyme8uEfWi
Ct+jWMxI4p1F8ODVwzRgvOKLROXU1ryaH4vEutsVC+XsJ8mLsFGwyZGJG2XWgwAQn+hXe6eKpdz1
Dqccub1dRPo0OTBIQ61sgkF8ZHp9crU75ZzsdjnQZFiKXTNp4jMbNuXFZ9jJWnJGbE2L20hqNpo2
ycvWJtf1QmijfXG9/LEpigH0GjIiSsSmoaXWQz+Bk6T+9kxh1SdZ+d2NXWIle0eSJ0rTalbQgknY
MtHiPoN2QsS7e41CHHkN3RfryAk+Tej08lDKuj0+zMpjH2rGX0Q4ibuF8swqwMohVm4d4qL9Suk5
8nNFjH1EfXwib2myYCTtAvbhEDXvBoOeJjlk+7r1Fzs/UuKx0WpjYgyWerqxT5ytVj6aiMOSFqSa
1IWmf8GgMFElqxva7S9iZmZVKcfR1K0UtUO0HoE3ffj3Vz363QGESYtVmdAzgh9Yq+VvCzTuBqlV
G9bHpbLa54GMkEacimFzjpXRRudWcJGafpPAiu55AdoxtFc0tHfJgn7M1FTffYUZt0Q57lufxiyA
5BBUm4QJD0Ku2Akt2TuELA4AC7o9WHkUPJwy+IVQ6UmuHk6axf/AEf2HVL0bF7puDnMb+sCLHZ1f
3pSfogTobwAOGHYd5sZrgeq0Ii8u83xOWLX/4gSw7Zty7yWJMGff4WRW2bVmDCdsvtsm1GCoYRPm
PsJgaC/LYfGQKilSyOS+HZnolST7hmbB4Jw4IWnsHRn8kUNfoV0OnzJ8/Q1D6MlOWiNzRk8dkQdR
hvOBg8MvDk6xr6zPGfUsZ/LJLqIl713aqXyRyU8GBX0re3hPGZ2tsV6vmRtl/8EMOK+g799XbOBo
W7hw/mz84nUF/Ms+O2W2hFqPKHrQyUteuuJaq9RouBB12cs03Sfzqr1eSWjxFaG5e0y2GaazQYmj
BubbmS2IJ7aE9lG2xjtCD6hTqDfhyExOqmcpy+LRqtm6Ol1L4nTGWDy235YFsbHG/dAINMWlrdPD
TLQdQ/rqqEcwE+8zYzxnWiYlNxucPO5RYJK3oXxI2HV9alJ/10qpX0oDc+j0B+fU8lbk4XuvaHEL
juF8giz9FCw9HI/RgfVRFgccQS+dKbkh1ehHb94OvyVGq2+H7eBFyoqLhjr7VvXVkVmJXr8B8DNo
y4jqiqE9TlROYpdEHsZSOZi65QcfeCIRsShRPyKXCZsafZB5qgKfBj6kOaGY7L2DAXdosvkyKQ74
uhxJTZu6t1YOIaMHHWcd5UHglZ/qXOgHYo9jtglNxfp6su28P76ug8hM/kh5wW/K/pVY+a9BsJqk
G8a3geSD01Av1t7/4lL6O5b3CIfHbpLbl7mnGcFNUu8cru3nfDCJ9m3tH+jhWE5J00bIQ9KJEcBG
laoJISpERxQau2o6uMvZIdYqw5RS4jN53YvTiH4fVZYgeQ3HUoazbO/0a38iMon2HxYEmEFI0tzm
zXFaKhrNiF2qsYON9Q5FQoIXP3NVJd2IRl8ZcsWKtaOrjPnBld57bdOUjkH2mV4qdZtXBKd2h7dm
S166oRmfJLNO4n/N6NE89+Hw+RVmdeXaPXrXSeGByf0PzPRWJhRFBZYfp2k2n51lPukZadrQI7jV
pgDr35fFf5AsLIvgDJxdbcfnRf/dnMg6SYpN3pWcNAewSjUn97rK1X1xrlPntIcyJ40hB2460kuG
aFem0dtpBvEO5/o52TyxG6y78g14GvDV92nnIOHAIVBH9oViSGKS+vo2lIA63njptaAzZ8TflU+1
PkEjJjsECjcfCmAX1f78Hyciz3BEf18ucO/DIJEe6BKUbv923vQCt/DnbqUle7LTB2jah6kRAbEx
hKI4fIukRx0/0dxopGV8qWH5mlfdB5DjdBelm30WrUN+WDSry5+4BrfmKeQsyAQSxa0Lcl1skck+
5slJnXEf1YugMZ46x17o6uplV4fwr718r1dg1GhmUV2ERwxo2n/lA8znIvIP/35P/3moDXFpuZ4X
Cmmb1Pi/jyIMloGzZmOLKMrl442z/V1QA0b7oR/wfeqj623LfxgFOcT/40pL6QnjheaZsR35G2nr
rVRbFN3EzuO4EUkjXoMaUeLhrFT8Wmk/BekSV4Vl7RZmRgo6Fp7rwlQVg3YLIkEjxEq1PkJx8Z4O
FfSV5rymqwQup5ve1xHOS4IgbUyALPEkD2MnmtZvvurUmyqpf9JqxXpgaeuFo/HAUHRmeSQ9qMx5
+KLgZg359Cg5/lElzg7lXip65uOEyMww0iiULUUDn+jyk4oIJAsd1iBgB3ojakYseDVKqHPRghGN
XxMLr8g4DxsmDZfjfVQEeBdaMMvMehLK/rLOswRRT6DORDwStGZlG/9iWdaD248fMWX01BVi1cfn
cK4WSXwYSNVhmaObbNaCnUSpe1aAv3mLiFudfnIbpElQCwiyECzYZKndWqjYc7T5H9xRdnHVEmzd
j1Hz5LpgKiVyZ68c75u2mCzl1lESIMHUV6JXQ1K612C8rSYHG8WB6edqPpT+8GXLOIcspUbmRfyQ
TuRDk/6O0TKJWyuQiPYBUQuTzRoMiiGpAzjcNaF4K8IlP7XC7a9rxXGW9IY+tlX2ZPekzvkKxiBH
/BdzaQlNo1xw7ZkqeklIW1ta/R59KFroLQ9jFIfPSxi0zwid0SWlmDCL4EqGZXteXH1DWk5BRQHU
zIxGLhtIkOYQDGQ+iLOfFB/dsG1+IYwT15Wmtl3XJuqYRuN2sXV3TXPkGVnfoZQFAOymNmO3j7JT
s/GkRgPyKfRhDhlXxONB6+GpKfVbO/ljpkDgUc6orgMNIVN4mRM3XkoyHsLJ+9wx6bvrO+XnGOLq
BaW7l/mXMoLH0Z9nYFXWb1STPqnHWYVwmXV42/t5ThYi3gTqcSz74Ask2UvhX4cMdkPyVOZFot+H
I2qj0RmRyAxzcE6dajpuJZkuwqmowIFzcv1OxPVClItvAaUyAh5cUX0Py7B/rEkQvGly8vmTTRCC
GXnxpINvAbGfBdPcs2SnOoWVPBerJiXEIcGuTUG6qaTFbLpwI4GTiVsaW2bwEu9PmtSPcDMAr19/
2xZ33G/YcU/bSPZRxgvpW3RSc4Apd7rP31b5iLRLE9M5dMdW8GMeepZ9rxrm30Jap74RP0Uu2xOF
2A944eNc2e1NTwU5VOaLlDq/zCtxX6uhknoP4X5ovRQbuuIItM9tJ/+8jOiz0KQ/k/bn7YMc45I/
pr+CnrPyEjymNExe1k3/2uYvzuaBOy4wLFVjV7cKfG5bUbhBLryvJwKOQIe+uYj4LStrTiF43HEw
1qRBDPReOMspS6KzP+W/spDeK3qxWlxiXrrnPNCfXZnFagXiAeisnqcxdq2wfabKbzVMa14cZBg0
72ZeEfKNO7SXmR1y/9sHXTf+tVV1fprniL6TLMTfRDvQEXNNjqOIxywXXMDFzddd6y/lzU0wa3Co
eVRu/07mxncsKSESK4civByI+PSZdqvPMLNRvMJtHB2TV0yZVxvrpX9hBV8BIBSBoIU1nyPdC3o3
+b/n1Edxdl2TfdW57bXlE9Ytxjq6yEwQp5+R4QigzitGbWvrqdskiIla7Jqm+M26odQClpbLgQok
/1TPsHAthCOciyQ4jVOcwFN/zjTAu+DIcyiKS2fxh5Wi3TDlwzVTRBtXjjtIGLuxlG8LITSp5pjp
4JVbalDYZ5tfkVj01V+KQyfnh9O8rBjHTANvcF5dqYEF2ZL7fv28efJHFRAQt1YL9XeDfAsGWLh1
S9NrZsd+0n3Y0tA+tavCa9DtF/Tlt555dFt8GO6OddnOKCCHqFPProterew6CwK+rK+DaqhPbUei
RWrA/aFQoA5TG3fTRqTw2uPzLdntKx9XOiZ1QIy52qhNo+SYaa31qhAxA+SyFON2DbrwlNko0xyb
wjwPAyZtGh6RwCEAFCmDBuz/UOaS1RNgKa4beObNlm4cDSgECje4Lba46JAXxKYizPM4c1b+U8Es
uV9Nq1wtwdmaGgJtqaFIN/zeqOZo4ka+8CZSVXnKnOG/gtH/Cfcxq/lGMxaSNE4K4m94FAMBomkM
XceuZqsKezB2J0oxgDqKtcKdXthaWZIKdMQrRxoCrGjpDjMo/7U7haYk8N+PRt4/UABhQ5w4BqbF
pmeHv50HSzrpukTxDA26X6k1br961IARfhLGTT4Ch/k4ygD4xnhqxoia7jCPVzUQs4A4sBht4hl5
pcKO1bLqc5YlW1L/E2G6q2yNYdIFNjX0SU1hd6ej7aEGN9sjf/yCaOSh0pIOJ6uaTj4+l5Of4SYt
5vk/sOh/ZEgJksElx/lAktVNAstvB0AO68qb6mw4SpoUYBLFTyLt/POKzYoVqy7m7li59E/BHpIr
C4mFWeLkBxqhsXccOptMpq4k8biBV/VzmuNg7VYyjLMj3qfxnEGb7whbLdhQQNtY9f/9Jv0jVIcb
hMqQLEgiSsx50ugD/zLjNywapPpRRTchzj+XPcLpLXE99kleBHfhQR4kl05hmO+SJrgxqDrzNJ6d
CSNzlnLMdLpb/n3NBvs/8YffhVtcUKYEBFuMTWzTv0egN0m9ejb6mMMmdfcF2gaYsZYEKtgfW7GW
xyWjVsdfSOwmUZJu5Z5M4FKHMUMge67uftRTKg+A/9hNtlQ9K5oBvCzZi9pevri0o1PM+SRkkX+g
z758u/gJ+g9CTIiTA5NK1HNftw7vz5yeRheg85U/DYT4Yolpuw1+/nnqyunQtGtPS+r80V06+5xh
YW7rSD2QK0Prutllytf7PI9FLBVeldJvYHi09VSUQX2ynOJHnrLtJTYT37C02w5zSXXJcXBYhutu
JijPJe3mXSaD67iG8z2t6/VEmIdGh3/SfvjLattToyO21LIjq9DCUc6Rfs8p3zm8TtfT8g5uzAWD
lQy7yNgXM0JrL/zscqrbe1XakCKWPTNbqhVqpK+I7LCtY2O3Voxgi85U6XxmKd+OkfWDeiLEyXQp
7nAXVztvLinp3ejKG5cRvQZF2ip18FcE+m3qRxFm+g6yS2rqAmvnrT1yqxzbIYKG3P7dpufwgIAC
4V0e7F753NClIQUFcY7yCH9/iVCHGwrrlPO1Fd1O2mesSpYna0mO/cyiFtAVRZbDggIDLeue1mIG
+CVxLoD0Nomv0RP39yfiB/+u/U9Bm7Rvizb63vGddwHO17dDuD71Tbk8VWLYUQAqb1QzhKdRl1+3
Kq0h5L/2Fhxiu60ZBymCr2v3VhbpfCMPormP0UAovibppPG0w9I0bvfOX/VLhZDv5BdogJLNKd9O
jb4nCX5AK+i2G83aouHszHmsO/eJOhNFZ4MHejDXWA478a6EvzkSYX6cSjldVgpe/wuS8AwU+7eh
nVeLpKaApqogRH/6G1SbZiQgamEnh1fVXNOxUyL2ns+vNGpr+W9EXblPFuEot5lRx7M8dNXo6ro8
IpwGBb8ap+ww1SAX/WSbfQdgjyPMcBL53bOGZL9666mu1UG7RIRhzdUnTS/wTOZ+L7Mfr1LASAEp
URMLu07pumB/vy1bd5G5j9EoCX/Al207yslrxELMaTN+yxiz30IcPfqOqa0+tRMRBYnXbhzBBlq5
Sdc8JJbTXaIkYk7wLOpCLNr+6uLLMLXeG7sFw8yXxTltprEH+piYbpsq4cQNjq+qNzQdj7nW73K/
3B5rScpOryxix0noIPskP7IJ3aLNvmACeqqccbrYK9qz0iVFxV6hUgjjjuW0nHs9e5dGbj+wJdc3
PZqs+iiJtxzBStAuXzD7Xdw8Kd4hHtpPZfBCTeEU+41OrouobqpBgziq7Poq13x99W1C+HbeAMRa
qfA2YufRNUXDxELuVQK+7YykjHoK7K2M0LpXhr7khXhlUdZ2M5sNKcMZMiUvLE9V056LGfX7649Q
LzteSd47kwqPeOqac7y/paun9nk605SY9GK/4CNEKNIe5JjUb8bGqf+kFEQgmzOdAepG+9S9nKM8
dl1GJV0D09etJicFtnGapqd+y35tBQzNq1woW9bjMPHMMdDk5II2ZK5uJMgpNK0+gj6otNk+z5G3
Pq8DOBK5s+QGE79M7r3TEpzOeWGgs5jlCiUJXZVNnOf+zvfp0LazoCX/hgXT8yz1KAkguaxW/t4R
uX/f0vHeNAPdzUgOh4UsVyd16b/hb7NAuRed/y/Czqs5Uizdor+ICLx5TQNplJnyJdULoXJ4DubA
AX79XWTfiLExHRPTXepSqaRMOHxm77W5RhIeBSLDfEsPTrAu8qZ8Cog69atQC+qL53r9ZUkQOxEU
b8TJBb6BuS/UdPbHGA5KlZj7t6WZTcTDzcYrNBUZmYGsqQXzFCs9P6ZxccRvPCPGmNAurfQUBwGW
qLjumH47u8DDujSjAlA1tuNU8hfZkpDcKi1eG5UA/b+rLspV1WfgZi5rck7T5IM5ZHzyq/Q9mfDX
z+N1Hl02b9wMkRtUNWaO5BrnhsbYSJvADQHTk9VZUeUc769B4q2N6Rwv8GkXTvzsuy9jzAGMIvre
UrexyX+MsvFPg2U85I7zmzy7Hje5nB4JN80wtV/K2njEbWrj90aetuaDMHGpr6q52MTaHuHjztBQ
yJycp5EpFWKci+4pGEr1bgSTf1Z9+6yhpzqPHoJRq0pvrTeMv/MYRE7CY3mu5BdHKLK8wKaZYnB+
wXLdmU2xT1Vcn3EAn1R8rusgPTS4ZonvyGi7u2HZExz8bq07z8llFSOVtb/PqxPLw6UVy4RYJ/jG
bHK3LRCWI2OhLxU3CyoDz8ZWArm38plNqqDnbgWXGdYOUOJGjObJrsFk9SaIfFekAlpAuYH+gsuz
aQAUTZKmtMtJbeB43FtpLy5LB3wfsasFaAIcDk8xS+yHvvplNVBarIZPDsQvQRzZ0W2Ha04fcahz
1LzNcjP7IAX0woilZtm4R/AZaYhKNj27oU0ykGBelcYLdNON5SXNt8psH6Bdw3Moi78RHDj/WfDD
J7NMK8COQIqevuLN/qmWBC8IXbJgjqgkrVSVmmjQiDRh+QeWKb129ce8kKTCbWEM3bOL1nUj3J7a
wo+qyUd4PQUkm4B7cTVVb9DvQUDW5tM0IPNYiom0E20sN6Ul2QvX5GfnKeEdqZOJbT68M85BGhBk
n0xf84o3pbWLl4UjwDYMzPIGe0dYR7gHjm2SvgWOCL2uvAQj4t8kObUjoVHNfFKB/c0ruqOnkQwv
GmyXsAK2HB2wmPO/y5f7L80Drgv0A8jZqHJh6P/rC9aURdKXi1OEDEvGs879njQs+Hume1XDj8FI
QGpT8rDEPpEWLLOX2EuPPYbtXelQhrLg2hs0WFMAL1h3ap68KcHGuUMohcUruHjZlvL2RYvflemr
v+t9/kMBweLRvxfozMD537/1Ph0qQ4ItyzLMvDnANTiuDXl7sbqpA2WBdskrGU3Ybvshvdq5uMZn
S6CxS2q8SeETYb20Tv2Mm77otwuhXtthyLTQBMDr9TTyOjIDHm3lZV7ljIbSlh1sCi/sbePxf3dB
/6VVBdNPEeTbQLP4xb+9EYE9ebYJMiD0hoZZtZtyKuvzUf5sZt2G98ctr8Nf3lSonCNCiKxjMRrW
NuBMbi25HUpm8UELGsMYfnYMUFBXi3nblIwImnI5OyM+YHSjoRD9a7mseaZjl0WJbqMXU3w4qvYw
Zb6FmFb9SU3mdv/7BzT+nSzo8VYxEzAtJ9B5z1Y30z/fmljZU8Y9QxnGHp6UcnSsLdS6OqREcMAG
5K9TNuj7+3o8UdatGvTq7EIYh1zDaW8FU6i6tPqb78pcJwD/Wnxaa2YmEiXUAuBT/6359OPJKKZc
cAHp0KSyPLP3njEau1TZe0ld1nWaOgXzhCiXNIUpf82KftnrGlkv5M/5aZXsCm26Iuxg69Pl48lO
09+WwgFtOn/Xjf7n4cb3Cpk6cFwbK9Z9/PJPh5s2YG9RQcUlIlQOCEd/YeYwRlYQ3QW8WIAfNIOZ
YDshE2lHUF5Mjue/WTetLMr/eM0AzSLJZETD1AF917++k5bHFIfaihFJBzE+y+dX0LL+Oc+7T7S5
nM84NIcvOXvAYBzzQ6EhenAcqUVMeq6zg6yZAPNNq2v6sSuzqBDmm5FO00ngUTs1dvxNX4zmpsB8
77Oe0bmuXGTA88CKO5AkVXKgGxNH+8ReqLYzcnu6mh84AyKvJXF5TL1fuZG8MA+YjpXWHIrcnA+e
SS5Q1pPDgF/JGcwfise0yumAkiy/MSA7WgyKEBXrD6kgHl6Y18q3qUmv5IeYu2WAx4jZLN2gL4OW
44IaYD/0uFiIrQyNIHSuAq0C88STzWS8hVu6Gn6IbAjlpFGiluO5nq8ip2VQQFKJR0zRxOrzrqYc
LDr08OJVNdp0WdxeHBon+V10Qh7zPO03Tj/0mMhjZmik8TIuHze5X38FXYuRpnmb6+VHnngom1P3
VUdptR8SsuMDPMClqWDiq+CYqiEA4lMyncJZPBf2nl18sPUnH0Mu+wG9qh69tMAflgGctrgRdv0a
5EVfPu/jBdpgHsgtUedE8KEMmltUB8pQzJsWXgCBCyvI6kufW8BtxXvZCBWaY7KH6ODt8gowvNsY
H7JoFFyp/HPI3ARzcfksdFD+/IOf0bFO0zRqoEQTVi7I7d/r4g1KKHKsEm0NmrHhaUoGnpf2vrBa
MGvsaa/C+PB7WX+DtNReq7rieb1+KGfrWeLguqS/gsznPCUsaWBJ41bBywQsSymFJjEYvuW93JJu
DWevAtRZefqE1UO/0EckRwjmjFbz0F2CZjsB0WFnlEikMh5glX7LQe1vhzwN9sHSs1vWfTOqeY7I
sjDDuWYKQMogkgQ0N3C8MRYqu92YtecT0emzLBke9JzkrBGKnMT3Q6GhngbZv1mJIH+BXcgOCUO2
USAEt00xJmeDhM+ZsXqV9eWpTe1fXkJcXF46lN8tlmhzkFGfbs1i+N2U8jgJMM+TfqlF/AeYgNwI
bcojiQ6oN8zXMs4nPDJ1scfVwhajhGlO+uik0zuhnBjarduoaj+ohUmckM5Bt+dXOVndueFYtCma
XJvBIC9NzdyD5LRAqHfAodpuivPDnFqMl6Cj2Q47nO3YevND1/fLbvBZoGQauwh7BBxT6MlT5wda
aJmk2k24S2Df4RWQbMBKOHp7c+7FM99HFryIOSCbsR3n3Zjhq/Z8BMxM4cHHdreZUbhWkwaaJet0
ELkU24uXLrtZKaMakWbbabTFedaAimoNqQu5Lb8PSKisKb+6i8u6OOCkYq5HO+ZETalutt3Au4qd
6QAzdQBoqOHCs5pXnRlN7ABynu/6I72dsVMF217Uw8XMfQj0LFUQiAZHfxq+WMeWjz4Ec8fm4ZVn
Y0LLPLLYiaEUlroHs802fgDLVRe8++wyLJ0lpT2Wr/ADMn3GsBT2tLqsMXvt7BEwupj9dMuMp5SI
2mAYravUSvFU5l19cxA5mpOzr2kQbqVoKSi7RbvEMHLrRgY7oE/kMrDIxi1rLiCX8q9+XuTFaac+
tDWK4SKd3yTSur1V5ctuesG6hEJziueHjNHbw5SnaIr+8fH9VyRjabsCFctfv6E0QvGklbfUJBIv
WIYY3SCwEvxg1HfdAkkL65DEgWOYcXnFCKse/IA0DtQ5J21wk8MY2BETBB4TiG8GpDLVVIwoADy0
DInxOufBn2aAEMoZX4Hh2A4jtrQKcEhc6OJg2uW0n3kYsXdtfzDvI5tmtbRlATgqPEnoCmAbeYgz
VHCy3SY0p6Z6qDv/Z9sztHUzxvtxU2zdJJ12ZROTMWbFMYybWdtKRa5JUSDoQ3uf0yiIfVfnNYrH
rnuEmwAtJoZPoSVMUkVWPgrRBps87vvrYiy3DnslsQYdyDKNZ7XpE22rJbuu7KioM85AqMzZJ8d7
ZC3dg8NDMKys9mOEqRlqJUMNe5jDQaUGqwR5CAzkROXo3TKt0FkPskvsV+1u23b9LfaM7hbn/WXm
sw7FqoxH52Mx8sfMw7lPqkayHbS+jJiAvhl9GXBEJhy+df6ztP0H8C8acELno2/WN2tAVhaM+IgH
0TXESzTuCZrmyJ47g4OkSyDLedE+mHr8U2cBzomKBwXDzWvqoNhvWlofhMoEh/LFGsEZUgwU26Hj
LIQVyeqkTQbuB85P8HPbSqt/wrpHFLe4AqkfgyNnwkImkXMk1nwSAWmZhRXaCyNZvTRRiORTfxq0
5le8giOTNpDHuQyCK/GUvwdDXRg5VU+txSC2qUGzDPRBlHNT+V1i/PNbOKjO4PPWWJ31zKEGvSiG
ypp6i/Nk1bxFsKcyp3mykfmdh9jUDrU3IIYwyvbW6hnxRT1w1/UjBEXtDVMF8kx6702XFPI8av2O
m9/b10W7JFvPs7/XMolEUjLHNecbs0MInes/mKdZFw352xYreLWX64f333DtHo/U/Zez3VBAY+G8
f/I//uz9V1ar6iNDrcf/+kfBK+JPUrXYDSsYI11s//+/6P1reaNJfKMcj/c//E9/JXe/ecpQg/Zt
8huLstpTMBA6OyxfGF2KDW3d+CEDgaa8Tqe3xBj97WQq+9mp8wz7jF09mqMpwdbq3sVIFi1Cm+vx
mO3fCpQPZx3bb8l/xSvwTWWez3lXKUBH+iauG57nTOvGGXdKYKTdLeU2kLaenlq7Iv2iLKtPtqPL
1gHtczbbvHsPELH3ZWhgXX+Z9ZK1slTOqW30M1SR4NYo3XwFYqEDSVxzDdcPG5z7O61K0+j+Yeti
3aq6NGMJlk0H3Uq9bWIZ/gN51b/N2VavSeaaz+xORPo8F375qtZ/4Jb8g0BzBDHOR72lyz2ZNlTr
TvLUSu8C36NCvTL+sdIcw5Wzph8kzGskawGAMEmTCnJYa4PZhWLzOMjHvlW4OljqWaIznrRcO5eC
0Z4ifGnD3Ll6zC85tNudH2RTZGqF/5Qmthe2THKwB+YU3F1/WMr6R4JeZFPkUHvESHEGWJ99zj5p
ze/KAAYlBm4bhZi9xOlVemN60hvGsUnVsNUPjWo4kr705QugaK6XvIP02VXudAOVxybLBmiJxAba
qOd8iiDe0mUeLOQhtzKR6g3vwHbwZq40O0mjErPcMiBWNQSo5xbgDRsnSv+YovdbG+iPtuZUF8ME
cQ+ggPj3wUppBQFtLe2VLEdg3O0u71NkRMuJjvIbTOHvIPWx5EM/FyLYql5dSUQ1cg+NyoyzqVvQ
JlginJL5Me+yY+XoT63tvrWBeOyS50VZ595BxrKUOd9oRv6Q6G9+Uj6Z5mngdu5n789sCSTw/Y+B
ArladUMi4Czpic70+gPU15A8u1MVP8KwCfUGp1y3HNPl2agXbGXN0Yuho00h2m1GYDMhk0Wsdks6
PmkS4WFZXwbJm7hyl59FPD4iP2FuVSEBZblFzA6tgX7JqrRBmdgcMJF9tdjKklF/EUz0NwO5oRt/
dKM2r0PLN7ADjo8tQ/SgXL4nMn5YflaqoVtwPh3r2SXBzs1M1sHC5ZYDUsX/7QnniCdDTbloosbg
J4OgJXfwBppvbjZ8G0DBbKA4MRJub95QfiZoh40RviX+WZsDc21OYmbZWSYPcIXC1YHQiuDma/0j
VEy3R+kfPCtMkkMNQst7Qsz46EEH7ZhrOR2aut656WNwRL0pNgq1NWWjvNUtRVTzVM/+V6DWRUj/
SE1kbcaYUr4Ny1l7VBz9tg6IdITBRIDAksILyZo3Rc2FN3h/rkv7tza5J27y0yrRU2RpkTsYos2F
L/DOMozwiQ9B4TwXxsvInp8BdcC5Y/CoUfrRL9CV9ZrzvbXNi7LJ6cXdT0hWy+PFfZxLFhxp1QOu
0t8ZKel7SbBvvL5eYuTqK7mtiH22f0EWbfXhqyZzGuRskCA+5TrR3b3GfnU7Sfy9lLlKsp9AkPs1
68GxMrK9QwWoshhT4mFOthMBpBWVTc6ZWLj9qfEYXmOCSxBXc5Tu88B8VCgUHW8+snysUUPW36aE
Gfx3NblHxrSauzwvQfWjt6f3KXGOpvS2RVyF02xfei9gnFt9JsQQms6yvpm7wBmiNPfCbHaPtbDP
gw4fVM2HakZnqPSLyKcnHdgmBqJr1lhEJw2I2JAH5/HFV98N9hrAkehaM3NdlCxwgvMfcWuxhBZI
J/ldr1lJtM7OaewbxzmOtxSpzFDeuM1Zn3NwlY5xydItj5NLqWdPHpeL5wYoPv1blwQf40RkQEb7
WovHw0rnBJwyWePD0NpHA4CVMPMHz7/QPR0dpG1ojZDtz0zt3co6G+avRvvulJxZjcHZ2DH7MU0E
esZPaRo/Wr+gd0I0vKDmXcpngnbbDfLaizmO58AtP3G3lWz9kpPuphfm+K/U2QQsoHXr85wO2URm
rk2fy2BGhlk2UA2dj8VzkRuP9Y/KLY+Ny03bdqd1RJ2kFsSoGLVkF2asdzae8+6Z6tglJIyrbHkd
fPFDB3ErJhqv9a2Xn7MznzoYmiIQZ+enbRdh0hDZzIOpXiiKU4h/3JeTJo+9gv4xAWzTUMyx5QcZ
8zG3C7wdEVl1cEV4/+g0ecjVusLH8sicsvNAHBae5lOShJVari4bCSjkpHPyCCbF+UEnDAUeLA8J
cO/ZwI5neiWtjs4z3s3K/5ku6Tcrya8LEt16+oOp6soEGRv5t83IdqVOkt+Q4rDHFmrjkuEZtNMV
bvHqxKtRi8LSgSzJaGMklmKu2otN++qTYWHA2V2ucCCLvcumDhbkA4uVjXIYUJBRkrEs9M/GqL5o
WaowgCsgkS6SlZA/2kI7KWs4IldgC15d9CL+gPKKdRuugqe/z7ZHjxP0r25psbx0kAYm1TUxodrA
ufwY4efN3qtmdU/6BLKntW7F6PxYVwKMVK9CcsWuoBjpdJ+ijJ9ylxJCh49h9TqpCQmZIqZGmkTV
f8987drImGYf+zWk0EjjadcEEyIx81iTGbhAjY2dX66Cx1713rNg4GJM9nTUZfZh4r3Ydjzet7Vk
cGU7j9jOPzO5OjsZnaFhe55t48OpH2iC71BtQARxdbAWrqaRoUgm25MniqvtOo8B6V6iVudsrAHk
ovNcVWimQMXcF4DYorZZoo7Klrqq+a75xceTjVht62BcP8aNtvVGUlZ7mwcXsUdfxaSzHU+vbm++
d3X9Z4mzR58x/YYmg0rAct/sLjtLMhg2LYqPjZftfQLmMx324Eif2Ilg302TcRBBspuD3Iuc0o9o
U+JdIM2rWdvHCag3s8bid532b7oXLpVFNvxCQSXoKvUM2D1pLpHr6l96k+zr0kSSbG6zMj05FONJ
qcK4YM3DtpX6U36uqzO45XuLuAqzkHu/ssJ5BKJooBRQIzL+0EogKxRNqAGu6Ce4AxkZ4YBhamAd
BSygPEMQhAKwDAu+bM4XwhGytzoAh6vyyizCdeNYOPGuskOtmbd9KsmZXnYmGsq+S0jX8fZV0kV9
X0E+l6FR1hFg+GKpdwMWv7hvdrAw2CsaO/RYkWX3YVvKw+BZ+36seKdO+WJGeurjaomj1PtR0zsB
Aj26ZRJOQh3NWn+Q60w9e+Pvfih6vul8DHVt3s9T8sTJiIyanxtPTKLcKDasSDJ08Rho9azIJ5/M
+syDJiPChN4XBp1t8jjrUfoK5LtiOpqld8CktiMCC6Kt8cRakM7fDtNuiaCYA74iIBwkY++gx+tf
a2a5M4+PeAoQPij8oeOhSRjuSP1s8wQXFuq0goYX7IHKrT2Qj53gsZg015GVXIylGE1eOEF/Bapw
THVtl9TTnjYvLP1gO5hqp2z9WPi8geMOi9Fe953IqLJj7aowM7Njg1UAscsB0Tp2LLmzc7zuGSF0
8MDSugB37x1nBlEdUwOvvQXcB1MLrdfT92SGhjPQUYdemVCzXd97DIU9NHXuHsvUodRguZr+Qyf8
SJhAodmh5dW2cZZjQASE7boPOSMWL7+ycNuTTY+DHpfx7B00tsNebvLvCtAXyFfCyRlP71PEyjYa
EQcBZ5Jk1OrZfuzVZWj0F7+rwvX3wYjusG0J1PJoRscjlsL9XM67RisvBfkdNHCRgK81OctrMpA7
tM8NC2updWCIMiBWa8fd+v14aX5YsxDsmY3/YMP8FEd76Q8Feb4SoV6CkIsG/QSUN5z7bJ/BFrLM
g8zbUIyCjqE/oxpHhGGfRZMdEil5a6yfgt7K4OJNdbgcjoMcHSzFQZvJMJrjEAb2vtD0Fet77ZnV
LmVx1EA5EBXA5g2quseS8SfQtF3RtKGjOacCxQd7qyP3707ph17rCAnjTuPV8SfKOp/F9y94VvsG
KX1N1SmUuyvSaWM65BeL/gH7BeacCRNZzfuGjHRfLSjGcSYHlbYzhcN7SsLPKG1arDY05QJGbt2N
VjPbztyUz+wFJayX5tuCvHMLU+MTvblzGEzMbu6UXrSgChtobH95CBIbCSXBWsmWoT+FbFRq40qe
ZzQ/u/3nyMjoYTQ0P5LDr7gB9qqzf0W3a5AnwcAjG4A0FdVX32FJXYxVWjwM214qF3uMykMv1X+w
ZusgNRQZa3n0C/s42y2CDGJJTvlustrXPuAxaqzyUM1bYm7K4FdZlCOHDSm5yjl/0zIP47ojKHZi
gY+kK14E11GjMzt0fCwPAJiPaTdeBj+1T5wybqPnu7sRCmTE3rR5N9xYWHA57KfJQBbiKnBzrd1h
o1pfPOi3OrkP1KxdBnJmaI935XuFeeH+faEWyHdGW0NDF4DfuCctU0RDzyudI3sqpymLhjp9jmXJ
eeV636qAuD3KgXVn9IZvKKX5td8Tu3wEKq/vgnT48Jv2YayRe2P4ObtBp5H8lM7ctuLrLy9umX5J
GvTd/DZpaYzYvz90qEpooRu0jI39eX8Vi7XVMF2EAmwUQGOhlru7F9hQpRsCoaxdYBYOFDNtl815
FAhpH3okpJxp5Ua2gAlTbOLRqF5EgATckvD70xVzHB/8llLcWGsdoUi7vb9N0OyyiIiLp6nljHGl
yCmoV7/a/f0twJcdaxxWEauXPapjmxjmRTKjSzxyI7aWvvTXYpyWjZYnIAoA01jm6O/s0l+Ltr/e
MjenfEvg9ONGiAnlM05Q6PwHr+YTif0BVzjgiNM1VjRLlj04DdkIfltRU+UCTBih5Er/JA4piyCJ
RwX0mL1tc3N4uYTArn8mXReEQY21pW7dPKR7vTuMyyH79CtjoxsdZlMaP8BtNaaxOriY9s3GexKT
jrVH04qdxOa3VwaZjdppn0q6vrrAc8b849a25Z/Kmbamy3mGAIqH2aL3hMapZNMpopayJmOvZbLN
TfQIbzt8GL9rTrqnfzfxUe8HvQA1tP4NdcUTA97TSyNq95ilPYFkriLjyxHnBVHnYVTFt8TPx0PS
E+epQ30IWq7ftuYKBgn0q8hQHugmUYcNN8sOLduBrNI2bKafNlG4IcstMuD9917GFgUJHp/MIrqh
EIZ/QnHjKJ+Kdi61JyuDFNXTF5UT7Ja8wwiHwao6TB3C7M5dgDCbOUcc4RXrTdV3tgL9w1aO3eZE
OrzxglqODYGV57tRBj9aJW9I7H8LJnjcc22wFykdZWc7n7YtnzVWWHB0h4kDWX0XnvGn6Rz8VPhI
t2PR4g82inmvDxNEKDTBQBtIUfTUG5paOM4DxlDsKPXeXzDC1bj+t84SvA9rDeSStdW6ZEa7DFlq
p7fPHofYV9ob9gn3/uOCXXurB97VWXSxc4byl+bZNGI5OZJ4B3AFJJuE0L5R4VXrNKwlS/Ihhxip
eHIbWvyUyywHFqHJKy/ED62kYlJjTeXi0984xA+z272r9IOES8Njj3ys+nh7v2d76IAbWrgV8Yzn
5u6Sx//L/b3g9hsaXtkB0TpYSNbQOaDIwdKORcWFFVQsaHqE9ahCJXgBSEadhmOE5tQQSfDgGARK
sAWGxgafHDgKGce9s7YFvX1KRuNn7QlmBA6lRZJpR/bLzoGAk8e73HH2ohhr4hUhBU6kZn6FoRyE
S5PjG0Pn0RFMaY5lFTpwc45x+zPHUAuXvoxJWGiDSOjam2/lPq8QxVBcqz+GAhM8IjSnMUPSTwAa
K28WGp4XlPscHybeaNY/tcTbXmrfjbn8rPPGiGj12leCPzZG7w2PI8HwEi7lX9gD0tJuSd/8hmt3
w6eP1LzJAROR4INlE4LyjPHKmjm88EJG2ZyK6yC9F/RSfoUXOyaeI8yS/uf9dzrGy8nQ6ye/hpq/
mKTRFCgxreJjmvT6ZOcONK+Zgl1Qh5sxts77LR6sWD8cvGUUY9dYA179E3yXSASItFNfPVJ5+CC1
c7JJO1Q+q1djTBizrvpe3bzejSmeIyWAUVcR1IFNYzanX3wTzrlFZXZoTU5aiOHHbnz3lEgAq6N2
EjPzsswB2wcwLmHgh3OEQgMCXFTE2MCC+YeJbTjMivwLM+al6ZnY63m9a6smiJxVQdCtaxoZBPsY
H/mpEG3UNZV20DmQsCYhryWF1dj7xqCfrSaqV+c5twwb+x6vBmCoUDSqOZU0Gh7t0INQ2bElOgYW
u1HgT+BpX3BrqLHq0TI+ou4t/mJAyNXtmlq30R+aSFW0+oxzaWHsb31PFIuumF6N2aWfAU7bOiHs
8GWubVedm3pOzl6JvCS3zBN7+2ML1W0xrT8WWDQ3Ntm7tl9ORwhDZyAZVn7BU9ZEpOlmVDToSELG
/t7GlqwL1cJYOKPMBIY3dFzCIPBqqzxODjch/lPoGc1HV/vqUi4x7k9d+whS4t16rb6u2qi7SIrQ
lHPuGAH+vX5E52q1J+WqPVgBYupLn7ibSU9CZ6zehOUijWkx3wmMVEVdP8aGvfFruz1V3Ugqyupx
LHLcpdDYkugvs6tb6O8xK4zobtZjmpZt7xeYgTxQzevJ7Wag3wlx0ix5yZTkUpgqhoWlzmWWqoKC
rKuOzrzsKuB6p0Sll5RqPaoML9hA8cLj12rOU5rRndt5EQVDDX+zCFbQlcqxH+f2Y4a0owG+GzT2
RpXVeLKIWT6KGNFuObGxr6wSZAxapTVFLbG42wBprFLbeb51wCi22MAN9sBmcIqZtV6o6h9532B9
OCu+ZKg6WHhZ/maYsPy8telnD4LfpwjSNaTVtHD0EyuXAujYa4oMFLuks24k6lSRDpE2JsmBp9FR
X72LSW1S7NaPep7HnLp4nqXHhowTS5OgASZfQhehFzdhlHC0yX0woFUv56pgym3+vJ9dc2q0B9+a
n5dJOdEka23XxgGuW29ONwYJAFExs2VcWaf69GMsAZOU6XxykUVldnMUnexOHSMUarYMlW9k5fEY
KRtcBwwCh19hZs5WsOr4OUqdEYWcm7BtagQJhc16L3/REqf6E0vW6Oj0W5BJ1XFI6p5ytyuPbtKf
gdfaD2XKU99VT7HCNqEaG0e2jx4kZ4X8l1e9td6r4qtUkMK20ubhkhg2lkGdsxLtcY1IwCk5biqs
2PeaRXOzg47U5ej2CYU4KSQUOQgsYFyAGWCO58310WZcWzkjn4kOeiPKZtnJQDO/KYfiSyJlw0hg
xFs2VgRcxYvcLx4DFzidu1RA9CiICdy40+IeROF+B/KrIhv59hZY67y9e7rN9cCGyIzW2u8jcyXQ
VDm4CKf4sDI4CLrE7tzQwdQtgoKFbYy+Lnc4cJ/QkYD9dEYMxD6PNtVXBlUSJQhbeaD2xLN2xnqR
2+H9b7IaSvg7rpd0hQ6Tdb/JW0MA1yF4Tabq2c4HbZsS+cEKKVyE/p4x17tiqEakWeGtoC7b/gUB
SOScRJ1bfaPwYMyOmxNhLu0vyCvBkTFVIDw4uIKGaJROWl4IgPOri4FQjOFYQUW+f2VFZ3tqndP9
ESvHVAe5lkNfQVN6Zwc6M8mRxYIZ2aqKgkMOHxdsEXAkVl8QTNbGVKBlelBah3RoXoev5GnhO9kZ
ZfaWAIjdI408l4HfHu6nqvvULl1wEa17mOAl71Ktg+btDs9ZwMNIq5Y/RdWc2wBcRZNWSJD4rL2F
juedaY8TtSAC6UN8/FpDh9FwsebrCFxhB4YZp+jKgHDcLt417be469+ctE4PUsFeAAoBraqBnxuM
E1dY73EcuPxwaSzHvRyC8wR33UKmcsoZa7mLVx39NGM+RmInA7LstgwpwzYe15bIdo4MyBuyaIri
BaXc3fRbM6MGhd1bxCkCx9arOt3wVPDwonTX+2dMLt2nMdawMbDHJPCtjjxYLjHhmoSalC99bL4Q
BsMjZ6thgDglgn1YqvMsU0qPBrwzjYmAA4H0LzmTlJZ3hnhoO//m+XzhZHAuaR2Mp2J2PuqB0tWM
yXUzbX7ovGOoZM46vllz8XdSMw6qE9pDMXyWZaadx6p4I63MPPjAHJqBrMMiKcI7WKP0jUNA+seD
F9QwlXqpsU5IwIkSAGmQOHSK8blHTe+fswY+zab8c/ciAGBgi4LujAlC1zB4X4YQORAsJssrLxMO
zCmT6UOFXs5MgkugI5BNIG8O4q12ZbGNa372e/2rMZ7oEqZBdyJEk9nlNvSmGWolOSSr27Z4sckl
sxlGpwk1dYZ8qYxxYY9jHWIUUBHwL6wYySztMK/y7+0siILKrHTTM9mNiGK6ZezK8fUhcYXc0e07
Ct1tn+PlrUgWeCpbfFhlaXzjP3/vqGsZo7ICI5x9fALEv/cmWt+8cc49kQJRE9sOi3seGbOaCRni
eVANTrAvPRETp5Va4bKwLchoAU9ROY5Hgurlpan8/MT5H/m8h6c41/7MhevRXJihU/mHfi2d2qK8
ykZ0B79gcFanqiENcLM4BJ1oNscIeIyW4A8rppAq/o+k81pyXLmW6BchAgVbeKUDPdvM9JgXxMyc
bhQK3puv1wL1olAo7pH6kkShdu7MlfVm9T3wQ8JzmeQjialVPIRJgyEESavwSVWkKBhXTRSJq5a1
ATOyisafNSVEl6QoIc1WnJ0zXePvwnBR872Ja3+xcqjgwN8jJw1llwSvtYZ26IngthTmpztCNpYY
DSg9L+dN56seVynWG6uUn0nDoevMlbd5XjBSiw+2WJxiO/ZALAbcpXdGKnp68Nq30TIioXRM8Fi0
UKrIc9ZI9lOq2Ssb5MoMHw8iro19E91q0sIfc8J5TesTGk/yJnIjD2OgN9tg5bD7Ejjc862z8LLb
CXepES3EqvDKA0iw6uF1wRsWRB5REzxA3+OAGhI+aKp18LVYQXDOUjgiVfYvAFkcNgJ7ucg9tk5q
uo1j7YWyZoW21r8p7Kex8Aa2zSQh+diurvmtAHx+KQgx7v9PQFNq/OKmZp3nCss9o3sLVGblsO48
ZxBnNixvtpm/+YLnLswTV7LuET2n4czrn8ac9aRoMIm0VA6tHMPQy9ftq3L6/fPwFknEj6dn2omW
9XdS5PbVNDJSH3C3ORWn3XNUeX4TbQYvq2rma6l4Z8azIzd56Q/bYuQPcrPPmZDQlRgeFedjjn8M
8nPo44XeRFZ7NlxyrVpkCqRqghjjma9ZXo2hP5MdBEjn7rNskefI31n+TGUvp0Rh6JMVO8Wh4BW6
yfwUmKxbU4lo9eUlWTUCs8a5UaEY4Eyul6QI8egqrryphkVeyXnHB7I1uxZSnEl2Cxo3GlH5ZsUg
ynMAO/tOsRhlj9dSZwbRH/swlyz8IJdxBpo42IwLpZuB5Bt4FzUjUPvlV6Cx79kF8HMy/79dmJgH
TeRxt+SIk9ovchC8uj0kufiXNW5/eAor9vDPM2zJi726orfNhyqrwIqD+2utkYYHWpyAtwNVdwN1
Rwf+VEWcPSpAtcKPy9sYt2a40FXhj+7n0lmYSC3m0sSx8jNKVsFAyYI8rzye13qYLlju8aOltjzg
GrOBiBk9tkAIn1UysLRFpNo8VSw2eLwwBr5rfs4gSyo2qKazfkl2MZ0ZFg5TXjMGpfyLiXXr6CLm
s6ja+qYFOwrj3a5l1tuaPTnA/AoO8Us8zRODiJiimuNYu94ZE95OFTp44A/a946I8YREV066CL/E
CRf7uOXAwDlsN8P2mT1x2CpSVJ2HtEBPp6AEyuzOEAgzvsbaCPB2QiU35/rYu+NC9dapbl2GQYH4
0Y9E+OZ2LRfCVpJ37kcyJTluI80IREIhAt9XSP+SZsG8tcknb0SffqANjo8SdAyfRvnLjVV/fqJT
+HcUiEmGn47ubDqzg+komboGQJogfsW81QO/RugrajuAG93HIyqlBW9nHcc3FWVvQ8CDBUSGaork
h1ho2ar0CLQngEWyNIDOSgGJT2sbg6SrunAU2dXXKyCUsH8zQUEa1N8Cto7jZzlyffDmzP0uCJhX
C4UsR+byOrN/vg/AQrZi0J+LjZcSUFR1nxWJl7KZ3bPsin9svGvQZPKtsHOKpEbsB1WX6LvLOqUM
MkgIDPS91Vg/hhQsHke8w1SoKrRMp7l1HA19DAuUmw51B4DlzwtAcH/lU5iO9bNz0+mCVupOotrA
g4Fw6Qf/+YotEGvoaNerdZp1tIDXMpytPPZRd/ix687i/T9yiymx6Fs4QXgrtD1iZvHwJ9ZL0cr5
W3KHFY3Mzl1CP1hcPYRRbwYt8xfmrZ0PSKNzp/hcUO+wG+oxAIWU0yvty4ubGNm5WqetNMYW5LgA
U4hmRpvWnv6bKve9twFO1iZ55akyTrPDwxGLqTp4cvwjyQCdDYez18ZORNtdRTlkV/MxgWEx2bPu
DRxW+0Fy6fV8qLHwmhCoR/Rt/s2jb9PvTRaze7HgBKQtVElFHx3eaOH0kPitCK2l+5sz/x6DcgAU
hf9y11XjX93q3+VaROGMlAXKLEKgwRCWjuVfaUwfHtWXFzmZ4uyToOSGOdFhklrUsBWmdyxkigl1
BL6IrEeTfc4rz3ZndZN1EGw1Z0Pj18W76/2jeci7WntvJdJ0Q3e3FzpE/Bw9q/GwbtmNexxlTnS2
Sa9eYFx9v1lepsF9yKgeznKQxtm3BjpdQG8NLVRygyjkAeso3ieznO7jHIPqz/mIGuTenefByp/6
AokuoCex8buGTucOwJJB19hYL+ULVgrzSs/tkSumccgpJIfbZeVXOt7vvPPyY1Hxt5QTaCgjLcuD
Scs1VZhTibrT1rsBkO7cxfORtIF/npIKYIGM0HqBjIZSpzdtpu3Fx8WtEpMdaouCuo5DsY0Zvlwg
l/N3AoZtGpuxGqMtlnVqfXgwXNJkeUWAO8nZUzYxisLyaff2jh5bFjo1gUYuxUfdBNU5ioPXElv5
uW7gc7djTaaAJN5RzcHH2LkPF6LapRfcnCoJGJPE5s4OKI9cI+/03uI2nAzaRvkJvzgDVXZEgC8s
cZBpF/t3lPY/Gg2Vsc7gwfVT9O4xeKZ29FY7Dit3O+1OrHFeR+Ixl7ZFOKxYGJmqxiLoOMM+KWZu
+4UdhW7cP9TYhUJjWSq09VbW5T9jZFkiZ5bovurci3LPz3kjqp1HGyP71Iq7/BB014wVz53ZZu3+
owjQcRbc6E2GOpf0AjtF96aCmLp5wP3TKg3MjJrAbR+xdsOsiX4CAms5tCNECbi50/p8GRmJ5NFl
YC4H/t/Bu3WvAcj9Hg28cTlHxUmPMzYSQ55Sc20eRV4zZVztioK8RY7hoKOrgk4w6ckdoRpfYhMK
8hxrt+2WMTBWGrejqIipi0y4KDh8y6aGrz/YCitkABuus1nsydoJozbjxVsa/+U15MqZ3vbVz2LW
KAq2+UGcMjhmVR2CFE2gTsQvkl0EnFT6zmnfPY+tiSprl9Fv0sr5rTCGf4yX9j5IrJMRrL+r2us4
t9R8hJjCQV/yI7IjykiKuv096QwzZUmDjs/Xdsq0+c+dTfHCbY+iir21sAUb2CFCocEzIJWFCbk7
E1LZufbonByv/2cPMxT+AseJa3KXqdMABF/syp3vuiZFhj5u5BEpm48PYm5f/ujb4R53iFwENYoT
uNXJOzKaZrcGuaU2/e6iPZFs+il1TprLV5pV85Fapc8xF/uYA/81MpZ3j0yENItXhyrr0B+ty4Lj
PHR49v1CmGeue82hZ9NP5OrMVg0pfH2bRBU4bX8AD6VKb9pqgabKimbex4O71hng/VeBvCP9sfPr
5KcHLiL0TVEchuiPk1WnyWAZNqsIKy3kATquJ1ilYrzPEf/LdjYc7NRwj5rH27JKh5uNjWMwo8ec
jE5J8GbzRMpiRUrXayetS8TAQGWtg+wYeK9FTgg8izAC5ivmCJfXcFbxKm5quqIAXLuxKN7s9g3R
2b0UJbtUs7Zv3jvv8V3rQXRQJE5b2hc20s0hNkp4LX4iDl7gp8e26vXON++Nm6YowvzABHCGhDaM
Nx9PIdRGHDkD5ZlZgvvfKEnP42fdRpn/YXJpPPTkbLIBajtBIUZzNmcbskMgMbAvCweY9dDjU4tx
BHGsV2zfgC+BD1BknODss0QDDNuqVRT1SHFLAXdL5mSaU9myDXSRBSLH2gw27lgDf96GDyN7Q/4C
xUL2gcR/BPAAg69mb1rW/R4cAYzcg+yZlZdsXjYVPoiZYqSDCHBqLbFzFAu2RzAguIVcFl6LA9Ah
NxnKBpaEu2lAALRXAXqscUxh39/MvNe2Vc/JMKMckflMt6ad4SHVvG9lDED8uQ/lZrVn3Cg2Utve
pbMBi7VWC83c+aKUw9v1yJ9hWw/APZy/lZQydJPiHReRt/+/eSH1aMpwc8wqrB8TqAD9JCGXrWy3
VGfzyTVZlXg1/NZs0Qg46iDWIopkBPDZJ0yuaemPmymC/ecJf9g/2xd4ZIOR9UXdfpB7Onc2bkqM
ia8z+TfgcLEOTROkhuCeu6smbD74gktB6ZJaV7uwxWwsGjHn9AKkZJxTAj/kchqJzZU1xNYpR/eI
OwP7mlItiLgCfqT3VWQBNSROxpbdrDd9+gcGemQVctskc8KGu/8F/fiLQgg+esP5Nuq1eRpNhSWf
j+WO7U+6WjCqsWByy7N7btlp6JnAP1n5GWTvfiQ272knMPptA0El7wfo3a7AZyRMLsLzqWi6kcoF
bu91h8M9YrtO7cSafoJmOgJz3z0DwliJ125192a7xIUZ7hUKUH9uXftCIRi7wbjEGjKDEHFk8qGg
dYOrTh9DbFJ95BNZWonhPHlsGA15cOvoTTP/HFU6XizI/ijUyc/mIkp2bLymV6KD2e8FbLST9BI8
AZTMnWYVvw09MSzMTj7G7Gw6MjJcaaoB51+318Kvv5GeX0JSGC/FurdYyWcSgtGhGNN5E/se6blG
oLjF3LFEOvphEim6j60jAMVI++m7Kq+J785Xr4AlXxUJ+N+Ot1mJMUNFjA6aZp9gKbgctvqDKdfe
jmK6JkEA1IcxPaPrGz9//m0a/SvTULEWthFFHIi3TSXz6BBzR0kB8b3K/kh2AXsoJsFDSpFPZWW3
RT1KRgA8TaW3X3Tb7jtfsxqi0l1O4rI2b8u8DY4+KTviz+pkKHdvNOlwiFvkez9NWDw06EWUDtb4
NLZ9kfwuyX+e2YDw23PZXFpDPl+5xm3t1Z3At5iEH9NaaB9TkzgYnn2q8qYMx6a6lVj9ONUbUO3a
NqFm+BEdiIjmfDSXuB24Bc4rTZywdTh4PVdxhGmce93eKDEAdhW9kSM0mU7FNK2td7hlNMiFZFwb
nysTpZMfMCIvtYy9sxXIV0nBl6a3adsi4+BvqX+0NS3OBq+IYVL1uQDIszWtj8JiYTuY5V+nFMGZ
m3Boj2VDQfLk7YVQ0IFqKImEFLM9FPV1mjDN26hf1WgtIMBpddbBSLFZ49zhLAyhN4JTEJovr5/b
OzVjuNJ7qFyxVPAs+LU/L1g2E85zJyjyoArhJV/jZHZPEfbcqYRzktG+/BXEzjcHABHGMPahaCRm
2dxyJopbYP9G1pvPcp4NrMHIUc8b8Bz0pAN5iwyaUTfAgH8woKJvs7m1LzQqsGrHyhCZAeYnQuct
PoqN4Vd/NI0tNlzIihx2ZTrexmpS/wwhIaScarjU3FTIYXK5z1eHR5ut9G6GsJqe+W0e6++BEh3C
jdGS5hF/YnPBNpIq+ptXC0qSUytfjEV+Ysg7TBF9xq5PCL2KmmBjraBhbC/DliU1uwPffKtM/ppE
+jyrLrvkbBSoMXQVTpK5AoH26I/1kRb1n3r2Qrip22wq5H3Ol7BkHXyuMCeMg9+eeBnXiK1gcbLX
p01tYnW/+jJ+Z95In0fif1gFXUa4ueJ8+jODk9jXsZEALZWCs4oiq8VOsCnoN7NI2V+2Bfca/97k
JPEVDrIwQ9HYDhaYtCUgPt6a/cfUI6Cmpn8tWqxMZlexRsfKWRb+qW/UwLsVIaCaqQpVlnVybBtz
WZrx2k+xBkJpKvGMVHLTNT0fRs9J3iiobUEZMaF7GB6Lhv4sLgAMirQAsFBjxG4YqAa0SPUwF4iq
FI7+7uukPulCwLpsHSK9euPUzvTiehRTFFiQTRY/0EzR3ayGsLIXNy8V/2k3z+H8EzQUY2kct8ey
IyWgAkXnFlB4Lm6/VF5boWFE8amdof75rsMxIDtCkaY7ADe2Pq1kqfFuV8Oh0UD6x9aywzinFyUp
xakPiHG4PvfULOse7jgk5DGkvQXe+VnPRcOkWHwW9L/CxqYer1KO2sts+BcY3g9fkWBN2BbhgRfv
bck+pFIoRH3/PR1rcVRG+0lDTbCTpV62QwTDhf4pqPtme049WZyXMh5ulIg9dVIdWW9T5GNKhVYw
lP53v3ixCwH5rE2PuTBOGCaWo6f6U2SulW5Ub0LcpZs0ltNbkS1J6JUa6dpUDy8o9nlHOlnbfShZ
4T2llY7ml2cNQCy4GM3oYJ7dhmVK+qDE41tpIuiTg4Ny/RaLqca9U7jXBTATWKlfXUH6q1+nE0/h
ls9UpK8VpaQ0j7zZzUzKBv9hNPrrUYo3yLT7X2a5Rhnt2HqQBoWMVpscSON4eKohnt1Tfo6M/2zK
SBgvqMoZEJcGflh+93jqmU9csRY0b2WZcYArdRl0Vh2U/GZOEgQdnQFWzCVgynSxSTvzbCZlAZpZ
ZPRueESfkwui//uILyv30viMwM4WlqlrjnhHYMy86PLfU10u2Ed7tBNxILEVCtiGwvgNh0FXB+0H
x6rwIhCR5IwSYx721aU01GNJFxXC3l7/oPSqddpsl7rkkSSntwH6hil6dbxohIhGFdWuy5LXcnIS
/Gx4LReDyYP7EIZsKwWFm+yrfNBb5UY/yrLHjLwauHUf3CnBmau423Fdw2Bf4Ja2/delophK5t3D
ImbAxdZ/6NLR28aLIPsEdOrmq9nVtqp9UT1wmvkXC6DqYTIJctEDyjraJUvt/LEcHNULPh3aPkEp
MLRg6PNZHbGbN3azTNot1vgDwJVtHhgvUFWy3XNujTWfbz3D3hnJ93kO11Q3KPdaQrMZZvaZQ2Vh
K7HpkbG5g7uCtC68o2O3LDFZSfZe9OiCmkQRcBZDU1GI1OhXNu4zpyA5NLY7y3bR1qLV7r8UzVbj
WA01otvrPFJD7SSlT08O5/lzlcZEt/MzkySGHf3gkiaOlnL4buFa9yXqtMrNC/8bsNrXqFqn8Yh2
M5pHmTqUyAYlGvTY91dNcMIvFpRyXDCNkiUlIAAnlC3qF21mv7oqGMnutFRwzqhmGakFwukOLlsB
1sLP4n1r+wFuTxDKHZ9lYpfTuSgzKNPWa5r4A33A08VZzZ6qDzCnATbSJg+vgSmcUTliHWLfe9iS
j1gBC+OsQytHHhsJcfADBTSy6oWc3C8wsPd2Xl6LirtO62Uz90FuU0B5VqT/lFJSNg3AxM6+QVde
PMFOez5P47j1O7iEcZqVJ5xBGwjMvHEifkfwcm5NxxauKuj5LTtTHirvJr2LrKmrxDjzBTSfGW9k
LJaiZkW48DnmGNVINxqnjqlK0aJ8FWWijk+7FpV+l2BMcEFmWm6Jnv5dFtrtzFjJt9a61vP6zw8z
QTM9Og9c2KAwzPxklq63ybpGvE9zc5Cqtk7W5IsNkU/1jtpI+SnAj1Mx5kSuiBRTQknvsN/DoARY
YY/khVgbkqJ9eNaVQevFiicATZ1VHQZTZNgM3VfPQBdEy2WPo+if9oWBObomEtirsJJ+dehzYMQ9
GFFN+Q/vLQ9qOgShbb5GVHKh9qRUDwhuktyu8cOvUygELhHZ9emWluMckFsHWPxFzN+WzTRUYizG
Te7w0eSYv2nF1k3c4+8fR1I9OPjnoPrrEXhLB0SP3uOzMcK8d3LoHepOsxGJVfuXG6X+Uc65t5d2
985abOcYaXKPx8jYaCK/i3FP2UCLoPf3c63mLe1ZpNuk4lUQvdtjxxtUFMW2jXnbRuuPZwoyRIHh
e2vBv58aXlH9HL0AITs4EzMyScVkmFxAB/7DUVb9Yvf8qRnQjNbIpqu57n6U0N+1kr+a4tMvbefa
F06AaYSUlxRufSzM4Z1l9MUXxE8jl0sOpU8miZw/ixsVe29y+6sHrtmo4tVfaE7bKALPzrxMOmod
yxLR/OMG9FMXOKgdCEBoe4x7hGnxUpn7avCIW+ALFZJNDhuKjAwwqDBPg1qynH2WCG6bInoBvAss
NG2p12ODLzDcsw1zmqg66aZJyNcYpyzTfLUYL6IRYPyUmFdWOF8Ri4Lt02neQJkIvU784ed1eU6Q
+WqJneKFTA73jFvjxr/TUd8JRRlhVIEi6Prio8mc+oqAwer7V+pimETxqneFNIr3wuZLiu2Uh5yv
JF25Lsq74w+qmUSdFHT1F2ZweXXXQoKVn4byw/a5634HY4dJ1OD9yoSeHK2O7nfa6mkok/qbI5ea
sruZPaOerzp2/0Q26bo51QCCujeMy+aeKzIbwxaYGdXrGJYL+wj6nVNYQw41kz7ENv4QCdgs+Nno
SpH8zDH+PF/a1IOa7KbtE9mHZ/wgd1LgZYvDrbgmGrO+aKdzL6FzGGxnt3NivVs1XRuegayuqK/b
4eqouaqY55x277M3wacL2l8BYWDLhmTZiosFIv+N0OnWLvyEti/z4QleqsTQ4P6vtlpcQhlXqvTx
dMI7rIWTEqOaPfPNS8/9zqeM8m/GW48IC4YR9kXxSMJmRfpnXptssWcRl8ac2/f4uZ7v8yCGdS+z
ZG8o7Oe0xy0M+CWgOnE1AUHfhez+lX3z4XD44H1XX6DG3S2Jy+9kupgH+L3RcQAexWgWMyRp9Z/B
fw7MUuD7hCgZTGrB/cQVy/d7wnnD8vV/4Vcib7kQMeh+5NynHpj3FmzPrKVQobEtdJnai3negzOl
0Vvbqd/TzPzmVlTsNYiB5IVpkOjcz2ImING18WWyLMpAnZKMgWY9TsmyT3mVAd1oJELIk4Q5bn39
UCKUbprajLYLO6Rd2rev/7+8ZKVDXCr6JVODzpKlA+4bXWJV/0bMjXfWsEf+ay5xSulm1S7h4PAb
zSlDGElkbuhyRP2r2X1Z1s7QYgTEiOOM7dzZscf+jN78vKfwf/tfFeQvoh3/QnDWnMYkjnr2Ek/7
OYiPtcrHRjcou3fW7pitE/PNsRJiyD5L6Bh51Fkl2JWPPsfL6shGaZtlhRIXWOwLmM/dZe15teqf
s8IRo6jde94xK4WVzC9o6YEOtPHXWvGkmmOMg4eMtdIz9xIZmYY42Oy4zeabgoXWAbQvXgBTjAdb
cKQ8/6s4IO++K8gxtKwDCvc82LbaYUuWO1ZkJNmnhCA6xCHDqn6OMxasLILXEkA/YaD6sCrz3pnV
RTUaUXM9bxB4t7Pv0nm7poLMOWfNAVB5zvsOzI33Fs3Vn6Z16QETHTmwmRsvALp965d32bifKe7a
zSAZjIm77MYhcI8Fl5VzVw0EawNqrUhrU05nkmbMM+zsVXBdnJznIsiqB9HSIUou7BUORW1FR9un
4FQMyHTuVP/qGcZBkvP0W12y96XjU2lmnPm1fh+geeL10imvcWBpgzFzOU+PWvnJocg9cVriAk+v
Xb/FWG6nGbcbGg2s1vG3bYPyph7+MRjme99JfBmr7gDLSOxS0LAX7H1X202H0BmxGGdT9ffpRkoF
hlPI4JRI8GFbdJtaDmTYJ2b/aXVlRKeBE8vQ/734Oa2VlFoaI5YzAsqpsyQHnWIGSpif3gcoYYOZ
04iYenP4vGFTSZhvOgxNpDQBN7UED2/9+i+LDdK0qSjgtKaxPwHc2arVyOoY1B4lDe95KjNfFQMa
cBj/0cH88fi5h33LQDRz53HXs1zDCjl4LteqRlhcT9t0QW209B39vOPPw8uSRwHm0+Bv2XZQuJ3c
3C/T2nlc+QVBGBwcGD4M758BlfYHzXNBGATxo0IL2Oci/b5IH7uZdjD8tcVtgn80zMPJzvBDFwI+
Ar44SMb1fxJnyKFQ/2C01GfiUWJoKlqAhkM3U4+X+QKvU0elm+fNu3omjiZd6jakwA2pBI1yhqd+
PWNgLXe+BWSC2RoiDDr5VnHqhgIq7jZWScQH7UeH3qdC3mPgxW2oQGd2IbYHtplrxI1XMeaBeUtJ
pgiJG2zZ4sDHtPgR4SK2kGcspAwIbmVLO4motrNkKqBn6kc+SOz5kIMs/TOZEYgm16QTtpsOjYKs
ni07aGEWBgNKXADUEE6CdFIyBUuQIWtZtW3K32rpqlM9pD9mTxPLXGBP2Q3KRlIzF9pTfW/6VMGK
A1lD1d3dQD8jCcg9QAcsSl0m53EyKfebKINcPP5Ls4UiAM/n7ZN2LiyhWm+TefzqC/NeNRVZB14d
+AB0xYMKE4r33zv/ncPFsMSVgxfn+dLja1xnAbvVn7obG+5PERRrZEhCnrzORiG+priivWM1IzOq
/ccsO4xLffX/7+J9ptZqrDjcp3ooNZMXjtTN/9/sZciMvB/WxpB1FppQj4OyWwu+sF+wzpyXDy43
7Kbb5tJQZFRRR8tem0NsIH8fLNl/qax/urPnbkfthcFatGMDFjmYa1t1kVrZro79H88/YV6PnMqL
v/UDwLeW3EtXfViNGVyWFjHI8AhXuTi4tr5SvwW70qs3sF+YbLwsbHW/GouoHvusr0EnJYxeklyq
Ch4z8E9d3VmAqouthoqEkvM1AJDELQvD1E5PzVL97QzO8MVwm5Bgb8mQNxKjTWHe8De+T4zTdEnd
8KlF97hV8VZHCzuy8mWus7tKkgAnKsCpyWQXYiKDHvFcbTQ8B04n4uFJsh9opTiuVffQh2GwRwnT
gGujOOJBw7LpONuq6ihSkkjoTY1S5YGCZO83cHLUzr12RkKygQ07s6WFeiC0+YEJEcNtU6ttbTsN
D8m1NtC2VfrXjjK4YsZP9opcWNMc3XcJ9NZtfGK0CFLWUHA7gu7X1ssb8VbOkQJdoY2LF93HLOpT
enJGXCvSAk+IfYbHak+RIIDv1Pkb1JwGKwFJQ1HG3AG9J/U9+oe4VHpBdkNUK2/UJjA5JIBeUkVq
fc1JI2Az6r7BeOKStj6spt9CjUBBrftpOGT9iwd2bAoIG8dMwrxB9aYxDZxB/IqThOHHdVhQLDav
5qDxUFTcAznaZM8DeTMgQSE4kDjhhpdM04c99Cg6SOvHmUwhGDdJplUT8FAzAg81licquPCBaFWE
AIZx0MAcz6caKxnfDU0cmkax3rgF1ndL0Tjqkggt4pufszjCL396uiuDhmq4quvz7fMnCu1KnLOx
vXt1/hmL9RLMVtNkIX2LHmVOnHTuA5CWBSY4NNz6NhscjlxNzphIkNaj4oqnH9OWXx3RrwEky/iz
NPtPLu/ZoZfMoA0j1LYpiOXP7XBRjM5BD14kckQFLUMCdYnPdEZw/rn5W1ex3OpaMicQf/eJ3TeQ
PGp1j6af9YAxEu0Koz8Zkdqb8bU3VDr74mG6hKEtc3oBxzNyTAqw2fQ7teRunILPB/HTO7QTqi/Z
WDDH0UQeJf2sxlhd4x6t0K+Tn/HKxR8y3HlODGAPvM+5MyRXVbJsYVzCoosEyRh0wEtBlwKvaNiT
FGcNO9t1+X30k3VYgy24IOarJTqxp0uVxwy3Jvf64Bs/bUwdLcsI9q8//dwqQvx9DJ9A1K8KJFs7
WIqDYyDJjgXOKRm/62csit2Gcrk6qnbg5gCq5Ybrj5XoQvY26E9uPX1TPt8LfbzNVi3z+DL3xYhW
UCM5dSum3QlA4kYtkNnKABqLPHsGbXsmVwVxk5zcRaDDVpsl/bLzLuySZkdEOdoNDRoTS4RpM/lF
ijnUq655wK0zATl7iJxW34v2CjkiDftAeCFNMsPLQjS5I35xTqMlujRA/LGBTXS5Bi5JzIu1ogZq
kHPf5qw90FK/fd58RhZJ+xoy3gZHYXJ8OtttGqdOVFAysNLyvcNxQUOdfPWtJA6Fl2PySEtvy1aB
PrEZkgrFdegpxX4svfQyE2gCV4hSHtv6UcZGcXhFJZpQD9hHlJydRtcTsuEEf/5QOHRcirLivVQ+
tQhcAndYRzQqIkDLeSiuZtI9RAC1pmiqX4TL1pZdKTdE6pYj3be35xIpGsEF8erwKl3DImMFAOae
7AztykMFvmpp5UeVOzbtpd1Hr23ynPxwwxHr0P5Zv8MuNNvwtLTnhDa0bnSzi4vPNiLkEZB4fiHU
FGbroZ4kGCYUBR/RnJd8c1b72jvgDFDTB9WRXTbfaxMVOeMf8kx6dhPXojtwtq6I53jLaZ2dhrWS
Y6aM5bnBS5XY5MtSXJbpZ9rJ5Wg19N+u4Qotavs6PZs7LqbtYGdYsCVTFjKKk3CDry7H2d46ZDeF
aX52XpOC3SosQL4lpd+wMQRTN3Q3eG92iiLa+eycq/q3I8b3zqWETlaLfxuUrC/zCqasLUNQ/e29
yq76Nbou6URVfU1zUFwwOZM+IKjn8/y9GcZEkKbmukIwIcWog8AFEwJsBaN1SwFHPhDUMfrm6pnG
doDadzBH6weXSLpmbcYT3G7UH6ZafZ8BxtbgtOIIjtSysOCupOJJ8mhgMwI6Rld62ayp32tz51JP
FtGcwYpPSanEpdV0JKb3CUt+WBK3gJzOuqFXUBQYkYn5zgPSLXreecgw2OsK/15gZngOirdJ6fY6
1gABq3HSgIPFzrC6OUwbxJjpre1pJeo9halg5TmPCPjgzGAgFbO3Gb2uDqeSq78u2QPXawS1/xk3
s3HzbPUHQdS+8Zn8Z0SUkpIJtPeNqc+RiuZbZP9nmiSGJoWt0ZT9dSmDKaSuLz+YhMOfveoejinb
L4qN6RIeql36jpsAJbRkn07bwosvC1DTHJuVW54jnOhM+IihE6F9PVPWsNS9OkJA0oeIUZguigKt
dR4csOKR8zDMOA2bNcHD8LEcu3rih5ho1HC7v2CktvZWIhfKiw2SqzbwcYRjYDca6GJmMRI7LhOh
RqzhsEcNERYu3SEbCcTBa4NikpcXVgOvVlO13POredOaCExPt6Sn5aerXeCtjfnT5jd5xuJG1tf3
uRNmrGmVT8NGvR4/QE2i0V4ueQWANcDzsWZJx1uuynOiZp70oUcvE+hXfjtS6STpSffxi+CpsVVo
DTGmVysQh8pvz1OLF/j5j4uupREO8DLSqT+9amf5g9khOleUGG3SgEtdxb7v0TZqj/ueh6jyh0M6
r3Iq78QbJsaPBqjONjJKtaduLX8baug/Fno7GsXRwWvwyD5owXJeRJUHLxkmBsPFoYpRVcXHdi6o
NOncZO+NVAA2CWoPjVGPyaxocJIoiH3s1bsmLS8Cjy0XEmoOAX94Z2rT/ojC6D+t3GNXmU+Qz4tV
W7aQRSN5c6Un7hWdl6RCk+rgVj7uVQGC3yR+5YcmWse5IftvDT3ps8zlXCE34uD8vXuN89UK2FKV
fcToIi55qVC7KnkBUybRLbLmn8sukJ/54J6NwPkWFKiepEc598yRPJpLBww0LSfAh+kX/+PuPLYj
t7Yt+yt3qA89nAMcmBrv3kZ4hmPQJ7ODQTKZ8N7jS+p/6sdqIlL1pNS7Q6rqVkMhBhjMcMAxe681
l3ZKDHLM8DGsQhQRhzQiqqDXrXc2iLCVwFEufVcGK69t0iPOnY6KiIclxM0p4c03uQc/Qk1sqdLY
59wqgVXUE3UP4VAqhNzunuzXOLM/a82ulqhyczKZ0CT62C9F3rmIurSjLy06U4mjk7wrD4aO91aP
2EQYyVtGvOsOR8ZSLzS5VYTg0a0CUVu2MVckWFGzmqtl752YLinagAiLm+d7JkJD+4CBBY2BYEqk
WXZOOgejpT8xJ2psRiMRcZ5G3UtAVtO2hT9muhiLsQFbsYtixjGeSLOg/+L1yFkavBNoLU6+UO9q
tB8mrUQ7Qu1sQ8tDAKcSKy8spnXsBc9oDtC9kBMRgw7AxcLqEs6DI6rV6KMbQQdLulE47ieueBzF
FzzIw1PYbQCisOYbJQJrHSafmRb5zov79DbtuTYwyKI/8Y46ovDbwSmXVdk2J5aQ7mGmnU3Z0pG2
dmZ/7h/N3FhrIcJvldBvqX3cH04UQo6Xgh6R18sd7gE0LXjeNEu9OGMV7WHbvAPB+JpMXIANKXOb
yK++6hoBQPG8U3ZIT19V5peIswA9frPU89o8jE2y1jNnJ2Mn2I9olKva6Bn8whsLXwHBgru4+Dr0
TCpxb+11TcZbXHHWpavb15Z6xtrF+7WOYvcVX3B6QpbGHElZ0UuzQ2EAlJqv+Jk2nk+ZdZx0bTtW
qMiQQh4clv2qJmZ8ukpIlDvehLKXFxXtUHA6ChlF1cK19L71A5J72/Ff4UjHh2Gwb/vewBRptHfX
6o6RKnvZKlm/1ORc7UTfYuwCRvdj1aMgjG8T/RV/4yKyrOBgei2gTt6aCYs5SHqMRkQ0NYws25Gs
jA1Lcu9G+MGhQI+alS7K+omgkCS9uz5HJdAUuHTos0JkGIZOA8ERy2v0VgjLZOV6RXZMzTVTcrLo
69GAFvV+DS9kt/UpJR+0ysz3KQ8wyAEkZQXXQgqVyTs8rIpXl/i7JHCYAjzEnSql1FXVlr6nZ0ur
KPraoo3Y+QkgiHw6hTq+HlJw9slgHKiY3w5+mG6FxCiCWY6FehL5mPr8YVcV6gOyo7kFvPNKpls4
+2wGo73XSXCC2dgHDxQkk8O9M+8UoxCP5DWoqVdyXnFPag8/oFr92F3E1ThRX6dDbQI6XxvTM0R6
sbYpS9JH9R0UpVwLxEiBcPMbBPJEna89JL2YXXGioFp9LQO/2iQxCYUqx+mB/ZyCkdwjC+sw5aJr
6CqioIyc1a2Zo7o0QrfBq1hPC4fJgB7fDUbA9Gbq0gYJCCnRxTx3s6EyQ2cvSD1QhqCGh/tIGSbj
CYzHPV6wYt2P7radxeGC7Y+FUm+DPvYxZ91zM0s5rzYdWuY/lgdlQPi89NmmQp9Ec5nP1QHiNlHK
qJq85fSQJ1To/boddp0w/LVdxesa4f2hnGxiWeE9zDWE4BDH7yJu3VvWlkzQuJNaD4NFBsc2xpO+
v6ZXFhNl0aK0y70szQW2ULhuDBQeZe/ZYxZVd5l/KHS5dYYovKDxLVZ6SI4ZG+cdYmvS4kjyRbjm
08Ukcx4lLnl1+6YulzVyavKGyK9tKLUdrrOb59OVN6kVbi1TO1Ya2rc63lTo6Q/DvEBoLWB7Q2F9
tXQWbr3v0Q5rAY+GXsf8LdTjdXNeVp+m1cBrc6iqsdF8KUqugc7QDyKmmyeNkQWZVrxLnBXKmE3X
XxRRvdB9l7nxPRaVc2eW4afhsh82DOdkDxRjyeIbt2ZL+u51w4D6ycY+SiLdQA6Xh6ju0Uy6BQYQ
zAwkAQ5NBM86oubmEqjlGYZGU9N9Qn+QXni7JDeyoJMDZam2BmBcdkWxCiJJ2mg1bpou3LBE9vZS
9tuEBfXZgH0aoGgUNcs5I2qzJQrEaa5+s6OOYcJuNXadZZ4JauTtrBFh5S9G+N2UlUHumUqxhKmJ
aYjhHgpdlSyDsle70D507MmLLMAUXk4A00ObPpGPrxmmP7tdsihIDdgEg47RZmCGDcPxQC2WXDCE
WbsB73IyoQ0dC2wxMj/SHMiOvXwIjcLZIhWiTRpr2dIrgS0Lq9pMYmjYKdJUyz3skGqgljVKWD3k
NVxkm5Yb333Wxdg/KOijpdLYxKDDy/Gds4APqH96FlcHchPCfOeU7YwNNBl13p5gW/K2wXwvMqH8
ZVzh2GrLseQfICYvmYyHdmRnyHXgbCj4PyVzPhvKe5I7DHwV1avG/pxFfkTNHuz3Kp3UePKByNLO
gs+VkOGIYjEkQbBIqVtb6Z5s9IceDAkXmNWxnUmQhJY221l4yKgI9tc5qkAvZtRQOghAFI+IHTG+
uogN6vBBLySBamM8Psmif4lNej/sWNmuT2zzI4TZjaLMa2l1eAHre9cSkHsI8gvYofiYSkpv4UD9
IrTDnQMcpY6rfZHI/MzYm58bB+gGvi+SWjIANrVC9Jo09oHqiYW2UcUHc8YAJwU+DRb4E3rxyXa3
0gcynIumWRihD4y7B0mVErBpa5U6ybz8LN0qWDasKGgx6dmzoeu7dhA9bpHJu/Fk8S02hHNRjrai
o/i9gzu7MdlcssKe37i+Lc2pfDJaZtNU998y3bxFJt/fQNs1V32G4amm+34MQEatCghn2J6dYvnV
nxJxqlL4kla8MxldG8smdKJX5YaWIKEsuPdm8+QRDQLM2dk4bDACbMeuefZxo++Q0sJgDmSzx2rU
7AsbjEYQmf1ukOOpt6mNtMGEEgv78IOXIMWyUlTiqcADEunoGeO4jZdjEHxXte3uJcKLJ/7owEoY
0JjVH2iAkcwSMC/Wfu3fmZ39FpTxHdaA7AZJ+JtXgv1xm4dxLntb9GtWdgEWzdH76c6mWbBqAqXv
YmhQd9EERnAoIrCAIkG4yUZwPU0VxhJDuzR6pNb9nPZAi13tSn/4OqqATE8GMmzlSKhwOrQnYbE7
bovw3qujelXSLN2WgYXiMQ6ebXwiq0bPOrieVbgfDZcKVNG3Z9BtTOaCdeaQTaz3MQTc091b2Hw+
JxJsjWNg4nYgbGk/9eWWGskOkVJ7nyFNxDTAROp0sNJD3yCCRYtHDDiavNVTld/Q3P3GqhxVzvWY
EAVQ1gIa4JQdg7rNdrk1PUxUp04pkfQj9Dh7LXRbnpwoIk3PndgQcqqXlqFDZFIJYP8+3MU6VgQ8
CekRJ/p3JG0T7yG2EGTkaEGM/Jx7vPEh5yIKEM0HuLVYHTvGFwpZfazfC3zCK4LsmCjOdZfq59Bw
020kWUHoffjqszsjRiZZppFmzatm83C9ITm438JzuNCHcPf6zzcJfdG8qKydRRDawRrlZ06FFA6U
UZ+7hhcX5DhR4mt8CNFS+8JXh2Ke34ohp6NeBVq5tMvPwA6+VJ1tb+kPemctFocmdfInV4AiG1xk
zZUUBNthuF+UUq8ebDZ9ZI7GS+Ip1TL8oo2CVJk2t9hAB09exaikx0V40c3Sxa039Gw+BcpxR8pL
ZJOq41Mjp3WAvNglRgKs4I20ChJBrVydtdkmx4L/Lq2xpAvdID7Hk1D+M0r+AiGVhvdn25pAQqV4
aYuBDz1sipWKk3aNv6E/GkO+LVwQFEUkvW2Bdjpla33ATYRypmAp1DGSnYn9/tAF7E8ZNK7+45hu
ZdnZ5ewgzMrbYLrZ+FKPdrTPdZMJyaOEENVDu3MBzvahlu/dppEbIlbJFil8yLjzTYga6GhB8lzY
khkpby+tzOQaESstX1+ML4PDpIeL2jghnRhfOhyw9BuepZ3Da7BsmG7zoxRp7VubzjBAX+6GPvJm
EXf9AeEdKynJxs3TcMkMj5KW5aZrsuFUvw+GPnwZjMk/UHIDkGEL60tj0VNJMKIcXUM3n0yFr4PW
2c4stGLrUrPdYRsbkNA5NEVty6nR9tj4hVB2oTNg+X6Ful1v0hLRYGz4hysK6nrIoZN3rLKjq9IC
cM+E+gt+zkMDvB7V9sjFga0NO8FoEBdFIz5aXx/z+01S0o2KI2rf12Hb9nSdhNfrrT6kgpiUeTSH
JvLbjRJTwDYV5Z9rsIJWfu9vjbiVL75E3g0SLDmbjJkvxhypzmGs8yt2eekpnEEBSG2JoiaKb3G9
iw8svhV2mdwyCTTok+HnzQ/7/TiLG4vMuT88nP4b7TRVYaGm2OCX1B+uP7ljgJC5TQJtP6YHj6bk
j+Ngh4cDhPEi1N5b1F4T38enSeRaQIG6L9P42SJ+fBUUjgFMOfK2Gu0h6bTRS530X+jahgtqp83J
LYvm5M+z+/Unfe4Dl/bAwmk21qcDa2fl+/fpjIprZIjOiqtkbVLiOvk9VWwzmU9dhV0ANBP7Rd/l
GFF1+4QzduYdJbQIdAak649TZMHjX6S4OHdjR5HENnKxo9sRUyomPJm68kG3sKDJeryptWKAM2wl
t7Lqlw4NnrteJm8IrlsEGjU+HPz/1HBsEBgi3acW6zflCPiY/nDs5oLU9afrzbU+9eNYTqHPpb61
UtWgQ6tq0AWV/3VjJI17nPFdlosPkc7qkU0UvSqbdotnX4KodC52WHo3iEu/R/O96/EsLacboXkH
ZCsnMYbYZRmFdHty121LFALOXgQklUUfOkVnqsdVv4+xtZOaRZUvmy5Z0X4PSqEO6KP1v8kjFf89
j9S2lKG7ruHaQup/zp+lCgHzwJzSzdUCpGWvJsPQqgEymRDstWKoc7ggQF8w3AIs7cCo0QGAYjfr
6IeYh0X++uqmvVIZ/jqC05gzRHOAWHl28+2fv2CxdCUlLqEE465wqE/x+z8ESA5j0FckptuEls/a
lWBKFkaNCeWqehLsD6jGIttQur1SC30GqTapxkkku++M62gk6sZdU1cHyNGLpyZhjvTGi2XtCvIF
9mM/Ef7XBO36ajnJBgCxU0QOCB7ObUwJimU2DTqEkI7bPmVerq0mFwRX2wjiXCgOjoCdNKVFLNTN
9m+CPoWc39zPbx4foq7IdnKV7VjyT0mfpQMhoKvcaWMa8rGeDfm1abOhjNAMsKTUD9quTFwk1JOr
761M+2KyPiSAixQC+tINknEkIt4I3hCDVr4XXr5DCZ1dXGT4OAPPVWU96GzC9s7UI97P82/QpYhy
mhKPBmyzxa8VHBjnHwcW/2sMY3KBZwWKuE9QROoMAb286L4zMqIeTdLA+wnlSBImFIpYWSzo0L+P
ZnWXxhHt6ph8FIBYUJ8GFBm9QRM960HsYtq0B6o11B/aOPo+Ulnf6ANTspbTzIxmJROSCYMNEMXW
IV+TIjTcqGHY5o5HvrxNznfddouuRANedjTM8W/Rh0aevs4MBASi7+u9k4u9BC5u4ilBVLruUlM/
tCVQVLMi0JW4BzzdNXYcUWrU+xAmDPhJWMTuldcTUDa3QEZfkJbIeI2hMj8YUc86neyPgUI7hT7g
KHG6dESzqlLD2Gt43muhuwSqMwYaBrmDngKcraOVaNHbSYe1HrOwQtOEDsA2gi8ZYphBhAOdBs7S
CiZ3WbECNIE6rjqWzj+8lgmpnYjKaVI4C6Sga2YWn2oM//5VbevBBOIrt2+nxHgtLIBqf31Byv82
XLiWNCmZGCbZxbZh/DlJtS50y9JHsakd/6uJun0tNXRxgPECLJrbsDT3yrHfRNSB7JrBHZmeFJyt
wTcrJAzJxgZ3RVcC2IG4AnZ/Voh2gmWG1de01+LvtS0HUoAbvG6Dex6iBT2Xl+u7+I+P4X8gBLj8
uIbqf/0n9z9oUdFpCJo/3f3XS0gKzue38O0/5z/7r4f96+e7/NVv/+rqrXn76c46a0imuGs/q/H+
s2ayvj4fzz8/8v/2l//4vP4rj2Px+c9f3r7NsaJh3VThR/PLb7+ax0HXNlgGcfn/xx+f47cHnN9S
/nb3+S19q+J/+1efb3Xzz1+E/NWx+epcGvOuZeC0+OUf/ef8G/dX5SgO2ngkHLK1XQaiDOxkwAgs
f7VcE9LIPBS7jm4yQNd5O/9Kub86ZCUopKW6Y7iOaf7yf17dT9/A79/IP7IW5kuYNTWv5ueR3tZ1
XUBmdqSFTsmGUfSnwU7AWakL1bBpGjl1psx9HnAjZzUdBnLjj5MaiMtBRe6ROA/jyN2N9p2ZaRvc
2S4aIlZnlqGYjbTF1IXj35z2BP7Oz//7YMzrM0xhCNuWZBm7fFZ/OvETkHy0SjrsPBEBR7XCbO8T
+ERRkwoJslb4Zoja5rmIXCS9jo5BUR5sK/6g4+rYwRnlaIZJu6gQ0MgyfrfL6IVq4Qa5dEB3HT5G
kkcXBtpg11rFoxFjni+GB2pFlJDaDPMVbhi3AqWr6QbdiyB6BuG8q8rouwrcL3Bc6fxWS3YAFTEA
aAwSE6Cj1X3iZMgWyGW+N2qSSKEn9FgCbbgbFQ/8f4J+DvsyifvHqTb2iYLHOln9cgr67mjq+jFV
Sbnsxk05ywETfcAqi1kz8tLpZpLzYJPcF/D05jG2JVcIgXLjEH1NvVzvcwKUwRIxTt7odFaWwodt
EeFD7gJ+GKO6WBpjeWZpti4MgAXBHFxXBsVTPgFfSrN+SZivtnDVhzRjuVZhgm6VDetefJTVPOYp
O7rxxNyMsJG/Gd7MpwOIsTAq9ajpbrkJaUXvyFdZZdpex0WxrWzK9VnZIcbp0XJkoYFMNXyxxoht
r9+TDWSh7G9LMaw8HRJG9Rir5BGRb/ZkaeNjFJg6O/WcAKyYJ2xUt828+gaE8Uft9iM7rP4TFmbJ
Cgp9cojZZ9mlivUKNiK6F9iplLUaR7faTzBTFnbTgelWc288UluosRRCIuoswCuRELAkQGmP4cyZ
1dyeCA96mMHmygwUtUgpef4iWg28mdQklbixKbiyNl1WJDKstSggEbb8Ljy8dGOaKEx99crhq1o6
OkZ6ctvM/ci3stCjnEAKqDbQxpZuFA2EZsKcynTCG+ouqdYDjafl5Jk7gLCo0oswv6kRmFhBnBxC
FPEuGOod0VDpzmMTBO+5gIMPWHfS38n3OFA9gshk6d8RXXxMLul7ZvsIPuKIbhjez3BSDVIJdttO
NrCbkNSaAcY1JqacEK9YINN7q/Uh2XoIzwDj3hgtC5uoT+SbDLQDUmDtqSfab5VDhJKOl+1riQ3T
srpNMGXqazg2aNoDLSJfx7/Dx+m/RJp97MeCJHmL+q+Vl19TXszGU8Z7avQQCSMCtAdzXknSQybS
dxkFR6cd34OmmWXXD61nepguURdkY8cFN3whqhicZ0a4suY+upEIz3TrbPTo2SswF7VITWoahHm2
KyMuUMtlX/opc+47fJT7ChbIGufqQNMaYbOcb6B7Ebmnc1UUeMBPLsqRfVcGx+u9abTW6Dv7mzaI
7J3OaesDz10hvkfgmglJSGlHMBefqWszAEVxSweZqE2ak8kBf82YBkCqqHxlnmVQcptBcrBn+oKA
8qEQ713olKiUEnTnVKppDlBtDqyvjUreG3gZrl6kiEbnSEw0yPkHzAf48mglF6YLeyHSmq+TCxNg
iOcQuH7Xp1m4Guj5my5491ypbCVSNbte6/pUBfWjKorxy0jFbptRVtsY891pKmh21jBeC/Wkml6c
zCagCU5l/KltxvJUOcjQr7+tVO2fQCalaDKkeopbQh2smnWY77BpsdD7v1nSQ7Pdlc9YLaoddhTc
OIMwvszuTYzT6q1iybuK4jQ8upMe3A2o42C88YtM+QA70vHejBNnH5oEUF+PT+2F3tPwtY7g2lu2
NBdlMHyyBGwAZ2nNofMtc6kS8j+upBEiuyVwJ6C6q8iiTY5ZAaWIVTxlKGEvLGufU9/oXpqwyG5i
lz0OJdvuxXSqYkWGwXgDhah7SevyoYKlcGmQFT0StoCjn8OTbXVHWpC41+Y/SmmobhoJVGO0KgAP
bh/cdVNanSPShkgmDe48h0PX4xO8dzmp29+PhEZ56zRtfHTh5PnLggY5ej3K0lREBIIjf7q73lhN
8h0408DWo/7tkJSELU7BdPzxgPl4qHsrcujs8++HcCazrcwPWo6vppDta17S7k1DhiFJn/wG+VzF
yx/7pSC+fdmiJ12M0ARXxWDkhyIOmE0mkxmmEDeETiBTbZ2vXsflDtrAo11GMJY+q6GrZLxXs43H
FLoFriHc9r0PGEupI0HCeJY4C4YF9czbXHrPUxbMbgeLLUzIRUcfYtkFoOmJsMP7UPHe3Qr8AJPI
zjKByJCbbDEKoXSCMLTsM2jffqvdoEpj5xj1tAk9fTUkxbcO38AKUfuz13b3vY3bOY8gqjZlSu69
PRRreGjmKuwUG8oBhUaPw1r2PbIKgLte4pz0HLMlHNf6xhuNVWJQQheDvlGhT8QKhkuCXiCcWDZJ
eOazMtpiTS4YFfu5s+ezKFyZ6RwybpcXH8PZmr2vufJnyGGPOKOp+OcAHdjLIfROhVvfGyniwFj0
3e76rs2J69p2g5P0UbdwpQXLyPIe82r46g5wFUSb/fh4rk/VuXxGbJOYc6L4GHiWtTQHY1gJ/FwV
+0ddLHK72o0ecHpTb7/SxsduCPuATo+9juRQLMZyuIUiRxd+BK41/zFE2a07mdFNFJEQAyTjAe1N
Qwij3Nkh5aq2YXrtJ6JNU53rWYeJ7Fjk/hEcBxLMUMmCyEBB9BzdicY61vSNAUCgvhVUzGHQzqiZ
nsTFCTb1ZlD0HkPdcc4WdbTQCVjUNV1PyDdpWUN2IvEbYUqr1btI0tfE5LHMnA4HK5PERXYVJGu7
hvuSYcybkjvT0RagfKutjICT9lF81zYAfOpJMNl6VFJYqO1NUWGpdCQaNtTfuZqgas7TrwnNjVA3
fVMX4XvdxXKpMg0Yb9qccc1HeOrluOXkhiOKWqaoOfVivVwPIOIsI9ozMeA9C8HRuhUvXqOWptH6
2hSjdlsbJQtKnAQ0YyU+Nm+RVflGZHqxBlGEajNlOQ1vhEJhB69NIVNZDBjQYahyblVoZTFH15RT
ChI2rHwzYdJAnFDBKhjGolsMWmCR4sgNScshkDu1IXZOW9ZaZyyD+h5jHhSdoADC54I1tfM8vwz7
4rMQ9r7QEC0P0XsinJeQLs9WbyF21JF/bAPvxmrVN6FV3UIM+biRfMnAyLLocL25kguu5iyWl1ur
QpRZZ5BxQqntxFACUZ3i9h6joloCERieCYoAD4wMb9Jq98Ko0yA6LTGO+r375LjRXSzq9wZbFe11
1ATKltbtrHES0drqiC5u2si7RJP2lsuHCD8ZVuTKQjQHaKzRzV0pJ7YC2MbxQfPhE6fH/EodVK/h
pnhBEUDKxAJWlN19g6OxNCzt1haJfwGdwVXXyDtYUrQzYRguyyFawlBIHg3Si6luYiQjuPuoGcZ9
mhOKZ5qk2k9Fcq/bJeoZidKlmH1poUQeIko8GTbq6VXedsm5DC89Js7b2k13pl46Ow+fNJsblFeb
ejMiM8RsmRjHmNB41UzlvZ2K/JRgomksP3+ySquCA9Bh7OxScIlWfgkjizEsfxzRufS4w3zi5Ykf
yrzJPxXzDbowLqvgzaDigT4FZ1teuNXR88wOQvz84xDUBO4GJlny1/vxaExrug7dH45ZLEuXWWuA
ZasAuumhZ/64GUXyjjsCx7JvoJa0yzfZE5EWxagBmhEpJdUGSsX2B3DVgUamNUPVNHdRGE5L0J1l
3Dq6Rea6rW3dgFimqTkiSjGWVkIMm94AqhFZfVKR3+4rZxJPE+yzZaqD7+WiQNIhie8YLbp9htHc
i5jI5crWiY0ePWR9QSFeBz1/82KvuyMdQjvjR+gW1+NxOnOpecMbM29rnMVQf9qo79aDX5Wwzf3f
bgraL/T0aSUXheiOeWRCd8WelsP/AWgF4q3Os7eQ+FB2LnUGvZcZiSmGV/cVC9CHsSbJiT4QbCbk
wHCBb4c0pbiea19j962ln7ICMsfWspsoolHZzUbxmDMS+D0JUyJfk87GuaDdWUn31nTxOw6h8Ewo
kLd0JUOrWTi3kes8FFggT5kVFadRp0OKcHcNfMDbTAbFRYMskp2WzKEqjXaQNXoNFubF3jGrTwIQ
WLcG7S1mOXCFSfU++njfBdFul8k1tkGDMxgucv2ia65GPLfrPQECxDTnFFtlglVIppHAJbTkygL7
TLyqWkWhDpK6LQnSIKoYGhppvoBC0EDq9afRmntNePj9FdJrfWwkfNOGs+b6o4a2mdY/3gZZNcWJ
mNJlEKM3CZJhWpqQ4B4iO02A0OTT0tXMGt5AwwjFAFHzXxERI49S8ZGIiH2b+dg1Bw8IeEh1Lyid
ch11GNf6SjpHf8ztFThtdfGLwbzEvS+Xg83w3k0TS3G+F1H060EOKEysCEJvbYTrKqy/WXlBji5r
OVgNXE/XuzodT+Z+xvDl2KEJrVOHbxpRwgYCP+8sI32uGYZZArz1oCPc6R0Wp0DhVG3aUp4jV4O8
adXt1nCTvSzMdJN16E5Z9x0Jsss5ScaPZA52Yt5cwIWa2dykuzWlsyWVLMQeBK5EY85ya2fOddGK
pU8sBv537OAgmIcBTkpaPhjebsqat6KOXtGEr/RenxZu6yGM0XECjQTJuiy+ctOl8w+FbmgFQoPs
WzpZz8MOqigZf7iXMujSXqeeFS1fZkGq4B2hLwuXyLa3yCheci6DD4cPOc604Ls/Z8aMmrmvWLSu
9Z4AiiqVVNgzNHOVFxDQO99cf1H6LeZATyyVAT7N0Ox3ykzJ8febgYTCY91+G+O2uAPS3rNo9Hjb
cGYebBBXUJrIijAb5zYhJ6lU+K/LnOemU69uexfPkJDPMWPMMzEVau3LugEiYHwYlu0eA+mUkEsG
j7R1pe57336CbP7N85o7z0Tb1xF99gVcLHImLW3PiBCbtdcRl2X1ZnHGTlyeszbvViWJC2hJOFYU
pAk5TbItBHSamCTeyAbdJKf+JUwdah5ZwdBQpP0LcKdZK9EYh5qxqEiDdp+bwHuipCT6NXf9AxKQ
k5Z0+qfMAXlUCfHQlYOUL8xDArsEe7Zu/KpS6ymkGWHrWkF5Oxs2aOGaG94Olaep+fQ8Mb3XiLTa
vqug+xGhDnpPvzh+QNrOQJYVRRQ+gMohH24JxkAc2Q+ibXSdbhe1kOZoEXwPRN3etqyI7lIpgAzr
N0PURt91z92bhfcdawZcAS+/syfonhD7fNJuPIyVFTqR1sCCPDtBSH1fk2WNOnVYtKP9mUExaeUH
ECd/WdogAqLoNogigLDZs84ZuMD80NFY9UxiIrDuSdm9YvLo74NmohTWkS1klXSeUzM7GCZyj8Rw
H1sw/yi8dHKgtebRtEAhD2qQN1ahHi3N/hJ62r1eDavO1uzdTCfEg/mFnTAM7yhYUg69nSRnR4En
jwCkZ+PCaUXj2rIouzm0wlOLLajHjiaPAIjiiQbU3rP/zV8UewP01aRe1pa4kOGZVEvN5G3EDpWg
bkw/rMR8lWRcERdT30iBQ8uOnmmCQJpJvRrDI/+y+Yqq4mgF5YW59hlbAFNdrS8TuBOxYy9UEJw1
X3vULlHQzaxa51h7xv31eQqTVbRByWYx+OLeaRApiei9SSBJio+wM+4JLDS8L3htXoOBrCdVV/oN
cstvUdtySmMuvosjtUv02H8UY3mbSSc9h2WnPbe+vQopPXxEY6PoQ9kHHeLitkg9aBh+IW4x7DmH
TLH/kf0rYrjiQB5VeY83dNrBf4MLkzXl/fWYKCYMoW2U7aBug4SmMg5FqTUvTYVBXnYqX7aFBgGo
97DqFVX6QA2xJS+vPabOo4/C8VwaunVhybCeXI9cg9kRlVW9uas6qnQJeRILB5Trm+fp3yg29ffI
hnJAW8JcDTaGy4EN0E7rYHPxSWrYKVP3xVL7LOiQtTVo6mF8lZe5oUmtlF3yVHvATTtWiEof3cfU
L8lemxCQzyUvQBukzOZai05kPDXUPG7JTgB3M1Y3UuG30oMPQqqIbpiGt2xkIY+ZfqXBEtm1nZ7c
N2ae3EesILS+5aTWc+/QZprYWyEdz9Jo/V1ZBQ+vY83506M/rc3ooouze2QGoSZfUKnrsf7eBGAT
Vpo1MLA4s9NZES1AqZytEziNrdORhdMP6n0Og/vRMVc10qrOefZyW13yWy+qy5sAJMfM7L0PTFUu
NKYeinn92ciaTyzH/oj603HDc0Rm2boF1woAZFiWafhoNVW5j7xcLQY3IlbFDOJT1pHCTI/qBUsL
Ky5F6lboN+02ampiCI2nefe5npSVwCrnD4uqy87eWOGyptN8djVXfyzTaMOeptv8/96akha9+b9q
Tf2v/1k33/Pk28+9qd/+7LfelPjVNS1JY8VxdcH8RnflR29K6L8qW/EUgi6TpENF3+i33hQNKJBB
6BaQYSrDppv6e2/KoddFd4qlrXRMwcP+X3pTP7d+eFG2Sf/Nch020gzWau6J/kGEkHmajt+sVUv4
ODc4YdY5HFEa6YtEYtvRNCbN7O+a/+KndtOP53RQPjicbjjmLP3n54SpR1EspGiPS2gDcocGU7Ap
unMPBdkioxQu6TnKXhxazCMCyz98P781535qxv1ZecA7NvnoXG5Mc87Q+/nZbeKASipkNsAGgH5W
t0ZBtoeHvdVr+xyjDp/dzgz8JCqXzwZhXKX2Xgh/OZbRyiVW+W9eDqfTH3pv1w/DNCWNQUlz2dDV
n16OSgBXOVpK2K/NZJDFQJniRZxI2jyk/bkfU3xXqX4FsGjrax1pStpCSW39169C/puv5KdXMf/+
j6cBEdywDHN72SGO6T0B28LfaOpZ13CPuRVaZ2MZtqcYYFWf3UYBW1ekEJiWESLCwMNXMG+uCX1Z
2vKj9Xnw+PHXL1H83Qf1pyal2U3U92w+KDOpKZTXgL6CNTSGtWwr7KPdqSFdCI/+gr0jw6Fg+f6t
CQ9/8yrmZ/m9VXr9upROEO6sKtIt0/jT9ULilyVQXaHUDNlZocsIe3/Tm6gr7is88wlo+TxM1igM
VwY9sKxJ/+bqMf7NV6UE160jBV4TKf70OSAMBOhZBGqped56zLV9WSLCC5yNTlW41tjtEGnBti8i
i3LKM0K0qHcpG1EDL7r3/jdn57XcxrWt6yfqqs7hFmgADRKASZGmZN50KXbOuZ9+f4M+52wR4iGr
fKHlZYlWpznHHOEPu3zId7GGC0qp3+OLcEoGZ1/FCGov5TNChftkNKE4uMcZdREEJHy3pSNLIBgT
tHTL8vT+C9XfeqE6LGdPVR1T4ECvV16o9kihOZG17dBQjw3zsLqg8xTs3Wv7oEblFiE+ePJ7Q9dQ
2mc16tYhsfPdkpV3iI4cZ1C3dhk0HcBxxiDyMhSNl2Kawft3qr314n+7U/1qp6LTYSdVw4tH1HPj
md/bavBx2kEbkATnVu4FDtCuXJuHBWL5Bxe/xqYQtSzdgCBgeYR8SzdfvyZbyboBEzQoBlW0B9i+
02mxhM0lSh96CJZTfTd6f8u7IW/cwXwmdKAVnTp7ieN2a/97lL8CmfweRe23PptlGag+msJQfYHe
/RYwgAob1FUeqsMKS6lm6jaYlKiNb/IRnMLeAm9jT6SDia4Tig/hN69wjynrC4/mlfEDon47p+HX
gvVGaOGdjaDDigEZVb9J39zRRNXsAP/Pd4qBVYgkJRtL/hZcPIN55bKjiWCjcVDuK+CaDZD7EVeP
vv9qjrDksRlA7CTLnT32Rn6cm4ESTefQBanEJhVEU0lwK0wuRx1Hg/0o/ywV64Dw4A2GEKCwc9+c
nGdMVBGtGc4ffNI3X6GrQQfUWfh/HIODtUTknTJHEzXyxLYP8sCVax0iK2dQh80GtLlp1Y8XXTDI
zod3IHvrOpgBgbFs3XAtOpZXiyo3Y9poGSt6hvXf7+u1DSQNwPnhqPQhsuzQ45iIcDgeE2086xpO
12DEn5pyeqo8UvIsP9WrdVji+m6infvBC5INdX17jo44LKQB2wZA83rNN6ptpUmNS0TkjNDzi528
G/FD64kOo3EvS3u1gCNMm/evbL+11QFVmKxsSzUB2Ly+sttQ8GMrzm5DrStMb1J0EC3nG+3U4+iF
sA7WQ7zsPZTpJQgowO+ynsga09lHpimPLu00baYB6LDotFbKXY2ycWpN+5YmKL6P58QguJXzkUbh
1klAYto2JtP0L+HIQYGOok3jDfBmotskHs76UtytJU0/2z66Rf5gm+aBFruVVkxp05ObRbdrnz1r
IOlHVbkxUvNQomLioZffBZB3UhQICusIpmYXtmwz7hmoMp6mzEXYA0vj/Jdw5ZiS2gK+NR1dEFG/
hYeeiWuK8LW11bknL8Z0HgLhanzSBl7PCjuDrympXsqBJNF8RgS1IyKgG8WrtB4Z4nyQ4ryVP1i/
39LValoAjjRGx2JXJ5yjCucI2SigW4WjxCQ6FVBtlZsE9kyVT36SfdLrfCdv7P2l9Ua+jfyApjoo
ZsjykqDw24uJurXtc2wTtxluQEYJt89VkDSmaWgxKwV9NQJp+A+X1DS2uAk2zrlezBWlhBONyE+F
uh24iMpAWT7Ly08s7wYi8s4xP4wsbz6mjp8UJYzmaO7VqY4oThpXNbGtwMZAV4stFU2A1lyAcvQO
Bv2UH9TQuO8XM5jZJtHiHC2YgENDDrDmaObQA8YuytE+vLM30n8LTu/LcWo6AMNff4BxqQ0RREQv
GkHZmY1kKXIP8W1LG72x2eBO+SBLskmsfY5bXKVnP0YjPy26+9gV69P7H+fNrAIwv8FecRzHvo7B
q1mvE0x0ci1EIXJV26JwY9ERU5dNJrKZQIQ9IPSYRa3gT//LxYmttgvsT3e0qwPA1CsV21OyWYSD
/RkpvglotMvIaqDEmGIkWlmVSmIRJpodjgofZBGvcZH/JtNgMv/f5eVb/bYZyqRtF/jPaIIgWZTA
rwAPDxYAO0GNSw/aBxvho8tdRfV8cOiZyd7T85vY/lF3ty147dFCA9fSP3g07a3Dy3WBltocrI57
vdGr0NEgWZMgNZDezNbEHErbtz3C+yWuaYmFk5jGxKjZVRBU3v+sbz2nB6tAdwVbawi49vfXatTw
qTEgRq8z/losdMgV3OJS9SR3oYXGBxXsWxm8bapENddzaHC4V3mxCcpbKQrGpfIVZ1I6azJuXSM6
FglMxfBSRNN+Yd5LkC0OFlibcNgBR711Vh0d9OrJyPWbHDGrZdROA1Mt19JvQKR+8FLeiv+ciwB6
TdvVKZyu3oo9uXO7kDpuTQvjNZUPgR7LPGFkNhp7u27wSmp2eFIE0BsPXYjlNjQDpG4+uI8/mA9k
8jbwctsSrDKklKtF36HfWsDQA7IIQhz6qEXjk2BMuY8sbomofAFGotlZDVTBLHx0UvM2saJj6+i3
UKuemBO6GyVCB021tL3W/0RsDljvkUD8l9ytiwJbgYjA+0vqrTBlm9KH0gmaMOikOv9tqy6Oit75
RKQYXeeoo6llIs8P/4sjMkcgBOuKApFd4xQuiLLkH52a+huZKpenBAKKLTXH1dalIAdXjLgmRhrm
uUYgdB4fGtExHJ9RQPFRV/RXDOVe9pqwQwaWkYSxqPAHu9nFtgqmlVRD42fX3G91fKnzkB72TztX
gpUigtYK/R9PA7gGnqVxPgo+f7ALXr77b49wdfCge6DT1pFgR6Wo5JQxNYrDBL3QhDVs/t3Aerfd
zE8BBdvGDwXVYWjVqBfm2Ied1CkLVJ6bahhqDxozWrSXTWLV3aFAMdidOnJizoz+5/tfHqj7H1n4
q1d/tW9QpzM8aKRETb763Op71839NXWPkVMLdrqru4tSULDE6X25In0SoYeZKQEjgBsokky0ENfG
NmeAcW3rzSZFP7hyDd/MwQ5UeG7M0ZGOzroMW7W1jq1XbBvCZBGu6DBbmxFtAEcJd0g/+FqHYiDW
OYxDt4mdBph+bK3xOeW3IrPegX72ecEfFAMvpfVVGYKNhQYe3KBWomX4eukDK3Ha0EG71Sj0fbGY
tzn+AXmGtTGCc0DxMty3Xn7LwkINsTGdKIjYnQYJsxxNf4APqJvzZkHaRgVUv2Rk4XxUeQhz7HCC
0z+oLOWLvHPD1wFZ79U5GnR6uiKepc4I2RlQ+/Rzb2g3KmYByJa9v0beOHB4Q/jBkca4BszD129o
ChNmFEol3vKF37rYDbFaJ6B69drsdNwb37/cS1ry5wP+7/WulqQ6VplWuIRQiQZMaBGpbZH2Q2i9
FNFkxjCrfrKS9qWcSJZ6Vyho3cV5AN7qo3uRhP3Pe6F9L2cKoury578FRlz/mG87zNDABoqjCaBP
RpY67VzDx/JXs4ZtEivB5LSHtUBJGfLPB2/jjWLVtlSL4KijLQag/vUd6PTUhqnh7adggxCtwCQE
Y+VLxQEHOnTWQLd7Owt9kWJtP/jwf3AYJaj9fu2rL++aNTruLsHBddS9XNteOVwVmQ5+RYd2L7vW
ytyjBGJ1ob18khQIJWRcV85LdtvBKx6eRjcLKpUzrmt3NjjAXMMODmFepOFftkgS3artWVo2Vtoe
VLvd9TYbhy4X9tXgOQg4Ve7TNfngrNbeKBZsC1aMapJM6cCcXr9aZ3RNNO3ZSZKco/d3MTINRGB3
UGNCDdqJEtwMRfdLBx+vULvlaMLtlntxrIvOz77/qeVLXq81CzqSpnmmh57r1VrLE49eGvahOCTm
h85zt7htYZUNlVbt/sulTDJzg6xOztzXTx6jCZ96KxjsVqbIi0MvqoePBPS6sT4IV28+FT0eoA0O
Iy3jKr6mgNmLrJT4Gpb7pMKEd2JA2Yz+kocfPNVbgQrV0/97qevZjwHj0gRMInQRl6rbDvTuaEOJ
NJO/tND5KGd6c/WQb+oOVN8/J026nUxeZ5IYm5p9TCH61iuqunQ56pjzzJEeqYneAiiUsThJf0dZ
ab/jn6vo/JOG0vur580czqIeoAlAzYWY+etv2kLXXHDgYLOW6PcVZuBCMEKlgJRdbQH/pAPS7vHu
4tbDB6/irfdue4xMOD2l0yg5xm9BsvRUi/Mdq4xsNNB00Gi50qoykx344Nu2VD4ISy9B93qj0Ng0
aZjDTWADv77eUrUYcKKYvu1j60BLHRgKivkagw6uu9jeTdS5QQ6bqALNYOBr3zG7ef9tv/Xxf7+F
q6iMj2oXgpcGiTsrhyiu7qdSPyIF+FGIeqPOFAIjLQRCMYRyOR1+e7Uqn7RNORy20mWTLnnCuRhh
0JmqkV8gy4MSlN+pf1doQ77/hG+VuLZD65/RMStYM67eMmh48juT9SQzAI+MUFl0LNR2tCkJivNT
Gj54sKYRRvwPEeP3C1+9W4CYLpOi1drGhXVyi9HvEWo1x/DgLB9FjP/PQ3IC8Gp5jepVdUsHGkkA
1u82d21oGXkA5SLimeHSg7H1sOf8oUZ4HcfFB9v1rT3j6BwgKFIhhH49aVy6yprCioeM1PZh8PLT
rDEN0LCTL2mnMqV//2u+lFDXe4aet8FDGrZnX9elU6QCfM7YM2M1nHkfO8Bfm7w7kXJsy3B+ynjP
te09pkxUDBfrkQ4qD/JBbu+HoOkR7PWlq7uq7WYeFV9B6Rzw3jmPuy+eS7cXjLy0+8DWwE0Zzr2t
3AAGehxrbLHc5WYBYTd158mivATBOX1GMjlApn6XMEJqepuDp9hlDL5kwifTvTZrHmw7++A1SAz8
4y0YhCoX4QHCx9XSaofe0RUPkzzagZe9g/iqlpQns6Ewccu7D175W5mb40o0pq7W6Aa/3rtQARnp
M/xCpwj32A59cnD44IRxpXSwpwHVhSps2jo7s0cQH1k2Mi20+yLQPx7Ng9nqfrXsdoi4s6L+aNvy
WcPhNBrGvxEz/kXOFW+GLvxHH8pdunpHbLDvGx4L3WowiJZyXtF7d7QZ8+2c37WN+6myYZ8wBYLg
u+nwhQDSlj3xyU5ug1ef0ZkP77+CP7eXq6se8BPiNLQlONqvXwHE+pY2MTOehlLJsf4tz8es3DoI
mE0zOrlkU6WjBMX40XloGtffWq5NMx5UK7x/lv3ra3P+92FEDN9aeP9IVW420b5SKcgVbBxRqfHU
PTBYMe44SNdActsM+hCqdNuEqsPCYDuKGRxEhm+0bEqapCW3CUXmk9c0n6StL42ksdaw8qrpaAOg
pXiWdonm5C+16tIaL9ULOdDW5e+ZzeZpRfJPqiaL65nYgmCWjsjyB0fyHwsd/IDKaUzCZSNeeX0k
r4zbULnRTWDf6EkyDerWLyAKzqSSNwn6IR6aPO9/a/0Fy/JqcwlmAawT/QRVpwt2dWA0o47WQM4I
Jh8NX9o3KnBIqRriEFo8XQ0TQJDSU0VIPzjKgwbsYMtEMpmp61YKBIoH9uJN6Zln2Ie7kh6xNRR+
kiNg236HGCsFh/RDEKjap3R7ljoPVmR9SpZS9FWuA9ltG+Fqv2Di1+V8HTzt5ffrsCABC3d1pT6E
RXUDOOiI+vwW+Sa/p2p2IIiFi/ZScpSuhxhL4S9TGtT0d7tIO2PA8hTR0+1pZiAcuw+Nf8xCfEVp
P2FeO83bZCy2bf5Vp5cvdYMCo1lPfq5xuxPggNSrJAx7q2Px8/97xQR2o2IzTrdHp9lBQQkSepuu
eVAlJqRv6Zc3O3qBO+mX93F7QLlsayDg4oKbiDR4NEywB0qlCrppgw6jlFCdofl4EsaV4fcLHLoR
cDiE4GLTRiLtfJJ2f50aPiDdLSIYyNU1uzHj2khMijrpxIBKfsnKl5/7t87XORto3NjdLn/s4VJ3
frWOeytrtoa3nTzNT0oUb+HsqZPzF9rWiP6ptx5WgGtmSqvu4E1FIFWW48Acb7NAo12u8zF1Iw2k
LeaEWaCr677FES2lY9bE7lYa21ADYVxCjYfN2H6VnvJYFcfE+LXwxUd3+Ty4iI4ltHcb2ECZfitT
fWkulfh0ybtzBT1ZFYHsQBnAyc4T2kSEZocCt1k6Si4zCZO+IqhZdJd1nLOVQNrDTfEcZ7IMtC1+
aXSu+evYxMI8kC6ikYe7weqhoYR8KjY+ub8GkhfqByYLFMk5bUtuxwCJPWcK5EHtdrTanSzYDBqU
brKAbf2cwfyUT9EUxkn6rxrIH8v+u6Y9mDbcva6hiM1OamFiAyVY1OcGuL38q3TLJuRXlw5ZApQM
aQ7PoH9fCmtD286rup+wOcW4YSvPKA23foYPjQgKoP8bN/m8Jiquz0yA6l+2cqYDjHhNt4tZyu9H
BzlY/4gNDioczOY0ifivg7FTmQicGtJgjiiQKjBK9GhbCBitbt6/fykEit+6GC09V9ompnsd+S19
wJCqSMitDHqaaK6VKAHQYt61UL8MFkCnob7U8fVgYaPI+NJ1NFvnWGtPs41DzxDtHXRH428CA4Ph
QLqTB2HXHEyUafLA8vKgwxhE4hJ8mWM4E5FcxPeJaaV0DjUEppSHnOWGFvJmZI0g4RgMWXYvUzcm
VUeZDa+4SmdsuSLT9nbSH2LjU9lGd5PNUspRAE8+udFZIp7ES50TZVRgh+lQAz1iJY8yp8RHfXkc
f5Ep30jUkPbqYK17BIgDDS1QVwmDeIHvNiM3H5kb2F/bvLkAvd47PLdsji7K/azrDoNhXZoRKV56
H6qsTPwgLTYUovx+O4c+Jw18AC8YR/0WMcTDoOCl0Kp7aGcE3X3fsdlRAcR8Cj1s1G75oyWN9n3r
PYaMXmwNph/+XcwV1IbbdrsDAOaDtPQn+kMDOYEsU/kKYaOf2gKTjy8lHBF0lOhJJxsA9EFJ4y/F
eUXmSIkJ1ye2ILup+/cX0NvLx8ShxdI8A4TK67Uar2mLMXBGOcsoKZ/znRMBiqcgwO1ig4zEB0f1
W0kSriCUeCqYVaq9q75PW8SzOiokSUZlBdmcXcaxv+FF3YzwYfsJFwizv8FKd5n+ef9BXzpK17uS
useV/hcAAuMqRXLKqo+Y5AM29BzmefahmoxA1nyLYoZZV3cM/s7QLELczqviexTbR+G6OqoBds++
QLEJFCXfCbJqYF83JRp0qx30ky+dOxmzC2gFnzl0Mvov9YD1Dlg1u7opIy+QzP/95/lzVkkG8jJ9
I9/jga7TzQmrt2XNgB63BV14hxKkty/2VJyy0H6cHfOAWkUghZbR9z6J+zEhiNbkgRODw4SGURZ/
q5YIU6ESasm/D4gyDe5hHywx7U+E3dWtXrXFkllBTGamtSpeSCVVVVXCCkNAbLQPhmBTOFxC81cB
OSBUHPjH0W35AzGVfRaN/kydKNWWl1sHOTHkzYKleiBh2PfS+kDVH0mPrGcug8LhQJ8Cd4x91STf
clwvsBXERQ8jG8GVuolzcRX70gLfwE4XgXN3D/knyJf5zET4SWpTWZjIifhVy6GJvsPcgTycjXuk
jc6C4Y4T6Gwo+IT2sc6soMXdnONY6sBYNQ9amz9FhgVllGdIEdeqQX47gP28/M5ArJ+WmIrFlIYg
oQAKHT3DyB6gldIal0hvP0fLxYqbEeKxflwr/EpHzkj4uXqXY8JhXWyb0tHFo9P9W4O/hybQLehY
5tQQDE2Myuv1SRpg/dKdccwWaAzydGfc6O4zIIR5vDzZJDzgUafQ2wheJG3KUz+j805DT+s+0d4R
t2I07TPKU+tCQX9AYTmNPmtZjrQ62wb1KKUy73Gj2UVK9m1W8xOmWEyx8h3S3xv8vBG1sY9lYh66
DmcNC4uNde7OYWJdBrs81Wr+jLNowA/eYYoQyIeRPfkCvwyLOwONa8Tcid9mUC84vTbpN6NvAhFV
MNVqG5df5RvFLOEG+FcBCHiOzED6CQrVu2Fgid2Pvo1sKhTGU5x/1Kh6GUP8EUqQVaPmYIoKq+F1
0BxitfJMTrVt5iET46I9nwMAStcneKR4S4r1sXmRFWBk91jk/R1h+53lKTANQbc56AhbVEzY4XB7
Xm7vEdg4OZ17bBJUGNbiVNPKs/XsRPi873XjIo0FfBnulDWINd2fl/JhRMW3nxs43f/Iqgf3t5WN
kY/z2Sxy6jeItAapFXUd3MvtygvRyZg0xCm82j523CzulC9j+hrzyCTV7xtFCyBA1V8+CFR/tAZk
94NTsgCQgK24DvmIgEWulgELWvm4+RFBGXivS37B/BBbHvMO+e/neqlOeVo+j0l+p6AoNEy4bnvl
XT+4j6E7fmqRI6QvM37KUM8OES5GXz36IG1782xyAPHInAD1sOs2Veua86q7tNQFlfvFa9I7wK4Y
eJlgluYnu6KEZX2XxUdqfdZbBezvF5ZD+rfGJ1ZsIprAhfvEPYaJS3MOxKxkzshhLfcqAj8NqYYt
G0kl5LTuUT7obPX8wlOOdpJTM8VOxRzvJnc8390KBq1F+Gu0PjVG6XvjcB5LF2QAOTVQV6DVcsIl
Tn8WKKrNTxctkdhj3TiYxJvoyqT6BtUERE5z/FcnDE6TIO6VG3QdcN4zcAC+laChALtLVJ0CNztB
/w7sHkgyR1JtAWcGvg5F7fRxT/rNM8VFcRS/UQYANF1ev7OE/hHSHTjiJtgdlqYOEdTdh6JBD8BV
B+Q/m/muryuG+cRAYn5XPen5tFcU9yJ5Ts1RJC/UHL4jg+HLG68cZdcSkLCFj30I7NSF8tdY+1Qx
gpBCZbXwyUSjem6yncPgQUV+a+xxnKSGliiH5Ig/4rDRcwbZmXVUZxys2b9lOp6FlyDJgRcSnQfv
se76s2Qh0v8TJHdfJLdNXtzp1G5K5PpoYaQj8Flk6FqkVM5Yk/lqqH1UP7yuVRzRywOJQnsQxSqE
LK8HKZQpkVd4FKDunKFxbuBHV6VPburcmfwmWk0sh/oWsvW+qBsQPSB7h3vFrYPRqAM7aYO5Mn++
HzAkG/jf6PpyS6hz4H0Ho8xTIZO9/rKuFbljiQMcqx+nOFhNqof2P9YQtEn598mPMJxu6vmj1PR1
nPr3ulA3CJXEKLhtV2VbpOGxlwBkZyTZbGCRYio6Y/UD4JM8TgCmkbmb0YRXV20zNsYH+dwbH8Lx
VAeIGxkqsp1XifjSrmuqDsj7yHFYAWXWavPAkXkQDs77L/h1uPk/DwoO3WPrSEv+6kEzRU1TI+NB
V1w1gNFVf8O3P3LU7dQw/oo1/cO04AT6/kWFBXb9Yc2XdcYN2DLxta6ui9q/vi5uzrAwGTddnH1F
MvSvcip+KsNw7tqvkR3dlYl+0PCM8fIEdVbzL3X91CjNV7tQzmo9/USrjcozu9MwV/CcQ9QWxwHZ
KS+cbvHJezTdBWeCtf+Gji2iGqubbfU+fyzKFTU+NNeWCcUbIzKCXsnvFkRMGu/LBCB2Iv+lFD3p
c/KtKZ2LQTkQx+68yelbLgQS4UxkyN8MbnNwbQuurLtPAX+rK6VEfJAEVHLJl5VCSSHkpB4JOUnJ
EvKPVDUvAh1unfhbDElpVAgOnYkciHeU0iOO1k84nUzjZ2Qzb+PB/QxvLdOnJ0HxSo0ilDTDim4n
czlUHf896PoiO0nybJX2I05wv2oYM9XMCRuSvXENVNTOS0v8HeotJkqbDMdsFWCZxOhRGc8dYjoh
3C4z71Na6DDqGSyWw5Juqtl5spvpAseS0nb6agOytrRvBdM3qZWKobqrzXVX5cMW84sN/BLUxMcz
VuIPBQl7wxfGNOdYLwWyO76Qn+KWR9AJbA0Fk8x/OBP0RLlJaZLIpCV15nOhG8ELKwL6ipx9pBSB
2Ue3kQHNxRh8GZrM0DkqUsNl0QNkkO4kb18Lhji5JWbOm6KEyebhRFPhwuTax94L452OwTY2MQu6
+1W+V8ApDen4c/Siz15F7gWtrY4wxOQwdbAR8sA0Te54rnmVKOAdHM3bMitAlRtBrnFrHBNLf6oQ
IDeS/PQywGG9mJRdwp4zAdkv1AtRnz5L/ou31wG71G2N2GjvgsuzAYeTdK+wmVwGm1iDJk+lriAD
ZB2UjAOHA8rO7yryyRxLqomcoNKKEw6nNJWdY8LxK0WoVAVDovlF5XeNu287KkAYQfKj1NaHgrqk
sGAArc5lgORhoOplRdVd20NwIXEoqWtt6BuLQie3/2nZ6CixO2oWG1X7Nk3MYJwppSgi5SkcZbxz
ZsbrDJpA9ZuxyotWH+BqFYMJaRGK9sE0qh8zNcvokfE3qzV+yvP1Xlubc23Hp2Re/lHK5tiX0SG1
KXn6eYTd14L46FfEaoa7WBkOGHo+zSNWXTBNWrM8esiZ5H2NOEnVnOplOCXZ8mj02ZHe9I2dOf8s
RjP7WR4hTkRtuUBUabUhhnzv4b2EUIzpRht9GDHoMaISZ1X+qj5/NlVFoo+yDesOjurMyqdBSPcS
ZH8fwAHCse1LhfMBQmVYgv7L11mxMpgYjBYQrurGu5ndxyVaDoo+++33zgKIMBe7BaSHGZKI5T+Q
uZxxoE4VMCAM6hty86SFh8Wmd1GWEC7JvDj7kGmsZAAKWihNrWwRRA0iYBYNdU+coANgEENIQkjl
Jb9Kwv4sSYik9TqIWjfpHgi2F8BaL3tIpXGtKdT0EALEnCrHxIB+/GpE+5a542yaF5UWl3AAhD0h
FcPIXYgvhOxghkg3UmongGWiwb6MVYX7LDbNdAykiqhqYVOZQYepYOJYx3Q2Ye2xLVmasvun9JBa
kN0w+bYT3ZciV0oa2SWY6/mDgjafRfRzqF34haobNp9ka10U6OWx6quHgcDkZmBXh31hNQ9a7z7K
sxcwTKw1eXZq55h2gn+wMYG19zAVt0MH+sOo76S4slEUkRshjX/ss+rBaUYeXr+1aNpYkbcPE2ej
etM/wuyTTS+lk827G4j989x9Mal8UbA/qNUnJ9IP8+heerrdm5YnkD6EJGcFNZ9k20JiQ4Q7KPGv
FmG1ZWHjUdaaDnCwxSQ9BlEMfQlLgRvZcLObPQOcwABh9JNCv3eXeecgZ8RQFcEd9n1Ct4iYp9jZ
c8tkWUL+C6ZD155KNnNGPMBVkbEyGhbT/IxGAxI88Y9Kq7/Xyi/LqlHm7L707TdlznY1nKtsdB+9
sPtSwEhS6+/SbZHkuGT6r+r116Vffy6lAxscx041HyCjOfVZqZZ7UOefU6O/NGnkPloxitYlFOml
N3NMDqGyx12Bs9B4L5NCE5xCmutB11dH4AX+xMrP7dHetKyqjSgrG26OqG7u+TV+raf6zjDrBwdd
wc1QTac19h7NCi3C42wVCOqal3RNmjO3jIVAngMcbpCN4Dw4MOCD1LHUkZ+v2le3QUjXRMCX3jr+
jxq2g4xgwo0zeb/EldXD5twvJu1+LPUfarV+zgfmgJ/0JFE2uvSEahmCZWODFzR6K2OJVaGDqWbX
zZgCnaexwCXOaGccgJoB0zikV7WkrYMu6k+xonAKK+rzqOMTU3tru8ldOullekpqpEUy0pX6ac3b
+6FMvzNH1Lej1jHgWG4zBeNZXB5RR4yrGZB3up2ZcbN2c7rb9rcUhSWUY2/J24AXo6ePifJU4NWz
hhcc13ihBcOUxq7/gulEzEJ2elv3+h1Q/E+Rp/8TRxnKYKl1DrUoJL7HD0m3MHAaLh2yVluXqRDO
Fdht2IxGyqS+zUzc2yPHe2RgmpHWMipFy3nMN4M2tTdNHz00FR6LqA+F9/PM2TknPGWuPikRXw8V
WDSgXGWfaLXzWZ1iH8AfFlWOb8crMshuV6Bdo6CyE7fTbRMXNTTyMHrKneqsxHTKI4Q6tmgpup8S
a/I+dcSu1m7Gy5DYnzsVAQPcUws/ha14q8B22mp6X95wZLsgQtVHV3HHGzt3aa8W0WVoqi9DMZe7
iEbEFvM8Om+IINz2KbI4eKfeql53cKvsbkLYziP76Qt7h5DiGZllaowM5PqzQqHjIvJrTnVQM+q0
DGyEKjKBrr1dTfqorXp2kVqJa/WspQiADpd4qW9XpDS13UJzVavSXdbYf/eT+3e/DGxt/nxLkotu
UzqdarPFgJyZYGXN+Gv22fS5RCVtm+k17ZFuuqkHMvAmaU+di0mQZYXpKUea28tH72AZ0EMr1+T0
Ebsts7aqw+CoCBwp3TeDwVzMCWOt9ZfJNA/I0+2GLrlJ7OhXTTnRQPjERvPLuP4bHOay+IJiZLrZ
9am9dxu4jYNxYOpAqdshNoNl5ujSNTSMe8kDvMI+6nTdqJwuk+I+DnV4I+zPaS5Pur4+1Tmt8r46
0WOakLhERYtRJ/pLnBbggV5Y+cLxdLP1yRiMYEiZeNN/L0uyk4jql+ROkDGVN52F4yz+a9LHnMfk
1uu/zhhRph05r5yDU/orbkfM9KYbSdj6yiddetDD5TMQRNhvlfqlUvOjsI4l51444IR2bak4v5I3
uau6FQUmDiZJqQS4KMdlFzvUs8m3ZBg+Vyni9XoX6yjf8T9Kb+26iDWFk3G7j5nD2POvWA1x1V7Q
wxKxXX2LGdRm7ZpAq2EzIEGbBFPb3lgjPa6wuxm04q9EwyyniPYJzw6qG7Q8ZezQ3nRJRB69+JnG
5AtntsJot24y+QgiBGmaofQz7QfQ3vO6GZAIsBycNttdOd+liIK6tqi+P9UoACOOtokIW+sYbRHE
pYOBBVyGQdECNwOfVoRAkwEVITR8FYBNU0RXUEf6FKFjzDuNKvOTfsYDTtjAXK397tkYsdIEmhSA
9k27nSYECixcOtf0MNXodBaI8iyp79aKX6Bx1YffZ+zUTP6mKvqeJeTCxqeku4mQGgHSoLXxntxz
tvwI/MOKANBoDDsWz15TDx5xMS2mPcrbt3CIGFPj3Bxya8O0Q0BwI3W/XD9BlyPmhVSMYMyo32Cu
dJCHHScd38B4Gw8HycYMrLR0BDVSE9tjo7txsIa1+ningF8vwmlXeYufk5AXk45Q+o+1h1rA57GK
OKgaBx/WvL4tlYUKRQ1oh3/C6Y85Y3SUeaMgJhTsF3NG2TK77Jv8gYHTs6Jrdysq/iCr10AdaBgY
HhoePCjOjo0xn8cxgZKT6WcUUE+uO5p3pp2GG3tuTild30yrIO6WKv5rRnPMsz4Ic5ThuoTB7WCb
M58cvVgzQ1Cix2vFd4uBpu6s/Vhy4yfvZuVgMZDcrqMb/AmYY4DPZ0SP1GIuXT8OxL1SRSFSn/iM
K9aXuInRPWnD8LgOX50y6T6h2voLubjS79f2ViEPUkY80/TW+js2w+oyNRNjSHTG9hVK8jvcdxAY
+AWo5GwaqbtbM5yF85a8uRyTf/S07g/kSRfdML5mVX4sW9J9Ov6iVkBZXFLS4Zl2Bk+1T9jafcXI
gD6ZkMJRLAe24E85vHH0x9p6OuBPerNoeK9MdCRrzdgbozTIimcvajB1ta1LNVkXqbtk1AULPCrc
oFOHs2ORHrIrpKZra1K9zN3neH11AxKHaGmOCX1Ay+/a/FaqM2mMCqOdwnlJqFGgsckQQZK7qK7v
JIiYJHYTBbzTRLcvyWmOMIRJAQsUWrG+y4X6jJYqKKxFH8/MAg5MJV8mRAlSDH2C3mTjXAqKs7b9
tz6u1L/WNfYXmrmKa+0tyt5eJFji8mRNiHjFzkY6tCnt4JU7AdAH050GMB6f8t9oJUOizDlKP7KZ
HjSi3rB+d917mUgulByS6At+WLrIimLtNcMITPMboveYNfd+wUdzMt3HXxMvBPdRo4xwxm8ildK6
pP4I1acaVTUby8rASNIKRXjSH2QaR5e36LJnFHwvI/2CWI12dettQ4exUm/eyzhOMmV5kULkj5ze
t5IQ0QoL8bfez/gU9kjPJ2SSQwNapkiu1+5aFqMRLKhxjOT3ak87BMGNU4HR6ULBnyDEsSL3j5AO
okbPSoNLnFs8gFw5KLXzKG3tcShuZmwqEuM+xTSa8Xkg6XgBHsOh5YCK6YOoZ0irhnzQNywPxEnT
0U/GKCDDTDY1AdtApk43JkeJzGU0KP8lB52s00bJKF4QfaJHjBN0kGmHieJFhBNElkbVPRo3ZiAd
fekEkVlxoxy9dC/MjpqILy+dchLCyyhjSwUxTEzkE8sKxpjSPTEP8uQ9NVPuFCejMA+LEfsmtbTI
fqCST09FSN0ZPZRC5NgH1DbolSxhfD8F2K2G4003fJsi7CXHaauKcupabiYDVV+GMeZA6x5wPkrW
x9GC9uEhmofeSQd2kPNcVo2sYikXCy9/ltckygbMIKGZe7uZt+NWFj6B/0PdmWy3kSxN+onynpyH
bQIECA4gQYIUpE0eQRRynud8+v9z6P6nS1IdqXvZi6pbVVckEpER4e7m5mYJ+rs5ROniCxfS2uGo
ZXAPETRSuEgQt3HhEYh4C2stVN+Yx+U6L2DkZD/kXIRvLMtx7TOwdNK3kta5kNnljQ0UZzaBfqJv
hMnYVp0iP67bk4LK54Ckuyy3UgM7tX7kerTbMR3RWcz0BsrxXlRVnOFNB4EZtZcCPE8hH40puuRF
l5Puh14G8FL6hcfoKc0MAebk67fpKcSPWhtIW+gfSP6BDcmdbcMbQlpb0pWMPYnU7o3No6Zt9lyX
Scl3S9YW9A87UI5RXjzLZoopjUfE6CM+x2HZBLER4EtaN5N6yauAq4ayqLG2uUljgXmjztIPihdH
DOv0p6RiGUGud5Io9RCLQ/hZskAFQKiCQlQYB3cBkUHoCkP/1WxOYGFbOzEOUrTLThIBJcHNRD7G
RibBIMeEiiv3jVkZB1lluRvNYFjZ/NWG3EGxdqgzfTNGpi8bUnAkBzixVyoESy36AOY2jemnsOkF
wRq5AKQ1S+a80l3aQAUcfrrc0v6RNqk605Lhd5ZR9iCKJ3J2RBAFUtbWFqEd7jLpveVF9hiGxSbS
yi/SnifTPYwAUrESn71y2jiomtUtgx+cv8ni5xPtIFlkaH8LQ3UbJ8Vz43g3bcbtapNUBumDbAUH
DTKkYqMVBkGPzHF+5Fl8Sd3wnHMJyeU1x/1jhepWAQLX04AG5DVD/7oyY387zxss4ffL2EE1ylbS
CFrupPcfGi+VQdBhDyOxulK5n2YYNcK7kLvKIF50ICYEJqb80FhxMwRCwvu+AzGCqSB7oeWalf0t
KzySlRrc+FUUA5jSljLMlURJiQYTTXdJbHNqeMnk5a0IG0UY7VbyoxEumijSrCzb1dR016sS82Nf
vqRRd9db53+PmPArSvabLLpcBIJBSPtYeukip0Lvex/k7SoInioE0rnkt3IR2XCEBHfU6G+ZtNmF
5+b2iNowlZcmHp1CYhTfSlumx2ROvxTe2ewxMb1blBL89xQm2dYE+AkabafHx6EwD11m7ywIATUE
Bm64PWqutzWDdXpabZdxRSMEVu+6wFsekQHwvL1ZL/cxsDry4hS8Bo4awLFuKobKh1npHgUEaQh3
clHFuke1ZBwaRM7cBcGb5ahRLnUzDAI+R+Hc2HX+kM/eTl5Ez7PIi5z16q5oT21g30Zj9pDAvNQ+
J+MRUwN/HKbNOG/m7IjszvZaFQlPJbX2BRyLCSGQBNJrqhaP+Lk8dEl7s9BOGILowxjNuwtEzyq4
nzOTDFRBRBrOVVd+mcPqlFvWvoVHZuj5Q59Ae5fbVvB+wYBUELVqoPQDby7ozlqor9IdEMzOIqhI
XjBhHlqXHiTSfi2XdwSrXmyrhEmRQU1ICDDSFhAqjrfoSIiWN1Nevdb5XqWEEc0q2Ujy+qSeEwk2
Qc8khZr74ApcylENFP12ZF6iVtjEsGJChaMIOi8DM9dt0ThIPYmue0WckM5sepna6jXN8y/iSqo5
R6cuH/TZOly7oHGxCfoY5QwSpqx6ZeTpWU7/DLVv+YSKLKALz41KlvRRZXuaOlYPpn+IFhVfWve2
Su+wXD5pIHQV6JkICdWhtQun4d1ii86ed1eWBlcWx5yGDhLYK53dndf8UfUGmZJi6Wit8BPM+EjW
Y5kc6YR+A3JDCR1ijFsfrwNIOYkAnUHhfAg6HEKjmDg/nXOWaCL3EICSm6vIaXt3Mh/n9uFHjLZB
SMkv4lOK9h6VSPhCr/UerhFJBaDjbpSHF9hf2kiSg0nwr9H1iC1qyrbw5eqWx7OBQEVwUjotV8Ae
GjaE/3tRbrIg+FMfxZCCRM9K88Beue66Ir+RfK4lqowEzBnhN615nSYNY657p6P3Z10k/8M+Ahj4
aSZaRB6/w6xOMdxOxWSuhYDdAJ0lg762UJlAdQitBu1BpldlpiGHWRl24D+FSNR/0S0unxikOKdp
UNO3658Zq1sLcRJn6FWhUQbDiBSyPArP91qJpQJkZL7szkAxwsUXocjaFfbi60Ldk87dKtQOagsD
SONaorywZni1cEMtJoNl4MFj0wrvXLijhOxdjzGLMewhHN1OyPs3fQbpTX3VwmItVFORU5AiboAh
G6tUq9iaeyqkOGjbNqPPoGAKRAa4Dncp/CebXT6qpP/Qkx3tymAOewJW1m1rXdsl1itEzq2ShbsW
HQd9cq7/1wJ+2WtwZZV2W7SYhsPDVo0Yuep8J7RcWmFrsJUk/S7MV5EHGDIcyVqMRqCUu0REOy5u
TQ1RG0DnGrZuTWOLCHrbVvYjkziH1GpXeSnSdfpKBEhEeEo+FbBiq6kN8hvZ7RhbdzLzHyKEL8o8
MmWuVtadFo7MdbTXfxcWaxeLqLOxlskFUZMxFXOXtvmt0Fll6nxw1mS5a9TAkbKnUo0hXhfTitkG
mfCIqa5l4LnOhSAOIRyZH+Fizz0iIJBgExjeTWM+kjj6ugELk1n22EIuHLpynsC3mMx7lwxqYdcM
WgWiuWyAcCCV75fGvDHsnHoh2+bLbWy+dwpxyXhAiv9+1Pn2YrnaP5pEiBEqKcMt29kE/WFQHQG0
lUsan9g8ChVpFqc4mm5ogJt691KhhS9/OVHlu4p3HeCgVcRJNbbGxC2IoiuKjdKzXIsYBFKWe5vB
Br2/s5X0Sa0Mxj6ZV2D+YjH1tXDp7UhF6nyN9SmRNGTRCz/o6JNVa9s85b2xabzpVVW7Le5wtxal
JBsbehuWBc1aZ/5hHsIdgv5rp4StWXyREyMaJQHaKJGH0kqXXRnLI+Me8gYkleq0cBcYq2ChN60g
t8Iq1xdnNsTY+ijkfHvIt2HJ/UEVG0E3w5irxSkWq3porO1aut4Vw1WWBYsHPqKQhKRra1FV9NR9
wkqQeiAM+ACdu4E6bfKs257ZN+mkSEIijAWB0wCEb2RKVRJd+R3yu7x6XEV2L95/a5VcODtfWY+6
uxfWpKv1j6OuXaPPwiUvzdiqso8O/92Cmi68T5tCHqn854y+76yZ+8hL75X8qzmG96JvNsOrsyg0
w9ih2KLNzdyIU290b1l1gUMLSz+UdbJBVgDAtAuJn6G3q5lWHvmsjgRG7iOomXBO4fDVon5JrwfJ
Lylc4Ibs5CIO8+p5opKTCdHZtIHw7ouxX2vF8HhN3TNa3XwdCZhSn4eOe5RLVPAGq/U2LmCaQ4/N
GMgUuasETQhMNMqTj0UNbqSjJfWvsDZnQrbDdKSUndLNVw38afhVkipchcjG3Hfwg7nmVXxU3mp+
q1NM6BwdUX0jLQhVCmV+X6w+zTjAOUwgSjNRphFK0BeT8gEq4UpSHsSBfSG6StYgPyYRSF5EQ8na
kKsuEz8ztasxeR6JJNfoKrw4Fn5IqrWifJdcTIpci4eXVEXyDYTN97g1nLFDfBCxQQeO44gZT9+B
RyPMPyUYfxCoJNETCVjLiXf5q5TFAjXrNPWleSZVqgx0CxPLUJ6R398IFkBit6XNHJfRWfhTdk1w
E1kFKHtCTZXGoiQkqknfO96Pbb+R7VHYNaM+6aYoyQNoiya1+h5D73KwFsyBUvkGkmRJtEVE5ziS
Nmi5vc2VWXSEmSJhU+jOvmWSo6NCEow6Do2t5OYdC+LM56XFKjJ7y0itw8a+XUiamgnyBK7EZNoi
Wijdf0P6Ly2VBGWTQQeywvlMSHcarAiv1Fel+pFkGMwvw+PSFq+yqjRk/HCZQHuy59wK/YhbR6B5
s/hI6XMBNEiwv1IIWQ9pU+o6JGRAF/hkO4y0HwuzeZmXK6ohO1gkATskaQV/kDSZ/v9zuhPFbKky
J614lYpfcWbSFYow8ZhA8k6SMFnwFDOh2Uw3Eq6kxL2iH/Ck0wlSm25sr0rY0mAGfLkmLlSoUvxL
OSWTs1dUqSleywauAxTQxoQQsczzfjH2mTXd61H+pZugIQbmNkqau6DNn9S7ZHIfjAWx2Da8kZwd
1VGaF8l2Rr5nMIA5HRxYwIlhk4hP6M1gQ3r14u1UANV79SooQ5SVI2iAdIa95laGIpuHfqhvobSw
5WGcNfO65beE1ryxgesNrLThEn4EnnqItAYm93KbwKVuo/J18MjHO7JIbuCl4Rbm+6po94+lc8xL
e6tyI0qV7sn8Pkm65JPgboop7WY6HOB2nrJgEro8yBJKi1mEMgU1EKxJdqPsYS7NXc19ETjsJQ75
9YzVnJDYeIZHaydfBA4Q3WDpADcz/UJskzQo40mKCWtib0NuJax8HtMO2oM63gqoYU7l65X3S8ov
20GwCKnW5XcJkCR/RqHzr82QCshM0Zy8letEslJJJaWupSmNWyH4CyPSgtlIdh5NDuG1fOgBHQx2
4JifTTYh3DZYANmmatSVHHi5z234SHnf3+FzeV6G4tV2t0kSHQV475fiGRumO0abyAdQhVLA65Ag
SoOD7MKSLytEZuk/SV3ChPeuZulmLipJpQVDE/Rz1RvmThmh/HsvQ8gFwtUL3ujLgwp7Vd6ODE7E
jEvKRWOVzO7k7luIXXFsPTbtzPEEXQi0Y+bwfZkYlyObVnBsO+uNYWia9870MPVA7lkxTw/uGIbb
WsObVwvxjGgbEN9pXFumsgtsB78DLAyHmkbewEcoH02qY2c4eNFfpy7+hW2HXqltoPiiQZMVFuA/
SMWRFqvzQGG6sr2Sy78Ja/zT6D/YxJp9FzyLvrg7gsrSgms4LVIxSKyTAkbab7PBbO+fOYC/MKwh
/sEAFNlOF30fyPNXga5/PFNVOnkSaaBDeNIc42a+y8DeZmw9DP1G1EMMBMMq9TFU+vfrJ//X9Bs+
1ByWxS/e4b/86/9vVuLYZ0Kg/IOVeNl8fM2+Fh8/GzagCig/98OwwfkPRtiIU4qqNSRpTUYRfxg2
mP9hVBruGgRb1cAd3GQQ63/NxLX/qIaFkiqWDbwkxqr/j2GD9x9IfyayPeifoCHkaf8vhg1XwueP
VyV26TwXluWao4uZuYxR/8r0XZR4UkG0OmRc289ThxFtYKdrq37EfxY52RITIRemrV9NENOgM/VZ
v/iYDVLVlcDYJT44Rd4ZfhbByQ8Lrv8gVrbDuTdgrWu0AAvPakXO73Prwd3UojMCU/hBeMF3EINi
Xj4cvVrnSfakL9r3gPjfLwGBP+EzcfS9GEt3YmjuIKrCYUUF0aXPsVE8hUt7Yqb2lHXxWXruknt6
s3OMNOhtyXxb05irzdxH3v5oDwxM/uM9/3cv/1OxXPuZK/xj3SzUFuDQMlTBsfr5aE+1idBQAbn/
6v+nFbdd4e2HzDvqNc0bZglIswVX1A+OJdBYmT1aLv1T65sS4a6EMgO6nUH2tzkGV+Zefn2f4ryO
uojq/j7pUacqXkCW1a0EqJ36/ANzKD9p1E9Ry+gnEtjnHNse2LrtaVK9tYL50Pg6KmDiMVf59cVS
Yb1MYp4tk+9sCywsWtUPzPYmacdvV3x9WsjhSpiJG12hoqvDBRKVa9B7xE/GH5ntosjUDkxpsyk8
ANweSKUJPszAu1+y9K1vZwg7EdoAFclBzCSyL50MXC/5h9x6cdz2Xu9s3B5Vdk+NRBYqBrOfzwE2
QxH7Q2dH+9mMsHtTJiutNO8MFw+/xlaYGFy2ut21OPNhQ6feuyEjXV17KvPKoCHtiK8lf3OqmHyq
3g9m3tNCJ5dbKl9RosRPc57JS/jyYQ8jKbRv56k+hYN9sCOhn3q4huohSOui/4UV/jPtXjaVh2yV
jUIYSi0Go5k/b6pA0WDRaRVryZCcVDMJM0G04S/CIHQMY7+gclxZkIX/sptlUuPnXcMHe4bEBNsh
WP0ipVBkXR0NCoyLNkgvfRWdor6WsWJcuhlUmvRPoz2+4cgGztuUzPpNh0Y0Q7Pum4G10TR8kmPm
jH+bW/pdMc1E01Tn0tTQxJEN/fOCJBQ2SV+yIGGcnK2xOxljfIePF4k4Q0lKfPGK+xaD4+ugC5QI
fZw2FgTEOAqfsBFZ/2WZfns/loryHNc5QtSinPZLPOdsRbqljN1Kc78m3lz7YzkX2wp7MgC54Lik
7Mx2WR6T8DwzdOYTU2/zHkZtCLfefJlLlFLwOz3pOPn5I/BnZCl/kcX4XayKZ0QzUWeMASkO89f4
3roU07HZdKvODD4p0dtViQQkWNHa0/UB0xiGUmfHq0YJvsYhV2qa/tWHQ17MTxvK0oh3hsbbQ4jF
/HU0yMmLya1qwgp46Nq2zWe5eaKKe5yjlHbjSa7J2Ry+TGKPWD0r/fygJ9bL4iU7aDDnqHaOSpqc
Pc5sOYTMtpcQPay7eIovUogiROlBDwovf3nDhNzfntvQVJdTgKa6ocqAyj+yI81LsiLUkn6lFyY0
qpF+EMnh+XrBycJ1bbyyxWmTvNYtw3Np1y+2+fTnp8Bo/V8eg8lC3VY1x6Cq+2WjlRajPape4H2c
NKeGYdzVok9+KI0dEx4LN2J26XP1YTZRSzUuiNEG6HCGDPW56ITGcHB9VZgaktQrNn1LWTeHDmrV
a4ewUHBy1oubtsdZRylPQapsyqGC9RXECDd0M1yXw0h2PeGIGl1ik17TyPiurpumH+S4Ygx1dMFz
G9GAnsLLe6BJggm7srYL7RkK6AEe9X3Y2n5SWS+NGnm4FPDUU9BA4+zgK7PphH/bis7QW9aSJmjI
fq6GPDt3XXRRQvKIvFruGycNfSmIRi29pMWAKasRfU2hgDWx6fxIT6qEoKDNjAU22SA8yslXxuWz
E7WXGMnKfMEOOpyeY2hGVWpuLLOOWBc8s8vYuhnQGkXxovVWhkZIasby1mDsScGR3jexXF4tC/+f
CHuPuX1bNRBdBmf5HM2X3CYyGXp3SjQXlRazWJuDnq6XuD9ZevlQeVDsG6ocd04RtpXBz9LI9mWf
IHKlZBVuP/y8YrQ9+iTZ1sCNcIWvE0sbRk+aTpxJFo3v3s1P5rsRVVhH5wUdKojzXp9tsLp1/cQz
03Xm4E5eJnvbA1YIIqRCPWu+sVp5FjU1fIcSwzI3pRVdpoU9Pemj5vftiUEM6voQWxdJWGS3W5TS
GB9/1evsI1oIyUsUveddf0NPAgfIHCKbpi/3Y0YXDXkav+Cb+2NXKKz3gzXzwzFqEdebsK+JURqj
svVCh5fdGJBcyP1t45znTS9pAv0w/epOcPPkYtICftobuz0SL29uS+hNMAob1AJ+pH1QOgDRcs5p
Mo4/ck97SZngY18FPVtJmvGaZAV1FJ8TySi86aNIbHy4+BbQZo69ts1769lrPqMHg1Mg9axnfInA
th1n3FYdMykKPDzSGO5ssgYABY3ZAxtYUUFr15WkQedvDTIrjH++YlGZ4VqJH158RmnkrCbpxbSH
h6Xz7m29OiWKsq8DfScT8IPCr8gHVkZHyyFdPFoxUUQTCd/rpOVhDWu+6+L2HgEub4WXwaUca0bO
7DXWFfEqmvkjkRV/M+cCu0kSNSwFiIOhbxdm6uM5edRSdlflsuT4CC6lQ1ziuJQ9V2QZs/iZ1+4S
k0mrBmdgjV93ffYx5j0uIw9XRwm9//ZZ0/PjkOUVJAD+69IjM1yO7VsIa5k2ltKw1LiwuUIMvOSe
842GhEsemWA66o9iM6gPb0VvHRJuzIC3CvbNl6aybg7qzG2EmlMMqQnEoDF9xUburbbJFNO+f6hb
+6ZxsnM7T6tE+mJm9LV3uX01vTC4h52dmfMbrNz9bNj3VuQeszE+OyWzBvQCFwzery9/XDLLN1K6
G8nFKNyjmfBD8ox45pC7OMV6Xpo3OivYWtsxh9CJP8yIBBm9BiaN9vlAYZMP0JaFWGXkmV9U6Qad
0T1jC9tkBKAvbuaYh176+hTMWPBmCBe5Vr1qinnXztl5dN1jWQEfihJJSGe3wQFL/nmSXTSl5oEE
9bObMs6lPLd6/2JMzn4J0wuy63u77k7mFJ69w1g7g2/Hw4M9TkBH8SUsq9P1Km3C9nnE0SKB6q3A
Y3UPIUrjaRIiy5Ne9J7duBAErlvTSC7WZG31Svte4Q48Op8jBp19JMWwUOWrynO1/BU49dEb6My+
L0uIKAEpVADN3u8zl0ks81s5PMQaF2sRxLkfhhFoBbvNw1rcGpDnJWxe8jimu+zeKdJp7hoYzPZz
DrOqLMqTkfJAXqxxYBwY7kZ9spQEWlR21tv52LQ1WkXKKu3vEuLZFPHaE7fxLRUSe4CoX95z1Irl
5CWRe29wap6GHqrI9fDIeaktiANtdrGM4qIHHKsFyY8Sd9a5uJaS7eeCUUSvIgSlWhZsMcHTK+zN
ynjtmdQ5mo3mLUvV1ss7Yks3Wl5e1IWEloApr7PN1LtxTDlavHMT1lPuHBeHixyWsMA02KYi+poG
6U0Qq5c5f2Gi3mNZwSODlynnMlW2xO/dUrNNR5Tv/V7uBCiUtw1kJxnUE1oW5uTnWKNBoC2PadSe
ikx7SwymXygqLWxm3f69Vdg+PfZWIrGWBw00Dg4l2l2Aqnd9YN1JHi5bQMabEae4zA4HILXKE7Li
BqQzTsGs9a8hFHz8Q46znZ6TiFSrN/aKKncRh0YILZIWdNFuHrsbqZ0EbC7d6DJCH3AT2KEaOcWU
qXtmPWWlpJx0yUFmDYKVdHaSZrwZx/Gu0NOvkGXWA5N1AzJYjWUepB0h1WljEHs7o/JWXki0QtGd
JuuoncI6+2ZWnrWelqpC6bF8rbL+01jwTUz6vBlVSE3QaSxKTbvJYSguuyyHhqUwWu89glAw/j2w
oGro7sOalwuN5zxhz55E8ye0jedv88ieAxnmWh+IxSO0BD+OmorE59GpWKQaRLk2lHhF4209zu7K
C9R1HayajpEAfeESVJb5u12RK7Uq9yisZe6qrD5Vk3ZQNfiOoXar1MEmbvJLrMWUmGr4VVj78lC5
yoZuWYrRto56/HWIG0T5JrCWuu1DgELILREHbNDZMH3D7y88Y6OM35asP9nyUe0EPSWOH4dKGXw9
Yjdd/+zQmYdk5oSPebpCPcXjsKE0gPcNRO6DEAuNeCZvUsy/lEa/FZDk+5SQTE2bJun8r7oNtb7U
ihkscMIYWKhtZZu78/dEDx6X2dqElfb65wz5WsX8Ul/oHtPpjungFMKo+s95utWQr0Iv7FZOPKDo
GDAsk7F83eJ8z5KNNhuHKWC/tBNrNzvlcQhUTJCRylLTs6RCZV8+OVOLbgx0n4GjERUmFgQeEywS
RpudUnzP7PyLGRuvC+UChMpvQEHfW6XYTS6kmaLatJZKJ6wm2zB1ejvc7kMwTHfQ5XXAe/JaftPs
hBdNgvYyLulaxUu6gX7258X43YvE0gwmmAAFpUjmf35ejMjsR7KErIP21mLQnjPIqI7tHo9LbzVb
Izp9SuSbBQ8oseWaBXrlfbSU6UZGU//8NMCUvxcvYHiyFZCF0EHHfn6clnbgXGlJt1qYo7tJW+KG
/aXoXKyISJplGvTVm4Hi43eva1yoyDNDeq2k9qW3iSU+eW77ahfnkPZvRqhb2Xlybxd3RQXMFIVd
5Je19W2Oxvs8cN7IElxo2E6M3qMbIapYbGg8qzgiCFyRxrR6o4ekjy/5ZB2sRIMF4Bq7aJ5PPQ1i
36MQym2wqpQpPQn/XmgijWQ0j42XfiRufl7wkFwNhrMG83AZYR3adYbhNCbea2+R4bCWT2vBJVNI
FmTFIdKmFDcegy6DDQXW65JzXB459IcBVoFV2fVGqaNPVfS5HsuGHnKPsocwCfp6jc0X2olKuXNr
46l0Grr9uDuHXr+KqunJG3fj6E9q+O7U1Q5HGHj3UfmQR1Rni2neeT2DA1mMxN6K8lhXbstGe6Nz
z6R0sI0HNkZYVw/JpJyzQrF5VkzZpVHfk8jE8buuO89RMSMiSWvUTYNzNCYnZVQeIfZDW5qe9BgJ
S1OfoEhZuzZFAGnA4HrUvLPTqReXsdhwqL+OltwBnLxr4I7SJaL007+p5BbkVdX9bHHnprh8+JbZ
f3FsQpgeouEW4C50zUrr8kVH3nR9zcXV1M1o/Bobj1lp0Uzau9H7okWHNiXBjssHKjrOrxJ9QAN8
ZcybIYxs/jRHd3SuH80kfDO1cK1ZymGO3Bs4d9s0N7+njkWLLnHO+Zh/78FtPcPYeR31SJmwy1Bk
SKBr5s8DQkFX0UDLoe6lEv+0MJ82GwED7eqMuF1M5tk2vuqab6q2nArnTtcnmFQO4k+I3ce0A9eh
l669jDm90hxXbay+QRVQ/EhK1SvafYX0hJUrsTgGA2/isVyRzjC9CMie1MyhLvmT02WfcavIbwem
qEyszebSB9QHHcuqz67NZJog4YVLTHaUQ182Qmay9xkVsF33r3iE38UBd10+leKI2d4EJdq/5kiG
DQHwnS4FWWxZ+SUAV3LT5XBSnJQaGNenr6jSMHJLYTZI+ec1xaXi87rR+bhmnSkR6PoiI6eooDlg
BptQNIa1lD7gGIHCpag38EancDhc7+o+NDPf6TXfHu5CS8t8JEqlCCUVMFCD1iDa9YMKadaZ0OtM
Cbm1srbcKlnlpomQMwwqp0KlE+H31VCoh8F8bZqhu6n16NKEksfPvOKcChE/Mj8hX1vpgedumO2i
3s1eAmwZ14013I5p/Jbo+rtSV+o65Q1IlFVV96tBjebXmdHdFHl8aOZ3laQfQ/RwFScjZbVCMhtn
iCDZ3adxXBCPyKgdw865W7is116H4LI70s3nYdruSx2rHLkwOBajx5Csi2JdOn02su7ea85dU1+K
xLrLwllO7Q37mWskoIAKuoxS356gdy9+O3wlF6QyqFimOZwSP0zSh16hm9DPzFQGWbdnDrBdB17/
PCozTMFS66mQp1fb4vsGNkke1NgRrbDFn9iAZkRuTslfrWJd2xYMlgFZsKfMbNilcf1SBeZNlYUv
SWuevKYvoBRRW1UFJFr3m1pQsoZDCwXNbv4CSv9LSmFaNCpVJrjR8/jVnmIa1aiE6ACEOEMRRAdA
j1BfGEEs9AGKAwnynwPX7+CuwMy2hQEtYsIoSP8ctpLCXpima9uVzavopAYli5B8OB/LE5f5UVgT
i2P8Tf7nZ80bQH8LVF/MBSxL10zLk07TPyBHiPAoqsQ9THF4UtRCTFOifd/rB62FYYVoqD3t7dA4
FLN9REv8+OdvfXVE/iWTcg2yN1Ip29MMw/z543tVbzVE/9sVSsZnq+73tiY3ikCNAsc1Ay2ZYDG/
mM4Eb4C8VWtAlQTkuOJFZh+eZeyl0Ui4JaV1eNSmq5bNX57zZ+Wa/y4TtnCmZ9K8Vn/tpU9q0sTl
MLarNsourvBMrtWMNBKnaq+4aD5lS8BBdl6blivhzx//L5sRZQ3AbLaiiM798pKmyi3tnt2B2xwh
IvKUr0bBkaG3d+7T6NKN5Hp//sR/w4D5SAMzPNfU6Mv88mL0aUxrth77MbNfFLW7sd3kPOhUtJhY
Xbr2npHXp5CRsWuPLC4xuUpLmiPeI4DxA+Vn6w9efdKz7CEVrKqwdFhCc/DJziUvpF+aJ/QsJt7m
5FL0//nxZUF+3VbUATrpIepW9rVN8Y9dbevlqIaD11whBoim+1C197odnmlA7f/8Ub/r73KCHItc
E+Ph6z/9vIUTyNSqbqScIJCDbjQ36O6/xuhHDkpFZlUBd3eS1udaBSeRmfXrqFH1GtiMyV7/RTWN
Q9yNA60t0KRg2Y3xcM4h7/bwlheLzFkJleM1CBmQnlWvvtOrvzYf/m3N0OdTLQ4kN9+v6leIIg1Z
asO3DpQcvUsbyrc10sfMCOTxcqgUDQDDJIBbbjcAlquvws6FVdquJx2mk5J5yMHIqxbU78+L/G8H
AH08GPdoxpq/HT/dmrUi76OWgc/gGE50QjLtQHV2DBnJ/7/Y/rSq/mUHuRpKtZw2Q7d/bWTNNa0h
26lahnjAxoti2SHj5NFOJpOws+Bc1E9Fqj3Gtkq1QwyLht6D/UXNLhg8VHSap3hGZGuUFYopx6OA
6G2O8yfbkfuNnPHKWZilcCMvKPzcdp+S+fsVmiisvZN2p7gNTp6FaLOjHNOZaAmKfKgHJrvIqRjU
7ZrnuUovgeDoSUj/xeOHAo1MZFbWRmscNLc7KZN+uIZ9KyIZCj7I6LIqomWokSo1FPJapmLUnG7y
iXd3jcd204Z+itjbuOqT4rNoqhQG6800SKqRyMjkVTtZr50zY/woYB1VEpID+8QlSKTxpgB4Lgo6
H7A0/Ni0duNgeOsRQzWhS0q+iwr4UUBOGVrt+vSzaeynhTHdCWKajUw+3QkX3kWWBK3fkap3k4e4
ef1GRw5Sh6RWhiCyZrWqrHnxIzk9Q+Duy5J8a5y3XvzA45LhLaQdRRC8Dobx5DCe6EW0cembCGZU
Ld09nYx1ZlCrFTqz7R3zkYnHv40Z8H6FlcVqpo3otiVkJXtvCPTSJhOtg82yCOyR6ad6SVaNB6w2
ReYh7ZWvdVbQQifTCfIJ21/nQa35o1Y1hD4VImLRcXEgA3itigZleHevXLMils8pQKiNeoFLvZtj
krkIigl04s8Taip94wAMQVcOQ2LAUGXnzIjUddx+STv7PTbhxpHoWSCGTP/wJhVVP6Dm9tFOR5Qg
n5S0U9cq2FwKUZWROriENmASuENkf4nzfmOP0bEdQTPCACxpJLxksNjXbfZeL+4hn5qdwNpJihc9
HdR49TLPsUE/MDgmbquuRyeefVXV9x6ymdsg0ZFak7TQBm2tyeKtDLOJke+XqvX3LnmPHIE9pB4I
pcVgjQfc49u1HgBcFkp00a1jaiBMrEYZYQOTitRNURHJi2+TCvWwMumXWalFVSxtgfIusUk7U1mC
WUueUrc78EHAV7QKoxsIkvQvR9oxk06WH0oXogX7VdktyWLeWbl3ey3YIajzM0IBQrqDSBvnD2Wx
mL4V4mDR8TUKKc8EKr0C/zFlf0PWwVgDX8wedo1aPdnMUiOdGK6Sgk2pLQNf0Q5WVNj0jzN1XQ7U
D6XBDi9q82BQtZnZ4do0nWN2UdvTAqnTCAb/9E1Bl4/MzPlmDNWXwqX279R+G4RZLfQdmW3eRbD9
fxyG6sqDcbxvZd49T3a1MxCW+FEXLUy/0txJ3tA2QB6PQJWnQuJMw29LzdB+NL2jLdKugeZofZbw
jIss3uZhe5+4D+SNC5UDd4ZSFh+Fqd7KNCxnAgJW6DKIVMtcozb7oVOcVTV+UDxjYKSN8+k0Cx0j
bdq6U8RECKQG3wXT7zSWKO3YFcpUwHiJn5SBfXVt+3Vh9NX4NEza18RiX9V5291kRv2C8hhOgHn3
ZJsDMxhBjCAnqtG2UzC2HsXHuMt2Jn6NCM8wZujW+SZ2FXQ01Psr+Pyjsvc4VLA6tlOubBw3+8RQ
yOUHnawob5eQPZXkyvd2IVyHeQxlPXz70SQzQHmiLtwNNYoYeU1Tdmla4IIR87+F4kPXkdkfv1F/
Bj6+FXK7XKsTQ8e5dTDpHaHKghCaR53JsWCEDwZq4h68lhim5pdaLpD/Iey8dhvXljT8RASYw62C
JUu25ZxuiPa2TXIx5/D08xUbgxmcMzizL4wOu21RWqHqrz+s9CCZT+iBdxe72p9kdH/dxNoPnfM2
2S8Qqcy9yoBXlsn5Klg2lge3LOoAmdXEeh0FdRwM/76ZCxSiKDD60dgVRuOcIymiky8H07yti+t/
YuHeltJu46N6oXu/A5QOtkomirPL6WjvfR1kJJThq1N8MWN4yjCLi4ryjTRIPl67CI6mP75wjeDK
DcTcC+jt+rdezJzeHKnpYHs+IiW/J/rioWWw3mJ+WLRs0Wo2PrNHF3ePQI/fdQcIQPd1MabVnrSq
O8UZIzLhzdtRmO6Myr5L23ine+VxRUtzpo6+zUPHNpfiBKejS9jrEODxa4zZdFNaRRvmmbS47fuQ
AM0W+dOgjWSfTNezvEm1wHPSVkUml+dUqAulzqKxw2eToy/K1JetdTdh4u5F2rl+6y7wdjl+Yp6w
Ccoi/8LTGFO5YMHsLEL/xNw916X5hRlkzeoVxi0iKBj/GZgh5RMySO5KJpOxY47wOIx97IXPQjMU
gQGWspRWORTvAivzhYJBxiWqV/qmJ3S1o8YQEUzTcHCYbo8lGcaw0jiXBEFvvOKjpGvahs6DLwIq
oW9pfKdKVvx66GUmOKAI7lOm+33BCkclyUnfzIda58iRwoOcG33DOeV11XsW5jeBq/2UU/JZ8dJG
k0vMxyUJmT68Isjnfc/tHlqcpVERvwW5cVqHXLL2jZiZVGvq96r2HyeNCgpj2W4fDPUuxOZ0CzF9
1MO7BkrEBl0xD0IZlGX5b6b5MLyYOTkwLxfbwgpGf/EhhMAsvg6biRoouVJrFSq4G3KgducY6cGS
kAcjselh/Xkzj3LKI7td+wsZCttForZAUTeUc3frwHYtv4wlZjZmnmq0sGw0+Ceu+ZC343fb6qdw
YIlJE7PE/Tcizx1JOpXQ0J/zGNuDZBfG0ynFHhOWxjaYrLtyeaoT/0+UciJjeKLvNHfrLd1lnUQL
XVT46vINJcDUJo0+lKF2IQyFdYGtc62ZKsL0WYgjomixsvCT4ld5ID7iswyNkpJHqHDru5ot8LqM
Wyvkmui99NfpuvdZVmUC4tzVHFGwe8GisHKrFqr6iHLKG0Az8Li7Xm1gHCVtvsne61EYD5D8I+5k
mSXJGJa3MZ44Rf9zNf9/YR0+WAMDFB3o9F87Da/KfN2zpWNiBsvxSU8pqPOc/V3zFdM6TYV3XkBJ
+59/8vqt/6UxDHTbkKmNoVv/xrByk7ZMQpnc6Bq1CPrVu6DurgAK9a0oGIo6/wo5ktOu93d5gTWc
V305QXdpsOnp7eoQDOZLGc6MEIigFVZF5Jic7eV+0e61Ab+SMf2Oau6y//y6/z3uknAOHbNel+hN
KJr+v0yccCSLzMokbz7WU5wWx02V8ko5mcqKF1FDgTA647NeEmhU3PT123/++VCp/r0fChwofbD7
bOyiA2H+/q+OeoasSguGO0rHgBzeCsrBwRmqR69Mh6MzQXFJapgMgwvMPI2HWUdn0qPg24+9qBKJ
1t2BInY3I05Bpw6fl1qpr87SrhziYzIHjaNQaOKkOuCacEK2cA8z4ZIIbsq7qtcHwd/k80ostosm
xBtrYZcEfdXu3DS6BD33NZDdNslv86UYwRH9e9XWH25Muko5lt/WwIgV2iEVh+vgTCrAM7fuOIyY
PGCys5LusGju9mXpPETjxRjxjVspKYVTklknm85/xkdt4n6bOWqCT7PiH66o80q5tNEEbQJB5nvv
ftY4c9LC8zeLn4MXD4dehqmML+djZ4QI1rpjVSKGSY0aiLgpuJF0lryqmb7zUWuoqNNUakjoprFn
dlxuO59j3LXoAPwF8EdwhXWuH4vLimNn57rRLjG+iQwfz+sBkNfGmzsWj2rgrqyRso8JDX3GgMGK
aGgXOSp1q9oXKUTprtB/0qXeMsegLZ05/xq4fl1rHaJRdMbqRmb2YrDUafqDmO0Uih9s1sGu0fDv
59e2Hn0REfQw5eZzMLU363HUatkfLpq16m2kuvJDnssp5JjT63d/HQ1zSxoJ/HoaCCjRKXHxY7yR
bwVF8co3plsZl84CFmVMzFYsKioeayd89lzIyfTXIvMRosDKE1rPT8e5B1X8yCJeUMc4O4BAEQzR
ZVLxjW/QS0qpFcVcJYiaB7NWjCwplUfDPed9elk6OQFlxcnrEObRCjsmRlaRHzacuwn+gFla237K
1VGbHCJK4+6Y2RB6rAycMnvRrWJvD94/M/2lH3lIjenhWiGwCI9IJv1L42ILkLUXP6U/xS2+k1av
NB3ux+bdi6LfkSTbOZ+fFmQIhde8qySGYDtSbnARdAwlNv3EyufV3DapflsG3GYZt5lTYXvZvMYp
JMBGmsIFmuamU8anMIEsCvAleR2d4D6WG1XZHCXrZ7j2uSrJjqZbYSNknrUF6B2aArkAGR6btd4+
+SPx8BY2YTWUvE2dTu6ucJmnGKbG6eQV/09MKsKQ/wMEwmR5Jag7Luqhf0FBI48pGqOQbktdVfuR
exoWfOCHMRPha2nf808B1DKoado0XzHJaB5c0ZPXjnEm7qaGd2xfcltHXWJF1aEbkhnF8pWlR6y0
4IijGXq0pnDO+PMtpxEMJB8oLKHlLzOZ591jktDu95gkoXoztUNCbsYjFdNVYs/6YXCM50LN06Xp
UyT3A+dDIQHpWm/jKgo18jYZihwPbxPEyLeMWyPwRrKlSoLwluSuhFByW9u30Rxk52RmOja58dmX
L7nVO/gGYjgdejEzOXPX9qk6mUMvljGPmpmS+GiPWL7AHOuwrT7oM3yxskmQ5S3VU22U0wn/Y+Ol
uqm95U/edf62DxUitqLcR+PSfeiR813H1nBjR8RVjagdz6lFCvjUHmK/V3svq+ujch3zAiz2yMGh
n4wSg/nNmJjxxXOPvtCrnNgIrqdC0x4ijNVuw2K59afMvDcCEGTHvyk7FTAtxlI39jw2SRDdrl8q
6DBFyfmt7PwjxeKYWV0DTbRs3RNs4YumHJxLkzEFENG5ZDwvJ9gFn91ZJH2IQ91WvRtaZl8blsl0
/HsMo/4mio2neNbUdax87D9V4NzU8+jepEuxG9KpOeEd0Vd5cN+h0r4fF9c/OZH7tv7R+qVZqvCS
4Ns7T8H9//xxObLx8sYnm9R3t3lnKx7sv7/8z2/9oUnI4kuTg4qtH7Mqww+jrBQtSP3Qi+LFb+cS
Q22oZ4uPo1hafgc1nKLaHQk6cSL2qeXeF0b5Xg3Ni2fdlH50NwY4nvD46a5IAxdssb0Gt0luWg93
FqOkFJ8jE5c74I5hahMsKTwcEGgy+WYR1iRj5O/jIE4vnsLRr2GAD/ixRJbg898YQqrDlC7VAWtf
8xRbmkcz6SUvra5++tw3rtohKk96FV17k6+dYDT89JPy8MA3qgsOQ9WlibwS5Xo9ba2lPge59zAO
dnXtkyaAWWj15I5aC8uqXh7gZTCDbgfvZkzDAGEX2LgfQzPNk53fz84tObrx7RyiG8X8NfgTBy99
wXtilOVDYC7uY+Kb5CTrTrYnIsPZjpb7ZUCMaAbz4vX4aEMPzbGsnKwM8/3q2nWbk1sQoxImr7Mq
DsHMUBxXFVbqY53MZ7oLy/4kquRo+d2p8uyPtG5PgbWcoT5ehQpl2Nid4Hnv5tC8aGN2qPTqiuiA
o1PZP2p6r03tLojaE4DoQ1hMO31Y9l1oPVrWHpr9x4hvn3ls3HtMEq9NzfootB5uiIIDPtxTYvuv
Bs7nVwNB1Ce7HHQxRi8pOY2AYKB83pNVtsBRZus46oxbWLMvB1fS7MvqDjI1QlotfLDlSxP6Gplx
NaNt+S0Y4HgXJD6uLrkV42Fcxo9J50ePAZNxmXrvOhPPVGWmzc5aRsq6JSgeYzMIt16BuXAxNy+R
im6GVC33tQ2RhGy+tHCCS5A8F9U8XlWxSQDoMtkkDlg9jeRGT8lhHRILbyvisNxTsiAlr9Fh9AmG
BY1Wn1ALNCdWU4MnT6MfrKY7uf3Y3iTe3tVn76as+36g3eSXRuuzSOz8O6v9+EBNslCE8CWGCn9j
WuT6DqqbTu48CzfD+jKCaD9VOVzkainOSVkX5wWKynn9ren/ZATd7fLlj9Vq6MRUfT3gILGHKlU9
NsooH8PJ+qpgk12RYPfgelhQ0i0DQoPatUGnj5vZtNNbyx9hcDQ4JaSaxL/l41vrLccpIb4imMZy
08RNuCuwZDn5nT4B/W1tnLDgUs+f6LTnx6bHhqLWyoe6GbG7dtrmYdK5KtJYxdfaEEDeKOz6uiTr
qp2mQ+fZb1C+AP/qpdrFDeZrTm9Y+zj1EHgP1aGMYCPHXn1SWHH3Q/uR15CgkmVxKZSxPDNTXA2A
jV+SlEkc7kdQnoCR8PPTX5xo+bLz1D17Zh5upzLz2XRuRH2RHry6ALkIY0866+AqGPF3NjTLOLGV
oZOGMUGkKWayQ7WXSKLIC999JJsQM6t3Ho0M7V3TdsWxFJOgoOU+VWX5ZSVWReiGWV+WMPknrzDH
huILs8Ro4LCFzacRdfbJc5rqucpovWJ4rRl0r81YZVigOh6YPz3zZf0CROhflsR/mVqnOoGjPPWh
mR7zmYCMvIOlEc2td2hxN9k0+rj10jG+jezzgN3PzdAQg4rcymXjet0lxIrhqgYq4vb5UyW9+VX2
Xk3NZrkP+a1X+COcwui1Ano/R1HlPUbD+N2lQBpyy2yLYbDIhOg+o2Q278u5PyIfajaj7g235H1V
p9SzGalOSArpY3CWcyigPKfW3zzYvJ7uYm1X4Q2Ot3dxrq2ML9Fc7XPTCBkgbN3Kbu+jrnburc4F
92icS55l1qnWeqjgIS6mzK1wenHs5oYiEibb8Onzcd5qeti9WuEb8ZbJC66+2V2uGU+lnX1pCnOA
ae7UlQZ7cYmjWaD6XbUk8b5vSo/bpmlvK3/cm5GX3dvyxa/afq/iGOrJFI6nLouNQ5/w8/Q+CbBM
MOdjwvLH9zgqjwHF2IZH+cDUE8IrtCECP9KnFoeEMw5P+IzCITp5OvaXTPOtk6XdWJ633CYjng1j
OJ+YyqdbfeiGAxgPYeq4hG3SVmF1HJgsvq7kViBbnaS4Bp5LivF2AbxuvUn8W28WnzNnmpC9BVXC
gOtkBu1ZsA24WM++zNMz6kh6VbkyrQjvN+DCXgfZH1+snCCgdVpmjsavVkEAU3859osJarH+jSSZ
tJipjt6nntavAVicomKPoSunEGS6nlpec+pNHxo/abYcl1DT0bxFZMOgpklahEFlwI8sHW+bpc3t
DJy5Up1mzzmZPZMfShzYhQYEsNyhGYOjs2Gg+D3CQlz/am0H06mWrHosxaEPRYSoxzjiRN2pj71x
E8C416vuWEfB04r+a5gAYfYa71XF2HIdyVvkg5s1/Rvua3iFqido0dkmh8xw6IDrIgOP5ahaJRRQ
jaDf7JSuP1taDK2Mi0rR5pYyL7PqQR4GenrMaAZd589Qxfe40rgbo7Bw9/1MZvDjPl92Q1H5m6Gh
c1kFQ6sSK5n1a90oX8Y5/cVz984QnKbh9FbZ/Zim9zG7RqPn1pzC35kw/52u+kDDSRct7YsdKmRh
5XAOFuhUXUCKDj0cFxvfZW1qk6h9tRWcvshrIai1I9YTzOtWZk/kvQwpVgnJkjG96RLSZrAgi5vv
OOTBxsloN6VhXo9+8jIaPWPvyj5XvvlFwhBiDuZAENtvouFQOOkffQTRzGfaqijP58MSIH4wqd1G
5NedRsema9276Qjo7dt7zjNKd68ZMCvXTxBt92Yvi1mHw0YTXikmDjiB3eFEfyg7Qm5ptGnJ4MO1
tb/VdCLF+dcY/7fpnS7SiaE178oMgRYHDn3MbN2mYiDaS/SeALRqvDYzCGKr+Dmt+ED8rvonRguG
Ws3fWU73ntNootufVvWek3In8xqBIcC8oIN3iqGj6IcSD0CfqbDaqjJnEKv/Wul0rbsMTFTCYKjF
bCTXkwVjjXaPvST00Ko8W0U6naIFymaFwUhDxbPJGJ1qonAMHUd4PjFQPGGZs4mywZCUzLHi/7Kn
4bDkjoX/rEGf6fSPkPD5pKvyGw+wWvHyxOlzVc+tWn9T1K6rFHwp/iSajp2qII4Zm033t7ric8yU
OcCDBWm3gte0xNO91sKF5zFOc8dUpKM82S9ZvgFK+FXT8+KwbvOQfNwhjF5gQTyUtt5tg2Tc6Ao2
rk2wSlQ0V0XHAKstsSrXm93AhGPj4CzKTxr2aZw32zhmbt7UucZEsT4oHZghWJh8TD7raUx0NHTC
Va0pRH1VNZgPoFkiwwAWo/1emGAJosTMTTRb80AsZ3ocTPx1rBrcpHDQh688g5qs4jIrzwQwIl/P
kbKmRUsed4ghbi0TqdbWjlxJmMr3LBgr9l/KsT9jsdoSdA5D2HFOlVmDcvNa4hHQoOatGAM4qITt
gnQHHidwz9NVARbDC2GG2HOW29rg2BojRPxNPu3AZGEb2HAo0asgf/oKCqitmEMy3xRBIniwCBXZ
GMKgjJIesozqzlDakVcO8WmueGOh4PyxCEPwV14oEixDdp6l/8nS26VjsrWOhxIvf3Eg3fbWqxdr
2M6oN4LWWUR9+iXmin8hL+EOJqRNw4LALYqRmgBhmVK0RMMTrFG1WWmcVhI/w/zapi1KN9x6MpHn
K9EtGwxuFj0+DZZx3XkQEdsSdx0GwTmjMSzQZuqb4iHIeBvr2Dj5YcX6ypLyNM72b8A8bLO4Mdyg
pQKP5I1Xclho1w5F91GG9wEn1N8Jj2GCk0VSRzklYWTFVRqi8DJmmsiqYWcVxnA9oILaen71ak0t
n/DQbrnHhm1ToYYBT1ROk2/6Dt1eoYfqaqhOenjL+ftDX4oDl1mfUoQd5JAyLchQ91iFcFrCcIEg
79ioOvkuQOJLOmMT1kSgZM7FjzlU9aYfVq9vpQEZCrXDTot3DO9uhrBcrqI0+UQJ8lSfiS8nNU+u
Mi85tLFi9biycY2GPWJkXxbKst06VV81YDXorFUgPF0pRf52DKJl1wjKBYNjk0XH3B06YsGEoTZy
OEAorq6imDkIfQREi1G9Faz8XaxRp9cTM6ZVEwWh8DhBEl+Vm+sHTCAKH6hXhpD9+f8x5b9ywoi4
uIGl2ab2R1iHFAEDB4vnQ2eOeM+m6jFRarkauxl2boR3VimpvuZRzzlOoGC8jrP+zyAsi7jUfssK
gvuKrhVOjBqv/3WnlA8dQG4WBaTGguEStn5djVmvptc7dchl/6YGwUeFuS98vOpr0jdXKgVoMeS6
hJ2baYTeDPmlaJezRm1U4w+HLSZrQ47f7tzEOahcHmZXvjZdmTCC1i0eKKICHNc8qfjDt7idwiV8
DWwuCsgf/jZkITWfUcUDrjPstutfW9O/Wl8r5f9PagcHs2HnkVyyNzMWgMroIxvTvGp9Cy2VjLhj
C81DxBKsRh6WeuG7Mjp/p+FnWYf4y6o4Dbd9N19rLhdxVo7JxpjMm2R5tPqMQtp5KDpWlAxTZWTW
2+YV+XOfsLDukjIN8BKsIIAMImQjzaAa+3jTetdmJ0SHip2Uhz/hgP9sVbK37KV4mcbgrRTm0Pqx
F13G22SqdpfDNtFsFjfMg80kPVpFOHSRnPNG2ddBon5X7WRmqGRHwLwA4CsF3DJ11D3UDlOABTkQ
ix4iZsgrDpQWjVmZpBstnjE9HK7auhRpu/rV8mNXqxh0hK0zDsEraehHv4fN1CCSGcvmOA7ud+Fy
xnfiH5J6+qmtkusVZ15tRCJQ/KVIH6vA3usZEjJEmM9ZJHc77jYrI7QHB5vNG9ut7gZFaFur0Swz
3RVU2o9wpWlw1ECiq3sMmLG5gh5OaQysaharxsCiUlqYs+TnyOM6+auQyL3HyljuxZKuwVaKAZ32
7DucFqU1fvlB+hfRn1xm0Y1vXISWr3JqS2XLAUsKTgoYU+oDDqVJdM9If0NxRo52Rapn0/EWLRnC
hlbty0kvdz1OMqSHOacp7u6tnlo2qDNRw5FiMnPt8O4tRPUy1td3DipDwgu6d5ECRpx1K5PH0stz
7w8vy4R7TF4MVNrIhFtta4tUnA6DTS9EL7+/aWztokycOxuoz3nFGxxOe5FW7ZzQHra7sQHklwea
cGwrkRgGHqSOFP1j54zUZfVb2cEcqYLku/qdNQ4uGaqud8TU1eUm5t9uk+icEJ6URGTg5S6KIC57
HQHExmwUYQBAtau/kGE1d0iKoPdYnA4rz55K4V5hJNxjjiJ6OuGCJoH8c7u6MWKK0sVhwH72Etvd
Tp1+mh3Oblu4VqMUEn55lzU9CWT9vDEr/bpd0OAZGC9KVzAbUXOVJwHElzqGbONczE5/0Oe/1keD
MKGmji8mW3Me8JqWJCsfv2/20bBw+lU55d9CcJYNtcwfQgzMJwZouneerXk5hMwzN6qLNovB+znE
S7jN1T383BZ0PDoPg13ubbAFZ+ZfVYwaMAIad0LrDm0mREpmQY05XHu9D5+k5RanB/c3RF5iWAAl
lyLZP9Rqum5C7pF4dEj3HFm0ZkfVSJP4FsAsoizAZXgotKOOy5o7c0AOodDtundv5LKIstuEUEl8
foeCvvzoGomx70O81wu8PnJtk4lkpVY8KWdkz40OncEmJK5+8qOqPBZ6dIEQ8cMNP0jF84CVAYav
sIDgloyEifBpGFd1wkHUWF6DFrm6KFHEhlCydkGkQ6SyzALDdfJldVx/MnytGnECCIr2OBk09wtE
Rphj2otw0zfrqN/IEEDEWFpgv26TsoJ7u0FPoSXRF0EoeQ1xs6JCQNzGOC0wHlC7ZkTB0KYk8z+a
q32sNAJhgCr7Zsx4slVjr4vTwNocOd5H6bruX8MiIW62lfXg2HCylEc9EmKfm6hXNXSUlcgzgG/L
I4Xim2bFzVbidTfQc86l7FMPdf3eFR5gY1evo27gdOCzdwIiWxcUtJuy4R1G8781r3trfFw9D1ZK
qzjJV65IHrU/XUX1gLyEs05BGZQSoRI97hSER3dOntbbN+NnenMOulX+6XqqrAZH+atVi80EFEv5
jsKmszfr+4utOpgEcvaYrQJsSU1IqAhd+1I+e1TfzBonh26hNl2aKz88d3P53Kn9OsOUTj2HxA3J
CvPgVnsuOghWJtIEOZHkwFiJpX8JetBZHBwoQmK+DC4dvbbuslw3t8XEA6Rkh7QyfITxaG1ozJpr
me+XTn7y+pFdF0JRiFpsIhvUEM54pdPhB87YryIJPaMZB2tnyWowlagL6C4Q86YTcpn+2YLtKi4y
gw3Ry2u/fedtolWKDf3iYJmcWwwNVXBcja3WwzEq1fWI9dgV05YPkv2u21gfDpHNHSOLDd/aC3oL
zIPhGcl7YPbRNSOwf4wcYo+ZXxosswVs8VopYOPl1svUZ8LBXGsUB5FxGkr66z4KjCsMOZAnMSVv
NUKnYgdNJkYqKXm+IxkfQwaduqYDwF5W+wNCejTTZCdEgLoIL1X4vdTQjPyZMa5meI9tNj3ybgUG
hVvlBs9Jb91kOuQ8RFrBbsAfbBQqWAOz0bN12i98DXyDa2yoKPC0k5BnhASSC3FUDofW430f489s
oKcMmCuS5zH5nLVRyCXhx/Vz1LxOFClYC32zTH5XtamZUp5BxUobjr2Vt9W6DsYdZr5bxBVHpe1b
OoT4vuN5mAiy0CR/vHF+j2cC6phGe3zzTLzGVtMDpW4q1/1nHNLfPNP+hNhijbFH3pWMngvj4MOl
QZ0ZHAIbQ5kJ3KpYst+54V5QXXsXORR/vKmehVE9oX+b0MGlCszjFI0csDrSg9aTAyameeU3mcPz
WH5+slpD+FrCUwfa0ZDQQ3DWn6B7DPg33+iozLOUvylzjGIakrE0p3yjDNu7gwaDC9Rr3XMrobwa
zT9+gxpD6ve1Byhdcxu2/mvmMSmXqoAZz7MsJkOYYOsNXtDGX0Ui9Rf6em5Ld3WjXLaLN5Y3Biqs
CJumMHhSrfMsshwIg1yZcnt4d8IEqMkXAc7ZtINWbnkkOk133tmx9gY5aJeaOdXPCALRNxAiqrZ5
N6LbIJs/EOAUG1cWL27/Pz7HApEcbkM+S4vTvffsYlTe585hEbrukvEl69PTVJBDUXObdkHc45aN
fDFWzh/x+dB8RAOxywDZb96sCiajhXdK6pl3Ru4dsNFtdxikcGejj1b4gQcY+01+3+1b/HAQW/A3
MXEghJFSkRCbAI2wF6zofT1fmtq506f0q0L734xQvkovgZVqu/u1Ml4pDD0VSBTnLysBIwV7u1rb
Ndfx/gws9rLTX4y8OffmsVs+cQqJQZuR+I09q6ggfIg5+gESA0YRDXx3EtViCJY60P22a11kIcu9
uDyshMB+tB/MLCXvg1iVLsex+MYUe6HYp+CWFQZjGxxBECwapWej4/NO6uImMy7Q2F7E0eKvyiRJ
rzvTvBQ07Fb60ywtGFd5PzjsLjWy8MIerow0jOHH8GX6HXar0n2tFO4A74MMD4T1HUCVno/u21i7
6XYc49e15AVLGkimfPC4HIU1LvS8laoC5xscWdBcQQi0APa4IDdSWa+8YDLY0t3kqUv0sDjz8NeZ
x/aoKcYEqXHH9GkFnxq/39Qkmu6sIn90vfEaKe/fdqbLrduRhPNx0fdZRAREwdJManYjmwsDd/y/
emljdO1Ba7PyiEEVJ++MN/WCVe0ChxRi5yqN/fsS9ZhEO0SQWPTquzkwjoFBIvqqJvcfuZNopEMO
uhQ57rjLeOywI3t1RVvXHrTJh3fpDTSVwgK8KyKgSo/qZL0OKz98dgd4PqL/E1tMIFOIMrQ+whEk
/INEgv4DiXBwMNoS4uHOYuJINek8/j1HhcSntppLRSRs3GQAPyH7i/Re9Vvjz+9EZEyJgiZr6RSs
qnoaBhLAYJg7KcvGsZNXlUQ7x2NgO/Pfxm4obEGHRago/kOB0+xrmS0xbcam6UYEMklhkKWRfSw5
tp+JRGutpphKi44V2RdQcF6RcfhrhlGijH2YktKsoE9ElflgJgQtjtBFZ3p+u6bcFPs4wwevLdMv
J48+LANkO4cZLX8gDlJeY5HwnD7gt5psp54jQU5yi3rJkHJi5cKrgMwAMEfePW6tFZKPhx+3r64G
/9sYCqxDuJ0YZfgbpCukFOEyT2YgocgAXwDdUuA5DuKL5l20eHHOGyvP/1dOUj1KMLXY7axctqjg
o0q0+Y2m/yaei/MclLej3jB9y7GPlsJQjCjmKv5qJs5qlJn/hDZ+JznHXm+jA8E/fucz/O90TjCr
1W+QIz/3lvuHh38Jg/ouB5vbugtE8YzhcsGZ43fco5GtdqKyi+j/s0j7GYfyOFssuHWb4Svu79Iy
YThSfwcqeRJ7pLijN1iSp1bn2Rkyiu+J91O4TyvbdaVfUWNwEWH5VqXJFxiuViwYcqbkx0XGfZZz
mKx9QSFMjZCQ2VWVWHT1W+33pxUVBHx4rsW8kiASxA00LBxQUV1QvJKpWXlOyG3g7yEeDUhStF3Q
6sWBHfPgVtUmauh0rdy+CzKOoWS+Fz2U7lkPoObv6YyW6Z+B9UZTyB6HnTtv4nFXGtC+p+5RDs1A
sLJkfOqB6XeJIiOn8j7wyH6yU5LYqRl7vFMIg/xtqgTrm6tZVH/rObg6iuXxj+sYr3Y+EUBJ3bya
Bg2AgFbvoZ3VoRWuFiA4xTJBcJn8Ww+1z8Omp6bFesbE4Um8isqKvpEgiao2njDOLrEHp1jSkARu
aqLErOBtiidI4YKKIxsgKjjy77uiP+DaB4oc1Yhf6oEpcAUXnnnYLkGYb05MXyKS3RHu9O6+14l2
9yzrdoXfG8WrnAjKqnqCSWvw3fWDwn391Nq/U/FYZPZDYc3HzDvXZOLoEB1QssMs93Ku4ZWnn+cg
RKuPSY7fvKTs3slRWEtYqYnt5kRmR6v9zORilzUWegkVcjQbLoEzEkAUOXtv4kJoZlqneuBXDrT+
Gs3qTsyGspSqGs+JF8Nul30yWI8tQFIb0pBlA8dg1JDwDsfDAizf+MWHZsNWcr3zCEpgY4egteRd
m/49jolsORmJ/KXBm5ghiEvfClYLOPNXaAIInQfRMUJFtvasJTq5Hqwot/CymNuI+OXgz+xz/tNq
wWZVxm3dx4wMixI7QfWyon+u8d16wz8rwbOVE8MOrB75hPHkCKmxClgQlpde+db0MyaBTW4JoUuU
OdL+0dwgTYu+mpyTRNQAVuR9tiOe9Xyj1ZgM+8EuoqyLAoYZbfdACA50JyzAjHY56UlzXrGKBpen
EuiTZErSFA11p+fLPgROLAvtoMDLofC8lxP+3pzW6iPDTT1eihs5L2uLMyeplic9SfZ/tU8zNouE
o4eko2xiJIOu3p60rr5e7wa5DlyjZoo6f0Ui+kBI/54QC5S8+lb2EOQ89Ci2cVbqI5Xk3K6jXjuG
Beo/1AIMy1BjdQA8FDumlt5I1Fkz0SlxHN36XX/0pNJVAZ51YoKRFleGNd6JQlm1nC2rgqhuMLHL
6nw3Coidd+X7qlxbpT5iQjWXDMV8fd9KPJTyb4kLvKxQTGpwsaAXeTbGw+p7ttL+VyKpKo5pga5t
lcBE7UBrPz1FpC+XcfEWAj2uWpIWgyH8FXGnYEdkihVmWgKQ4Ixl0OhpCCs3xXhUNTByogd0N/gI
11JmJRaM1LycGRZmeztMvklw/5KDYMIFYvX51YibXZjxSmEpVh1rPeaKBUO1rLjR6jRp9ExI5Eor
8ux6zq5rf95N2fAAeM6diVimGuafPl1264BxXUMg8GDu3B15Ma4e2josZoEwpXNYFSm+D4xb68au
meejlzoMudAS21ya1jg+xV9SDg8iSJPKVlvcuzywX8WFM2YKl/cdCh8ZWwAyxiGBYjSrwdxvqJ6J
HKcaNW3eLWNp1LZovCeruMplvDVbwX2atnioDEdcVq5dcg/9z8oGmg7Klo3hIVP/y8IGEhZBLZfm
e2DAbC2t7ijX9lpEiweJkuZtBerGlviCNECg1h+obCEQCHKWJNX7KOiZJZWZpdVXMNomhhXrULco
78LRItvIpMIwvBBTHPz214tCduaqw7D7PgUUKIG3GH+J/7JK/dvS0VeTE1O8zMVdrDLVQ5o2lziM
wO4h3sz/xdh5LEeSJGn6VVrq7j3Oycp0H4IHaIIjcXFJIAHnnPvT76eWNbNV1SM9eyiRQgIIRLi7
man++hMmVUZj7MfF+8Kwl1aSfrfQxx8KgzdyuFd18ana2KJkML86nIfY9Cr9Fxwi01/3AqVaLI2J
5MrOt1lk2iOXiY7P6u9NWBwQk28hiUHMUJY6NaB3Ib3i2ljbZvKeE+PUjvHnqndIcGnhAme+Zpq0
rYBJlBew6qUlfVC47H0WKLO5wTCfc7hkgpYMAP8E1Zxdv4dtJpQNuA8ZGZXMt6K9aeAksLrNd18c
uJqSnHaODTmRUQlrjzUxPm56LoYShKaitIpFlyOfUmQn2H+/jvYJQ8bLsGPtq/pQLdcZLsBu7BxC
Xy1G5+H6oOnyjPnuN/beX2qmVmcv1RBAuhj/AdQFW30q3nC6Zy6zIJlneqg0/wsRQYYRcpiBkBco
DxkyFe8CPIQtfA6m1pvFc49i4tn6MnGcnkwMUZUUO/OrV01n9zHW+qngcJAR5AyqJEotwbvlCmmQ
9hr/teyLdy+YSP/SIIlTXqpL28JwScvbKeTqUWaB67wHDHGRCTZHLfFfzZk8KjkvBjAyBm3OndJR
O4giO0sDp6yfFDWgWNrg2KOG6VkxW2XiglwR5nlaX+oFa04JqkzsFbQmfYeIhZDD1e8Sg2O7HOvH
NkbH3rGlLANJ1iNWhl5NTZIQit1Wu6xNvlyTjXq19S0KcHczz/7LEsWndcz0yzr0iIVos+e0X38y
wuU+8vnFaki1m3ML4uFpyQMeFttsnF7cMPjKGOXtIotmuzWfPAcmSFNj4wM188ttjPPQ5k9MA69C
dydZXcB/rY7+044NENf2VBObgKCTgq1bIzIVAfcITmvX6ad6SESZNss1VstnIHZLJHBNPdzGM39W
0nlT4LYoOE2z+VPB2NjHR1RIExWdwDohzbOmDXs1K1jMniCnvOenabYtvwYjtM52Q4uRdjx3WGZh
e9xCy169DFKiJ3NyzbXOekRbA431nGl0CJJUwIz3MGvgheLMq/YYy52fK889zCNwQdHgf1bO5nPa
weVZdOsbOkQYBRGRcm0uxrCVDh63QkL0cCYtc7LOai2eSXUjoW6hso0cAG1mHVQFaHCdmsAzUarp
PSevCDxFroaF9SHoEZzmbH7IZYxY5AkhRJeCxbPyhdHOd4vVvq/Y1mrB+pWH1W6xo6/R4Zvq89W6
lFIEQlfRWB88iKasjgHLR48pPoklbgbMgYBIDAzYEZqCGtNFGFP2Ez6/6T2gkGvzXLcD313dngci
uqrC8TWsk4Sn1bgNAy5BQtM+MEbkkIiRMlNWRF76kPbFNoSUtCm0PoRVN+0ViqCn8XsqIlttHUko
wo5oRnlUDtYDA1ZsJ6Usb06MHFCph1JUi4xMM9CF+xZMvNHeTTpPv8LfEecp0InQKH5pdD46okC1
6nbgJgy4SGKPxB10255koCTdTy1PRugsJHFhppYhNqhi2niXBgb7KQY/hKao0sYwSeOdX5RQXyYn
YpQdIB8MJBLEuBAMP8TDBpHWsLV7rrERrJ94CjwlGjYIynKgQD6T9v1zOAMCFQETHFEB2bqHhWl4
Ung5lSpKpfS1z+jqRNOrhDSQxN5LsZBYtHNkedbWpAZVTbaqx0aDJ1CV/gVjBJ7zBIypgrq6eE9m
Ou2LtXqVa6NQSTnL5Uy37TTZ4M6xE9yI/Kq7XM+fnF57jY36Zs4BQHO7YsyLxrmmEAnT6QM3uGf4
L4cWDQuaqg4F5EwxOcbvChudhUaSJ/4ekuNXFoO5rPYqNOqPlrmuZ+KQOQBC2uzowbjcDGP9pNg4
ggtjzdNt3N64bEpMd40GyELQSCXIziMkqnhZMJFmKAH43OLhUZQ3Grz1kE1R/kk5Bimei9IYuTkc
X1jFD7FajpN+S61DDhODMN0POKQSPt6iUYjR3lBUbBpxBJVRrU/ll2FuK9crr8pDl46qfsM99srH
9mY7Tr63WSDV80fpKTMPqhSQ2HZtAtCf1H/qzOkBowZQJ2wHxWDKSs8jVO7EudWi+YnMDDYCPHq8
NX3y3eTVqNpz4eNebbrQWRj/WJvgKh+bCY4GM5KJYBG4ObAFhQs2QPrtQ6Y/sfc56M0VxKNs3/Rl
s/fvdSHsMB0tA2i5fTzDJTh405eZBOe60660GWKNFNBze+q79KZaQGUZatXQgSh8AWyjAO7gqCGK
ANASNibJ8HDvgq2cjF3FxaliKJMZtrS0v6Y+XQwkaHdj/o4hNXvvWHzzlwrhisMyG6KRgV1CmEhg
7N10QYnHB1CjOQnyDdJ0Fzrd9yhOg02hMwEY/PxSbfsNJidx/lrP688+v+gQylAvsVAUnEEA6FxQ
0hreozh4hXVJnEjxPGW8I+miyB7/LtuWTUgdJI9qfevKN5vhST98N0TKi+LjlYJi1+XGlRrojMZC
HjjZ2zXwzNhKmVNM7IycQnrSXzSYZhQWnZiU9gPKPDVUwXTrOAbGzYRzmG5ym2JxwHBtPoyaTEoN
EWAuGbTFRzlj71Yawc4OYMRq3rvpOrBf8i8ZlKo5hKqesFZ5hEki/i422zV8w+lNgcTJMBxbGPQ9
JbrpRW9h7V9wCr8NJTt1b9w0DeKNwHcekvi8rofYZNwBKT33nRvZ+oNyQWGYH0K5/544sBdu/SMg
HCwPVrDs7idOC1c2KtPFX078gbMqOZVEvtIr2GPGYzv676ZePJrQobYJFKwKo02plcYyImlw3Bjv
bp2lxxrRBpyzYj95H70pSgvjWuAcWDogfR2FVqfFW2ATcH1xuxnj8XExE8ZD1L6AIq/0WVfB4H9l
RnqXC/sxCDinJ+GxYlC9UsWhE85ReSXtEQMbsDGcf38ZQVnM4rwwfGl9YtDmBvOOGskw71dAS529
Hjx9gn4wFcDb3AjKryto649hiLdvxzqIi3eLyYdqim0/f/OJEGcG/ZjMEKAlrUYAcXWzWyNHNFID
xS789Y6OQk2fnGR6Cig1FemODDQGbEw+lC20Zy+wBUCx8PBNNtC/ZcEMGM30IluVF8bVKIrJG/CD
gw1DWBq/TGSl2Go+ukO4C7PpKCmaCoNveXoUnNhz3uYM7jjdLvQU9b0HKaaThT4xx1JzWB7+luNk
J1lLXcI4aCipf8rJPGrBe2s7J0klVR9eZRtxFS2K39j+mjBG2dSOsY2L5KwAZ8P5bjbrm+x9U5BR
ElAs04HWFB1q9Zj40ONBCFxpRXtLkUPxVnUcHQIeF4o4YB82zqmOMvICJRaCMJqdm+gPaVs/9OMI
y8DvyuOSFccGPF3vzHuZTiqcFz+YYOPDEouDeu878ZvYVY0+fqQCPORd9tDUwUnOAyFtqlugW+Z9
4Y2XdjOXR602sg0D5Silw3KorCp+TGIFtN64RnzyLCB0HPZ8AHFXifsMD1rnIDP8do2/6G+/qjF5
tt1P8V0T22xpuEVhK0MiztJ4QB5gZjxwU7Lc6hIbMUNN412a8c8liPGw9M/OEGD5Zx/H1blyu/hO
8WQagLwNiY7viC0oVTE/ILPYxFlNPdxRNjxacGBUgZx5LdQw7gN+3PvMjK9n03+TAd3c8kBNnF6b
qK9vGHQVAKi0fk2Tfwm4MMacafQsJP+xeAivyH3qXTo5MF9SeWmqdBGJc3kjDAPShWYXJRUDfOt2
WfwvdfszgUeq2L6ic97lpYV2JB1uh9FkMaXAnApskh6rRBToLtOVbzO4pwctYKtYJgokKZwmWesu
4xkpdcigeux8Ds6anXOW2atV+2CLDSISjuWqwU7FsjHRsXWGmpJ3EuPoMgh/y8ZvZ2NrpOaSgRng
pysGnz3utUtYvbcd0cqpIPEGSe9rdDbT4Oh4KtGV1K47ZfTkBSyUkDxvzBy8TUl11or7Q0TWwtQE
d7PoEQA6TeaJjRySMsuy5Uy29OkYrfO7IsP5hCO1GDzYIbAyzKnv0dxe+sIUxD36IoIdrKg+QraA
3b4vgv6bGgGp87BzjLuYbEsQnXcn4rmbsKiJM/u+aOoXiWwSp0ZxP7Hpr+RZFJvKGaxCEB9oxWvY
fsjCntv22p4/pOYYK+vBx6xAHbWKh4bzWwzL8qyoC7Xg9BLoVPj9z9I/I/ICJMoPcprWkm6wlPYn
HFmuzAi45xKmFRDgZREQsC0HJGX9N0V9NgJl24MXLz0j7RSPhrtSPHpvlVQHUZ1RorcXhIvSePDm
JUiD8s4GT9MZYeR1+Ejk8k1puD+85GBr9Ws3VOdyGaBGdK8zll3yG6FpX0y40sY9PjTUHE50tWbu
lew8MlVkTsU3a+0xzZABVI+K+uU4fDhKXjHzV8g2uT+3kda8dNW4dyznSZnoKbRQcT6DJrtj3rSi
3qK3cAPMlQGZLEQramym5dNjKVZDhrjVtUP+szOcQyFFcVVh9BTRpI942Hku4S0VK1kstuRWzXq4
ntSWuFDMF2EdbsaB8oLTbBNHoioCTti1FPkxkgd8qeDdWEaCndC1NuCUoM6scKh3c1N7l3iy4d3P
6RuHPyKb1i0I6Lc0F60v3aOCq5CNU0bhqG0z/aXP7DHsWrJD3fJQJwiVyTwpno3SIQwsYSHKY9Xq
KLR512dl0OBbhrarik9vLn/xa9T7HUyEDbF11Q0e08UClf0gLyimeXDK+b8oP6kyTvYbewp3+pSe
hUZFFuXDPA4nkW/IxryM+KFItS2JEi6rcA0foKHcrtQjKstonuhSR2zNhhrDCyfvEIiAMBnBjQQA
WoIh+IhDNpj78MflVVTc1eD4b6b5ZZnBSao75QIlJAWIMntcM29yP/5EtnUxonLufP84VleLZ16Q
B4S3sBgbTUw31LhWFT3MaHvNfCg7wROEDGgnzYWBe3+JbUBPGKA6l3UJ1onH9qoDw1ucV/nwQmLJ
OGd2CtWqdR+tBnFvoX/P3KhBVqhuhaJtmMJkSYrw1XHax7xmd8tnomCb2LlQuiEFly1hd2IsUGwa
Ga9EVfDuNNalsJ+Uu1vS5E9F5O5XkwcTTSttNdVwgseVlD3aYh7d2mG6A46zDW57nWdPDEbtkX1R
WrFbpwk+1egKVoscVNLE2trvhYedVx+jGQH788Coi6Fsiyi8FcmXxmPdWJVqlMaC5ikziBfhl2nA
rvV4eAtjlAwOFoSGvjf15r5fON894mbHdReBFGYEie0Cl/IOqjNElOp7EkP67TglM5vFBWyLgbSJ
lprZtVzdub7z+0zstWqRsUFV4MoycE/fZYTR9+w6uuC9vubcrYX7aM0gw2VBNz9b+F93nDpN/SEP
hoSxiK9FZmnfY9r+RJQ35E7hh5WReocOE34isOkK47bpgqcYG6R9wBYtMy0v8gmdD7+ncqG7h2ks
b/V1PKs1p7ncfN15b3Gx2PbCTynDDJR3ejHq5DPQEBHinIUexNhBH//UkWaqzBm3uu6DFtqHzLlU
ildgaZ+GeWHZK8FITnyTd2vJ7Vyulhza8RiBVC3kJ68rh46pwfj18303rY9jat+3Rn9ZTS4QhD/8
cu31wA/kcc6rjZY11a5MuaZzkAA9rvotS6AgWKlH1LKYl12dZ1vbo+3pYT8g1jnbVfnaODMOZFXO
rCca9nbZoEdqOTyY4yb4XWMsCr4HEEq4og8+RrTL4pzHHomLf6O4mxycLHwzxZS7fki69E0LB1j+
+gjHdoKPow/erhS7rUSQOXwlIqLll4vRZKV3XnYl0hWUqo/U+9slWm+cnEwBwyZqiC3hLZnd7tRF
zX5pwIpGMedHeFIzpNMOSxjav6xH7CbdB5rmbOXF9FB3Llu/OXplyr4AVLOb9a0y+/BaOnHtR0Sb
vi9R92/EP6HK6p1OfIQQjkytuMOucCGxi04implgRwnPu7AMRgM7HhGEKVvuyW6+OWjUO8C3veGj
wI++SUBXgmWoEWDfoxzm1LCRKfeZhvXsViMqRNkKxRglGYovQ+rVzIDtAxOn5tgvUh+RwYhVLSWD
estF1eCJ0t/mA6Uipgdw+dx2n0jfjDvile3LWGa+bmd81Ec9QvywHsDUAeoK+82M7Fst4A9WbI3w
GPEY81TmamvCaNWncxoUt6lNw6be7eytRIE6Xx2skDSxHgexsVVytgksqIiKkxyprSR0iF5MJUQp
u/oLO4k+vVF7pN9/tzgF2wJJrFm/sG6vZLxIFgMatZE3rUGAxXVtq00WYeGg/Mp/r9PTa30qL5m/
YL3mJRZcWMzWEEn3c/fkTNW3zL8wnf7VyM2vtcjvctBifXAeV/O7O+DX0Njw1QYfkKkc3yXcSOJw
un51NpGGOFk51xk1LKCcgD7O1X5KH8bmck7WfdxbV0qU1WZbf7DDX+TtrI8OqpzDlvJxTnAQYxhp
d9Od5iRfgkz1PmW1cFmkEl276svtmCxZtO6cmbddRV856Ey/Y9u68E0yuczxaIrzUVDre8vTSKYx
4icjJNyPNb+WwBJJyPYYNt4VB9umb0GuSBGvKeDzH3FqHmcIcQtU/aHHSrHGVk17NbuURK+asUgp
Ggqt1e/LhTo2Z3yk/tmchi0OavreXfghfH/eOuHRqRA94fzVg/dzpHXFE2o4NblD/Rk9SYEmwyfX
YRF48LmHeDY2yf3k0wbKZ6/o6BPGNPlq/Zpz02KgtE4hLZcJFol2cIZdxz4l5DJygUhAMm98l40o
nvDiRyv/seA/OueEnnMnNpiEG7uiDS1GjfFlODAPtxdjazeDu13DKTua0EmnluOuWvyroeZes1zv
QsoZ0HgwHdBXdJrzJ45y+ykwg40K0ut10E6j7J/05E0r++emoc/OzOWb3bUltqkVpgDPhmE1sFwJ
adjoJdSHxKF4U4yeJL3zY5PzeXhoxkMZYjTMcNLF5vVgrPPPqTgP0PojOBxB7H21zEQhEUTZpvNv
DUZ2+RocuhnkeO5vfJykELMUxIdyWbSAvS9353xjDZqKcf/FOqySE012TdpDvV9EX7dIsnPOGDKL
vBc6Hf9gzfu84dBy4oRxhUyKcfAF2GIIHI4ZxGQrP3dwaKWIVoQDVTlbRo+OLmli5nOQN41pQl6X
7leMkK2cN+RMcMTmxsKwVcblGVh7Go9fnLPnDPGKrHFWCmgwjYOa+gubro4Q2M4evgdaDYyRJy+/
CDsCdGJJEfY14PXIcSOeTn4K70BmIwQNjX3LWzeIWuNAiAzBgUZsJ538e5d3r44Hx4QO43FJu60u
YX4cJTSigjJKTpbMiSAuMitpf5hIQBKIxDziIMsjmRK7rDlmejNsYeZ2lrlZRIsap5fzOqO1tCEh
jAMPxYDv+thTmPsZ/AG1q8uHVLIqEl+8Tb3AUJYDS4HTbA8gk3W+WWxYVyTBUMObxbZfs9vcb+kO
4+VGH0aiJ2iat/44GRviUKOTW2I65Zf9qWvD6zg2vqttIWxZVnMDyy6eMDuAfleH3S2ID5kkQ7pb
4v6gTgnH8p6dOdor0qZpZJeGtpwyK7rK2wUhCnDzIDyzqjhHlf5TsfCUP1t0X4U8w5Y2J9CUQsrl
cCE0hgTFuh6FFo54uEm4+9U2ahmvFCXYDHNZTQ/HHZla5KvhmTGhz9vH/vKiF66xC/vC3kWLLmrs
4ZcssCxPHuiybiD6jrCvhda7i3qZltndAXF6u2Ow8+VauAZx7JQ7qtXn3p1azhoKTypZyowx2Q8j
nh4lz4fXulfCz1AsW6aH+PV0PThy8BYN2aVjj8u2nWDC+ditayiJNrUAtz731xSLaWg7d1QFN8vo
HrRovFa62EzkSuPqYnCLZ5y/wjyqM/SNPEJ0npX4AEbNsusz71MNg5KMIypUBsLjhx+szjYUWF+v
npqh5ICBkbSMTDqTcys0Db9DDwxFYWy4loydIR3zrw3M7Wm6NNregQvLUof++BUFGYlvVcATSSEz
+TjEMuna1VOWs7oZDLZZcCC05yaM3O+aS16Y427V28EIyOcMKKH7pe3W8nDkUOCipcp9WRuKIqb0
bGt+XYXTd/XBbIEdAsB3sTiqXOOqoM0povgpx7FAEt9WiollJgRH3rjWIq5wAVQ186hyt/uILxIE
YFLtmvaV57n3uR8VuyVFkLhpUtrjQaInuUPAJ6EBw87Mt0oNEeoLy56EJpbJXjNie9PZYHlMM5wK
yFykhkrvMS/6o1OER+l81D9oUUvSuH+ZJ0yFDQQkezHtp9biLiJKsEATmDrfxm6+a7zpOm8cpKHB
o8QKtxLooOvhbVvqb5HlP2PesPdxNYSmDISvAhMq/1FbmkbG3FstnqzDYMFgEi655vAU6/5yX2UI
Wo1hkI2i2XgyGVLpklUqFUw67oYi3ODkSF8/9Gg3V3KbqM23ug2xgoxXtvllb+cPQcJdi/DR2Cp/
6CRt7sm03/cTlr5CohKuF0o3OYWeSsgzG00kT5JYJEIyHR4APSrc4sJ6lQmN7Ocq5k4b/Ds73BkE
GwaB9qnSlZnWI3YCN8xqhosMAH5fPdR1aQO5xHPHg+MOlzD3SeGpeRyUnYSRHuN4AmIab35hVhgL
73xdu7fwvKD7R4daYCagbkzuUTSRJ4euVsQ3FrLYeI3gQzb7tRpeFYwo3Io4Ko8hC7qAbbWJSRK1
vH4vVA1bmIDliFFDm90PaQUpu3mI0LQqrpTN75AJvzDr9RdsGps9tl88doI7s9PdNonJsSWhqepq
Kj+Oxe0PtR9dslwpE0vEj+RaHFIH75e+B3AMGIaBx2gvQww1TRqwZpnx9Jmxee6k0CpxD2EurASL
jSxnNc4uI3r2dCwftaThdUViaVfWYU1C+OF9tPcKyk1MLh7hYHSoM8ODsvBQ8x4jpHtV2k+1UwXQ
XSfC9Cape9OPcmqvVW6hmuhD7d3jm/weJdA4ZmcJN5woMU9GaFVXuTPc/iLnBhjG0FrikTaA7dL4
2tYOzhVDDwdh0GSgJg4HDbbt2D+A/TN2hq7EXE6ehHjimUO66nLiYT6m79fxyXDZZ2yjhVZNKUb1
nWJxXwwXGTxkp1jdrY2v1q6emfHM6QRoWGBUEpoVswb23hgd5oYB8XU1F88h8qBdHLOiJ9Z9NFcw
AvWM+IDhvsh859cpQYmY0w8EH+uMwaZAORYrWhHysLl6jixnw0CJg9N/sy4qvcf4h2tbBpTP8oM6
puzdJT5ZXMG5PAwhlHiM4LDNDB9V3kAzBKifmhd9Qrxo6su+Kcvv6erxFHW3NgQPK6uOa+c+hW5x
tBLjthGHj0CYccB5tXJf8XQUBPW+Axb3lvSMq+qPBmlN5woa7aEh8Kcbu4f0GcqhK9RkhQc0oWVs
ZaInkzDZLsVAWG29DcBpvjzzvDJn7l7Udq3yySrPCXfskupORVI0x+UeEwPwYRlQFtmIUxYUHPYz
JSESbplqXtRQSOj/OcFirT28DOfawuzCCqXwiaYrzyV/LMtb8cibb2JTqw5J5h1jzbGOy0cYcVCt
I9aKlbxpBu7kpevNRseAqMzovHudNpaYjQvD1jjW4nuye9ioaHuXnJVxmN2Bag6D+Y6/pRSm8Iun
01ieaoO4oWwdD/laeYjgL+PJc/cpiiVippZ9m2C24PowEyd2fdTh1K5SY7Y6vhc9mKZpUVdZMcc4
prK7yjFviMm9IOj5sZU7VbQlZ3QQ4wLFDqTFZoazE5a++OdMgNJblaUSBXS91XgMX+2AEYVqKWV3
dGbAdRul3cRhJSRV1+asMiQJ3mB7lj5RVY6mxzhu+NB6m2llT3Br0aJ44Sc84lIK5q3ifeTky4fD
hD7k3xUtZfbGk1Eab+UA6Op35J5P0U1bRDmTptE7/Xs3Yc/8q5kwIZ22RbiWY9joVZ2/mAl3bZVm
FmjGFuhInhJmpcGcMJU7oo/N9mrCLuHVYUV1OfrHlSpnV84L+TppeOnH6UdjL5eKDRiLpq3Cr1ca
vaUZdz2hxHb4kuf6fpm8R6W+lMGY4mpIiIeIJyLDOLkhNRzHEebFy9H0MuwRzeY+8ItzT2AG+ztF
um9h3ifcAAcjqJnWoB0DzAoTJkO5vLUk/IEc2T8mXvsJvRqJrW2tJ729Ntk8KwsmktG92m78UoAk
aBENLOKpsGXcoEynxCVKMcatYbhMl/EQJmixhmupAZT79bAIu0ZurwFMrPv/S/qX9y+uztwIAs74
DK7nOMxY/uzqPHo+/I0INpA/tofGrz5j6WOkDBkRvDYOZfAUAxPVi3es80MwA2wXCaQaYxo5zczs
wQhw5ueRZYxeQGtDoxFu2r4/Y37BjjSdjY62jxycj6y8QXazMO99UaUB5ulYqBCwN8mRJ7jvUrE6
F0oW5pM3viJk65xz5bOwnb0F2BpWrwQ6M/Puo/pbGi3PS0VxUXq0q4KX2tZPpC3ELQruHXTGV19z
AzWdH5ncCnkVgrHFPScRv9T3wBt2qTHVpP2s8OHNJK9DOcHHMIbkP17SZfAsu+uku3sPwf0M/zgg
V3sRzb2SAf/7tUEq5L8ujsAmRjXw/YCcv79GjSWxZZQ4r/S/jnC7hhg5tzIXwlNDsj7in1jYuigQ
PTx2luTQ9PmXsErF8l8fImD3e0XiNkRDRsH9KGO4kBF1lAAOC4wtuHqIcSfGIycV+24kRKr4TXZt
64RsAOKlKNDsS0b5DKiw6A5AMFWYuSJ46dV4U1isBzFUVn7Myjtn1cabqi+eFNQ3i4BBbLYVqSwd
maxTvlfMgO7GzNLpCJztglBxW2f5cxy3ezchPqoCqBmZVq/wsKKJISUOhjLzS2IWeWx1d6mw9eTm
dtCroARiUEQ9LKbbujXumogeaOmprKpYQ0pO4C71JykCd0XFiEStaJk5W235uOAKlvkQkaHuC8m+
W1IiEgkVR7FUYk6QjJ8qWV6i8BQfXGXSBQZvRPKQfm2aK+9kMou7osdfW4QCzBbQzQ1wjIboMmux
pZzDn0WrrZvGgzXpJTgnmf0Zlcqro9O9Od4eHIZqr4bmIo5nQmKCqoHHwGkMEU/2Y3ZrOyklD1Y4
lvMtWWbi3qyjil2QkUJmfE/d5Zv8r9pXFIvUrwqajG2U6tvKbvdd6bLTAhokWnrV1uOrMJNiUdaS
KbebNM6bPIEqg3H1MOxDiWKRIe2/f7Ad5396rj3T8HwPDr6n/yUn2J3jJUA/1m/tjEpYMS8K5u5x
zW6IPAcAUpKKmwyp4SppOxTg8rjrBcYbUqKSW9QMlFJK2mYgePUEpExfcnP+NonqPaqj4NCYtE6F
wfnqLO694LDo+u7IWPiFq5h598xkcK9T6OeYoOyL6Wjb5Y/ONU9+CCEPqwzQ6sl4YPh5HQJDwz5U
nAHQyZd4Mq+cisJVYganytj7SMyF5KqUE8xaTIO3ZKbmm/X476+e+S+ZCa4bOFgder7BqclW/+ed
mqwo4owNrp5n2c9BmHyz0diKHb05WBfM5mJmUcEPeTQV/6tnHGpQMzddfrO6iINrTrNKZqLdtOzN
0Nm5TKDVmh6nkOk20ropo6Nnyoj47uwWwfc1d5/VDqcWmfo8//Ex/5/os/r2K3Kh++d/8vVHhfNi
gvXSX77850uSJfXnz+THf8qv/feP/fPPX/Jbv7/q7kf/409fMNdI+uVu+GyX+8+ONaH+Hn9ffvL/
95t/+1Sv8rjUn//47cfPAllj0vVt8tH/9vu3zj//8VvgmZ7l8kj/xx//xu8/cPOj4Hex6P6Z/yh/
/o+/9vmj6//xm+H/3XBcx9ItX0d+opsUPkK95TvG3y3Ptt3AczzkxNzm3/6Gt1of/+M3N/g7FFdO
A9PUiVryJZqhq3Cu4Fv23wPU6IETGDoVFZP33/7r7f3pFvy/W/K3ks2nSnCek3fzlxXq6LyQRV1m
2eRxgmf8+Rlry6glUrHGmBEro/OcQtHWBhJaIG6NoKn9W9cZxbYeiCWY3OfGk8xNE4MQGAb0/GLI
2MLaWUPdu8+66tYBYKlrUor+cFV/f9t/fJvuX4MKHd3VUYLiIGKYFC3mX5bCHLqD6WqRsTOLWaNo
hBB5LrUsO0HU4eASflFhrPqGeHvQ7AoEzfKORQjuQoVxP6bgenqPw4rO2u/0c24058iBCKfoYbYN
ylv60DJhuGzmrJE5Y/7DXLWGnqL+6CsXWybwBHZVZr+cjlSs6IMYxmAr+FY3sE0jVzt3Lhosp/WM
q7SbjwMpDLvEi7tjlJLm7jQXbdSf0zLWLlr9zu1GfEGt+DrRh3lHMHG361bGzEOPjNYBSukJk0YA
EJR1e+Fg1nroOvRK7QwWirjtWxUc65kqSusSDb9FMJ0lco99Nf8vuS2W/lcLfi49j5rnsRWZjkvk
/J+fkAUHQnI1K3M3r2i98n4GIEkflrhbyZIS12+9ILarLA9tABcFS3Ft7a+cgrGG+Ds0zvi6erT0
SsmQovg5Fnp0yK2CmnOMy522fLNq7FWGxUdmV7CnxbNzGRffcTuvd74zw/R0zNcyp0XK0/YbJ8ZN
kiwxRF5fAu04RPN2Go7+RVdnsMZXUHGdSTMoKSCy3zT7dmqevUIcinL9OWyM/oSu4QYmc7qdrAEJ
UesOx1nnJAxqKM+DxjB11l8rt7mT+RjlFLCNPGEKTEl0cl9NY7n0CSzAariSGA982dXSsMv1MUmy
i4Bp/jZy3rwFK+ayxWVysdv2rKNvoAugnrMxyGkgNp8nkMYiNw0E29rtYDV7oyrekYwA/a/5E22k
RdJZfjk3s3EVefbHukD4IC5GwxQ3eRjJ7QiqoXoLkuIdHzQiQAhuSGZmj7pM2Ryz51jvn/ye2YjK
irOaAVfnarwIcUWMnDI4MMGHlDG1V7juZfvSnn6khfEe+UjhbMaS22koziHt0SmvxBnXHzQ6IgYR
iYMrQIollEHnHrpWiX9d8jhW4HeZu2Jk4afwqqunwWkwgh+MG5QyDVZRnrXv4GZtZiysLvL8gP0n
CZBc3tXVCiSx0brxiRgEsreQ5LhNduHq6Ijb9B7za3sTEM53gI51w5QnPnQBttOmXuBpBgJXe8YN
dsc4vFfsB05ini2jhlur48BrEsvQlu2uyRF8VqX/3lR1LnzhgQlE92T33gN5O9nWMPO7JuybU7Oa
H0EVdtvJTMMtQWA0cg0oMeFYrMOsQxa9ui9LvTw0xH1MEasz63wSo1Iby1Txtqn78maJkvISKy8k
qSbTyuoF7zwMp2xnF60Nc6a2AVNNBxz29War62lzss27KdQuqxEaig6r8AiL5sIv2C4q+z72Wf/w
fYwrP9Gfo9SzsEwryz0T3qPCwUen2htQtgmOYFNbLQQLOLBsQ5+RtFm5qFzyYses5SU04vXaEcew
RKciVLjPLOOhrkk8cM+05B1O6dZtI0baFnbAC3A/jpJGQ5JPVPWsBxREuzYXylZrrjsXYRE1cnBs
wPrnVahgtfeUakN+gCxBtBJr345poYwIwjPD5YZk5ak9d+ZnF7vRkfEQUCugJwlh7/GgaTu/qPeN
bW70piov0uzFt/AnjCVmI8zjPU6x3j5ylxy6Lj6go1fvQh+95XjfGLxsJXo+zSe4oAr9o28W2omh
OuE2zIRNCKbaDJenpSyNCMDddT7GZlimzAjWXOQJwRVmeHeeWyNVdV22qa53aQIz1kKZfpsK+zpH
0rVjmmTet/2OY2K+HKHypHoEJdozd1bQ54dhyjWc4awSAaSBAaV1z5TMuXT0izW2GuzdgJS0IN03
hRlvEPW1+9QPdRgRJ8egkP/3h6ghEMsfg7BkJzd1W9dNj+g1V9Wbf8hz8kG+Y633mIbVLJY5ovLV
uYz/l7DzWJLbSNv1FSECQGbCbLuA8u3Y7G6RGwRFUfDeJXD150H9ZyE2J8iYnTQUUTCZ+b12NbkA
H2NvvUD+gPKeyLl9I16IQlgXdAJ35XevL/9wuhXOrxuLa22nHkZe5Qrv456ONpX6hzlRQbbK1z4n
GcVOB4w6zhr0DJ+3D721GsIa6Szq5wYkWi9Hxxagcrl5rDJG1p5VgEAV8sCZdF9qu3/IvewHIpZH
tbkG5q5ln7y1028/uZBYBLI2P2r+A2Gui9e6ksseJoS10k1anKLjE6zZehwhrQ7jKo8mKPoev2oa
uGNJdCynkNBEe4UZt5pDXSX6Hsjjs5z1F6IHt9C2ba9rSI8x84XOGrbojhcsiEbr0RapH8brQqTP
9hmYrRWdFwddjGdS9xfL9QLBWR14C0HW3fmKLRqs1Pk++oR9FYP4RkAQGqeEd1b3C0jGUDyTCvZF
Vpr/kJ1N+7SWZ1MIVAIHOMRHezRl0DfeusOAIHdU5SFi56xHElxGAjJMTzvV92nEP3YXGOOFTqAg
p63iLkqJxtDUfzhTfpiXjuSsNPtsdb59XJ32rTSIoMCpj/a5gIqA7bl2hUXLZNSrC0tEEa/HqQHK
JC6IjM8JL6Uj7pfcJF0ndpdd4m6COxlSZXwniSDnPDAkVLkqbFno/coM7gYsPQlEAdVSRMZ6JKKG
d7ZAt9ATWwd+l5+FcL4XC8a8ClHO9ttstzzLafzs6Ga4oJb40YKpcAz57hcjm7r9gwwxTV8w4Lpn
/lXGHdGCbt8dKkTKK0lLyGXXE66Bu2SlUNVJDnJMZ4INZ6RLK4UQbeWG64ooLHFHdUcD2UTIHHTo
aE0x2qIEOFMQ4er62TVtjAsGGZAm31mPvcGSSJEIi0FPx0ImH6tKmnubAYRyxOKfrtmMohqxTK1S
hKoDefe4EXj87dWJ4jfhG9lBJRU64XL4VtmFdwDdz8h5JEDXwt+++z/xZtEi2nQuJAsenXShvre1
17MqUkIzuT14kYlGn/PukGw6H5NMqxLxI2vWuPIq16gO0IXS5eLvl2H5plpYKF2oQ+ZN1akd7Me+
5MjlWG5+aOU7boJDtpg+D3CewRzwMZqLQqXAsVc4LYH8iTLCWo0vKwaTHcUYeRyFpRbQO+63ucjk
eWUtTnwLET6OKzrIUjhTRCbKpFpzavHP9pjhdgTfOxziAozz5Lp1SbItl8ecEPRxxP24Um+yraL3
g3Ku88rjyFGieRzWyHwpOSYw3Kscd6pDnsLRo7DDKdbhMBDfepjlEm1kxrpv1fjJiZPAdTlZE1Ru
nJz86+o8J5wWyMoXQVfRxNsl8gsQkcPrkIIREN3kuL11FeNy6Ueco61N7mC/jJdcVv0+b8l8WTTb
KdKfr7FpWSjnCjytwuK9aA3k9T76bWlM2XmecKcY3azOdGWerXR8FE5cH8gq14EzrptPMDq3TXtP
rcrKuyZIrDH66hSPet8pCpcIkX3x9Ho25sM4KnFfTbia/DhTYSr1cO7yRRPzRDdWQ5r3ABznoFk9
IVO4ig0TyVPCpkodpUFeVTlJ4QTktG5PXtaojstQyMcFze2g+vRzLXk5Z/ndrcx+R/8OTleIyYvK
aSG0t1OH08A6F9NgM49U432mF2I+vKNHtOnJcpyj9sujiCg/S63u3x4+4mD2PgG2c/TJi8b8yfXf
CVxa3IWzu+Ut92iyEDN2iqe07U5VIr/Xo7gYzWSeIqYGv0uK5+nbQMhpuLY5lVF2jpnKk//ykWw+
Yw6qg6w/w2NiEh3Z2rWRH51W0tm94Lqpttg1VvBdXxWn3++5zkfaQ1kmQ74tLYsJX7kOg/x/OxT7
pSB7EEFwMNJzR2RifenI5iWS0gymuI+f8bR0RpCartw7do6IuMiut82n7dJwyGEoF9M1wri5qI4Y
XBltDkj/Preqt6ZiwCG7BzmcNDvIN07sqYJc8WdWcDo222NHrDfnzEsmk3s356x3Q22zdEDAYnR/
4989xtWu36QHtmcek06+5bdAlG1OW2dNPgZh7nWOvrSKjDenG483c/uEjWIvhjTe3QBh78WzBth4
e8HHpHToi95HODucKU5l5yqX+JxE79m2ROfLZXZQbv7+Nt+6MH862oCQScu2fWWSQEyAwc+3uW11
OhEJ6gd2b6qD9UigA7ZHjVw2Gvsel7uwr2+N9AjDyuMab4Y/RAFpXs2J6LdgthXWxWa463vPvk7K
CzUA7nG2IKgWbybV3xrXwN66d0ZnXQLVDmUwdPdWv9hQi4gVTSOGMDG7PUF6Wz6Iu1LUNSy0QaXh
nHXRGQlv0tnmoRH60R+kdfEJXmawHs6TzIo37iqpcXNxzJ3uSwnrvffzIp1CP2PuMv3hUPkZ0xDt
BGlX2p8k7EqYmOqHmQGEWOqvDPe7itvHOZsBQAkdq9KacP/7yiEAjynACI3BhBs31VlsDYwlRV53
6VpebmeZieoG3N0EvHggIOTgWP8XRd01eL3wtVGRWz4n3voU4UFDVpqne4wk1h+KWtX2LXx4iBs9
KDzHtjgUOhtL8p/zqbm6UzEmWD0qH4cKdoPulPRViJ+1PyyuaV1HY9hHJlOqiPsfakjMI2Xkxc6a
+Mp9yhwg0jk4GLZPanepUCVYmzbdSfcINhB6cRIDETXgcXry0Hz9VG7nwQljmNEx51d2D0/HbLPA
h1UZ9d7fOLjg7dy2etjzyaMiSJfpl5tfqbux67M4Wysx5IYzk2W8VXbcYm5WsyZVKOWZuH6IL5XU
pvbkAk2Nib/3SwrdfDCKvUi7P3wIjvjlkA8s6HHAB9HjDvJF/HwTq0SoLokLhqe2JhCmmd9v5B0l
aqjIFhpai9gn8kyaT5OIXnwBWFbQ/HWn0j6mI51TQsz6pAYfmWdTU7uQvy3Etu4kikFgbqyXdken
4eQ50103zWLzJysM4AU5Q9I4TX1KJJpEJpc3aPEzwm4mpBUPtFZ8rpRJVyCRVqa5LA818cSC1NtA
5OJZ9ZsMtijyIxqtMSyVI9Gb8vnStPZmpWJAAEQByIrwYzMg79Jbm5kP81sUD8pY3zEoufuiJqqJ
SD8aPVFbqbor6JJmHJ9yTjI3V8YNRqqS+QsCjYqY9h+ZsaSffQuNR9N2p8gvkRrrCYVQ+rV0G+9U
9yoJb46pJU2s3egOMrzd0Aq/NR68+HuyoBu2zBI7B5KGu7ohOCWWw6vm/UMOUnfxJ2eroTJwR+10
mkwBq5izqx0G8UF/H6ZxXziIDGyhkdjZxktjCa7E1Pcu0aXkOninsgKqvMU3NX1SHQ27w/nnG6He
0ucH3Icnjci/mxMyzOc0GKY3o6StDoCK9zGXn1vZMVZsxbEE+t1PKXuE7GyEOJ2FK35O5L4vN9dw
xE9Kame5ZySnhbBBJoMvQoDtGXWy7tKmebl9QrHGBaEi7B0jBwiwYNHvKIN6bZOBTKE4RqW0ICcT
jch2Tdq6AUm0zCwJC2W/BcnPnL2Oiu3KRGGJJxyT2+p9lpzVEdrzmW7zGJCyuoiJddOj8mlLW7X4
d1d+07Ei44LT4Oqx0LbD/9fp8GpZdmR+KnUVOj1S6zGZ6WXyEhj9hDlbIJwOrQ5Z15Q3ep+Mr3FT
rDS+SiLoceZLbwgqRJZGzqGtHgGwqOiluw0oiD6XbUAUyE+qbH6gWjXs0eriWjEO/zdSFuDL8Wpt
oe7Okyw7oqlHQmuKpQMDSUAPiVEtgdmSaW2OPcDiKhFnO7ytRWYyRhK8y4SLUY+6zS9640iriP+3
XN55Yf6SE+epJOdgGnnWMUkc/77rH7PsUvixeqyYHas+5i01jCag+50dCWYHY9jntuZn3J4YEQPr
fa6gUvG6MixHHSJNyjQc/jD9YdZ1rs39LJrxytK3kf1kc+O0tdcT2y0r5jQxQ4wuOFiHUWOlJ5gi
ncTPeMh28uoVHe9vLQ65XJoThXSfYNSi8+DEewK9HiJnTve3ESircnUsSXMpk2I8DtmIR4NnU/EV
7gl0nK5Cu2c2gVPeluJNdvXxViPk2hj9LJ5aYxoHZgJmTOIncDQUl6QHIJTqU1yxFc/iegN7aiwS
5GgAEi/TekLLs5nL12annCgJJ3yb3kTQI6XX631Te+ENtPIoBx1M/0w6HBumQvTbR586vTpHo2sM
kvX84VjWqYPMDTLAaDewHS78tgH7mCZrkIFj67GHLv16jav0HyvW93ZqD8EqgQVTbRN7v02Zar16
s2kEN8hSdVMQpdZrIbFV6LEO67H9ogghOmJce7+NbaPhfTVgcfYyMfcDezVVEvxnksQ80QQ570gQ
oUxJn24HvJv2tYtz5zDqd2vovmZDRUnIDfR0QW1VRFES6zC8O3nVEwL0ge7yO3tpHsfK5GC6DOv2
vupgYvKOWzo+/LgJiUnk5NTYe3MdrKuTTtehxBntNk8AwunDPHs/briDrTlqzD2GDKdTD9oDRkh1
f7hdMOaRfyuTGTYqzfeqAAHvBmYUy9NRmCpzDJMO1d2ypAxNdrne68QREMNI71zXO9hbTLrl9ZAw
ES9jugDaLfQ88sepY0JO1W+bkRoYjHSEqN/M9bdM+/XBMAncSeqSjaipgpxc7Ih6cMrfuBtzU77Z
JWP8PIMP17iugtGta9TkX9BZhrXtH5ZWREdrZp1phdrCDDhwxTaAU7IO7y3isn0mQ2fCFV1qCRgP
4OfQC04pCEKsxOSsGalJhB40Doau5WqUBC30G9GE9G4ba1Bgykz/6H3LO8zEaPacHcixXiUJgQ7F
KTXUnPQONKzyQRbzQ1wL89iUYE1zvZU5zOd5QOhiGHRTZUYhrjGV4TPV3BNh3Oc5Jq1jtoyLMU9X
oxfuPvLVV9tIjAs9oCQu2vO5kp/WLb/U3VwedTszdpZ+exd/mhWTkbS8hLoghyyPkh3MjcpP3lAF
rWcGjtmuAYg0cpWEufumHMUexBHMgN5p64jw6KENb2FJhud7HK9wzHSFOGRjah/HBsdx103eXiXW
u7fEVEakK+1rQ1ruVYZDaMSb5MsZjiZBFl8S3pWUOJBzA5LAd8hYagz0ra0g+mZmVWhra19XjkQR
2sjTGMUhHzrraFWCVknqv7vsqngfw5XY+banU9qv7Zdu08jmbfuv4bn1Ps+RqUCgxCP0Ttr/bcmY
oDF2gp6CjribvmzJiS5WszshzGTfxuWhz8Zo7ww0pNnKH6+c0F9ay3plSdKskf17YlfLo1/lRNnn
8lixiW3wX701Z93wRMdoXoeoO2fulYicIB3JZbmF5laiAQhJXUxsz7bA1y4XnsAKQxkOagFQOd7E
ObF1GWj6OCj6PdsN7PRn8DVbbB9Fs+1h0+gEA70RhreaB8fbctcy48EuiD3cSLSugWpYfMrDb+Yh
U/0t3BrXV9PSN1lTT7RNKJVIhxAU0b6zgQZuKBituCwhk39SRgeVkprg6QRsuDHeUNuT1xs9zOz+
BIjhhjZWh0B0iLOir3NL/leaoULHph3EvtHd0e0eETn75GXI6NDfLlRLD4dbulBilWyKer6TfqHD
qLtiFe+JtOjKIEVwCAYBu+VM7Da2HxOslhTDHrrxHn/Qu5nobF9b4r6WDkNs64fSraoTpaiE/W1I
qpoJQIe9urjaJ89h8RIyipGG1oCxZf5Qp3Xw+1lVfBTFAAl4ynMtIeFVJRz+zyd0IfLSXacSmG+B
btFNgccmY8EfzWM6ZdupejzLjZghajw6Np38i8jclsRZFzUfdNn8mnECvRtS3m/MHAbf5aZCVHhQ
lkXM8DSUQC9ld7rta8OMbjl2WOPidqbCpuu/lb5mLyEMs1D1a0ny3hkJ8wtRcd2BbFEArMh8+P1v
VtvU8WG084UHb296qD/RNPz8m2MnF36GEjhwE/kJ69iAZdHu9sLUpOeJ5Qth2k9AWUFVD+/G7MGA
0hhGAgo8FiXd4JzlzEdAmnwaAf5jg7utOiNg8a7Xw2drpcpHp8MFB253svPxTK+IdYFsZItaxyul
y9ja8vxMINiRWuu/jSkdcYYAkS69PuYSyf9NM3irJEpR+e7qTlBaTklHkhTvFgUO13ZDqm5r3DBs
q043YnWmg7uLCkIwZxoZNPUsLUymVUbjLq47ElHA80VtTueiHK5p1aLwa3N1lyQyP//+Ft9u4c+3
mMmPd8pFEuJSJP9ByYFfm3yYTGBnE8N9HDVLqBSEqlUqQfWvoGDMnR4pdDEF2PhCoAekQoPJIMQM
NwRGSkNJSk7/7qZFuN0aQkueB89MWTapVJgoHPwDI4VW5eNrwTU7vhDIUBS72YdrRrFUTZGZ+AGQ
L9P5yImiBX2c6Y4MfQxI+0mOJvMpDXRQ80kJzz/a8Tdbj3sdAcDAAFJWPe7xnSc7lfkFHGlMvCEa
171raagDI4Ihx998IVB+X/psEl1tFoFl6JhjpzzWG4g2ppoYlchd9ixov38s1v/4ieBSNqCUJ7EH
mB9AjcXx64kuWGAwM7/SJqh2sd0U4MxyNyM85Qgyv7u9i7vlCylJI1nEU/j7SxC/4ioWIjRLupbk
FjvuJq75D64yipp7gc04uB2rzCWTp2UgEMCnh/OyWDi4hrHkdDvzMo9VElMYHuMhrQfnMuHf6SY8
BKzI0zEnLjfw4a3uLGiWu9bM7P2qk2SnI/IJMhdh+5C9JOyubDDjeGevyXiwE4diniQqL4kFmkKe
ak+qI4zAnKFRHHMySePRDC3h/wELsT6qapXFnReAgfh6UJ1/xJOacpnRUTVuUNLpSs6d9ZhX/1Z1
akMQA8k5vvM9E2N0GmeT0H/i4n5/33/VVvH3C0lqGrp3+auqN/LciRGlpFQorcSuj/F/zJWJoSw2
oS8YfznZsAHBG6Bm1QhacNabXhQMjX+5bbDGZO6NTIt7Y+6PzMOCpgs6i35/mZsA7cPabLEbm55r
Kthh+yMPq72cWqU1drHcY/Yre5fFOYqOHSaiQ8Smj5TVpgM8IpdOoxJh3f6cFlNywusJZ/lsRMZ4
wRtLiNUsTx4noyAGrEfF3bShKfJHbU5664HA8V+hR/n91YtflGHcZARxCJQQmWIr+LCESK2ZiHrT
CTJgz9Ompgz6VO4IXozDgZxt9NEJdTi+3TLa41pXEURniZHiBVYAO34byoFiF7RckuG4q8Shi8hA
MDCPn8YETObO4w0ijNY982sP+OvAFDvMrzkGL4MegJdiy+pOi+peNLRKKGcAtKndsKBUKzRoJ8BZ
Sb4XZTr2H56cdTsqfFjzhdpkirYvXecX2DuKY/zjGcqTuPTexTwV6LelczfG0Rz0CPQvqhpOUGbT
qaCxe+dULSUHFd1rzYyD3HBg3Crbm4mJlvooyeRRJvHrHh4dKDB6BKaXGzTe2cUeGjlo0sjepwlf
tuhq58XU9qMi4q3vd9LRLo59+PtWxCU0mmk/uWjVrtKyJdqXENQau27fFWdZ+M9dNc5nI6M8l7Mf
FUbilJEjEsgEbd24BT5XtkX0ykZa6rhD25ZeGjL9EQbrpwI9Gg4Xdz33c8LxkTMfBtbldBs9WwcK
IMe9wtD1bGJ5DrHQ+ncOHAsFNVw32rN0s/36nfEXmu9IjzgH4gslBlmAZXWrvrOIbY5x8EeKQI2e
1cqz8/dOskPdgL886odQlDDj1hpYLiNTN0rCC3tthXqYLU6poHJFA6ShIoQuloFgrPBpdKLKeJ2G
zyJCsmg5Pu3q2+CBp69sV56Bdqgjc4EAPCwq1DdoDJi9V3+TNo+CtK9v8ViMwU0FXjUgzaM/tqe0
/Vz0VhQ23stkY4G2xCu07Z6CkIBAehQ7hCDpqYfl8zzg2B7R8OomdEPpmikREdBBlKzFjWHiu4gY
GP1J/I1ty8WoV2u8SqlxGvvCvKZxetZdWR0RHv/lb0Ek/obPZjSJ7JkknmYiQbcs7htYNU9j/4dj
s/W/vnQJXi552z2LzXTTk/xnG4NlVl3pQI87Wf46F/mrRWAIpwbjXbTPrR4hC7/nrv+1qAdivAZu
5tifp56tfey/DjD0hY5w51X3maFb7m8X6Iynvq7Dw+SjfOuHh8iI3iq5fua37xOn2FJ4L4jVvns6
e0Uvdk63PD2vPfNXXJzZe151/E015CPw773B/8uwkz21Wft5SU/g5/Oz7+evYuofnDS+t/LqJR/4
q2cjfqq8GKAQCHqe4MTkLhqiRzH7SDb6Xba0n7JRLXfYkb5jRLlXeRESckR82tOSJBeSv5COSQD4
WMb35NWAXmOhkkXzMtXrjlX6paiMr1brvjlVcsRYsh8q963jhzhkK9B9d4xLfVk5IQ+zcbB7ej3s
JaiTPhBaHJfts+BeNOkTVrdrUhFwRhLyq6Hzkzb6QzIGXYx4qY4Po3v18uwV3cbem42rmuOn0urP
DUVYlulfZ9vYl2t0SKr4aWEhnG0r7DLrYgyb8d5hiAdJIX4ofS0UgFfRvUTe9EAa3ffbP5PJcemW
Z5VOD9I23uIeiUETx4cmSY5yXi+xt5BfZjUn3/X+0iW3QRblv8i8/7DF/DqwWUpyPJWssDAqH89P
ekBLFeWM30sOA+jJ1r830/eomYzT4DbLbkUbE2Z1l55kZ3FQ7reoAunv+g0rtTJ8n7FIvrCCbFRL
+6+FTnUvvfpI1Hl1mlvcmJBHsrC/OZHAiCDxxM72PyTiYGXP672X2y/MPAOtUggbqk4lcI84G0uE
/mHW24eZ7LE/fG32/zg7bQcnCa0KgQ2r+vPHBuNiY6qmuWiuFza8Wn6309TCwmuzwDFgKhCXBLxQ
lRPci1kizKb6WY9yOYo+3Rt2/jmlCHclO+zWFqz9SYWL118GbAaH3z8gUJRfjzCcsiz+dztvfWTZ
AT6ieKJ4gJ75drg3CljZJNpRUOU8R0nlPzVXd9E/Yr/PH2j4MrEhre8umtV9zbx215B4zthjqSMP
pAoSNXAWA+8G4EEp4yDVvHezwtuJTv09lOZ3w5TlqY+n6Fx5rcNR104upXmnYTZPygfK4Fq2gK2v
I8H0dzp2CY8CuId9a3YN9w+1VkI+JgnX5DPYMuMTgyYbZ+IrEL8zzaQoqR05Vpe5LD5FFG2hgUNX
OLejhFsHAJPdJ8dG2paL+Xk26pbZHmtdS6/IXe2SZU11RzBszAbpEJfR64YDYTHOJalRtidgk4xX
wIi0SmAB7TsHESBrKWC5/YlsQDgjfenTQZ98dMkQsnFABUoM9BbhCyvNyxA51QGjw4MRjwmDMs3c
TmHgkHGXCn8p4h3Az9f4LTHjngWtYt/G23AsDb+48zrSNeRAT0jixz8mx1juG7JubQVJVOdl0NY5
WRgEnLrJmh7wxGAtzv8uTOOTlSGPKjOrvtgyeRrNNt6lEHt3XmJY/Dwwp7huyociBVgyPmlYIzzf
WwIG3UR3oLaSZI+aJnM5zafKnu/btf/7BnmPQxsxKzOak6vMrsrnizeGhoyqv+88SFz0QngEh3RP
AvDLDVnxKlM/NdU/MSSxtDgfdjHWdQhTinBS9eZT8ntJ/Rhlqm7Ru97CCTe4z+9xoKmJXj85+WG9
OfRtFpfTijBqE7kBX5W7bSdFDnpz0Y0mULW5YFQysUx5W1mKwKRxmu9APB4mdzw5a1GefZNc+npk
M1D+SqiNh3FM1s83AhzVVPqYENcYscllzHdcJ3YmUgvRIRvOY2OkJyTwRK5Jj3DDmTqTaU3urSiV
F+G9VOTE77qMg0y5qoO3iZg6BXai96MGcCfD9EXW03hAKh34Y4pwOeZOz/xhmNVHM0n1/ZJOezyd
n0ewpvMs8yt5R/NjP7+bPe993K8LUXsEJKilb1C4tA3GEhRy8xcVyyNrWwyFToZLQV4m2A7ay5ps
KYYqE3iVRR+xeXW4gVsqKdzA7txHdzX6e0m1VDGMyX6t+mdh6YWkGDI1fAc9ZByB0Lj5GbiZr2mL
HOiQdYFENqTPbmVkXtkG+j4ivOmcWRy2Ek+oE12OR/gwIg5QCBReu4HpOPXLdMIuDDhxxzBtnYSC
n5iSXJyj2X/6/VInfvHrWLZrewzzpjIlYqkP63I8csqHqk/CG3I8R0zrxMvFaLW4Gz0e9p2DfUK3
KoXrXUyUDygOJopPROx/0XnZcOq3nm3yQoKBlMR4yfYm0QBPc4dO3o39e49kW81dC5ctksLKX2Kk
i4lu8nObYbXElalO5BZ5dwO5tkG7EHztrtZn10lHJD/eG5LAI1WpBhoNpCek2ag/bE3qI6Lib5Mq
WCdWFc+2kA7/vDXJvDHmYq3mgLRdlxiTUV8lCrX9HMdjwAJPT9BR4hE95jaD5xLlz04zjI+12yC7
QM/dTkhhRGRRm2Ma47Gzm7eWxuKjjTwfUW53njbjTdlhOJGmpuJuqrsX4RfvU4cbIJF4THV5IjJE
XNdMMfqlpMQIa37GO4Psoej+6Yl/OUvfgLm3wSozof7JmPoPnvYeRpHwqeUOzb7xtGlXNFIhL3qT
9Urjk0JnNDPxWOtfTqSgqvgjf9gtf4EltvsH6owLGVmTRwrvz/fPkzpjbfHnQOmB4AjN+5H10GRO
WHqldcyZmNCbzcVdE/kC4fyPaVj9I8KqNxIZnn0Em5SRQAzlmwKiG2tGSnzFv3/Pf9Gq3y4SGz0O
RstzXevDYV9a8N0EMZCo4MT6USgEsUVDV2kNlxoayQrnN1cnykb31eaekR2uZuKKErU+3iScf7ic
jweM7XJ8S2FitZDQm+YGsf1n9jAMQC9ImyUwthVBKKgC00kspJfHUaoVWRgNeV2h3onTWYec0XT6
EgN3neigCUmHWEgGSBCHrBAXTucwRKQHVHr5n57tx2Mb10ksgNjEU8ACnvXh2TYlCm2iYZfg5lWK
XCxxgDtPdM3op6kjRyVK2d28TIejQZmCTv8A9N9env8iEtsFKKxPJvfLtNzNPvnfG6XJ/m5ipMG0
9AF1EmH2pjmVBF2W12GvvDsjxb7TKXAgNc1mEFVTYG0nx77HKUUdxZlU2PXQuuP0YyHPgiW7Kg5z
t1nj/OrfaR3+TlIb5W9NXEWRDu6d0zr/CN2zKA+eQ14CfirD8I6l5Fu1N7pxXXCxVDSz/WEd+kVp
xU+1Ba5OQCfHlEJ9gFXXbFmxAKZTIJ24eoQPxRZSwWbZuiMbUYowmxkvm6auOSLCtQ3MbkAhlXWO
+uJgpkx+jqOuWfIIuCbOSVq6DHQV+eBdchSL60E2u0xopI3KdaUqLY+8M9RXwRA7IMMbERaPkRUa
pX512yE6k/8L1o2CwlqN4+8/APk/PgAyI4RwiLIXG17/83P1xqbp+AunoNi8XbYjrOvtUyAf5yvb
bh9SZP+2jnVB7xYpPLWJa9vYKsbQHyWwkoI6VyHNO7uCc8s7C/Mj3+2uAQK/m0cSUVlSaGeavK9q
HNez1ynrNE8duJmlCLzyxgL3spgPeZFMOyAxCitgzu87/yGldoFwSHigonhcv/hf50SsT21OGoCn
5UopD6FipIkSYt18m7X+aubtWyQkgy9a1/NU0Wiizb4NNcGz+9/fttv39uFzsJUpTAB4qD7zNmb9
Z93oB0srAcUdjE1vf0LvBxEZJ5/LREJTta0MC2x8yNoE+h8/9i/EIhzSuDHPvEDGH6DSX0Sy2wuL
PkqCiSsfjeCHF7bOjaHsensKaqaonWK81MPyNTWHbM+UZB5Ltbyz+OcPqmQ6GVDO0peu56vD5Xui
P+X+9K8bc0hiwaX90gmd/DuH5OFOP6foJqVAsLll+gMAjg+F6Pc3i87tHNvlzlM7zUgq2rGla9Q/
z5ts9mYHu1nPEJZXOysZj3E7DKELu2DK1jsCdxchqrw7UqhPZi8vNjZe0DSCHBebONpEGsj8ldXv
FEIerIbGrvGSz9QtnxZpgIWspmCoWvgsa5RsKKVsFPe+ds7+0OzXrHl2qDSsXVL4VwV2ByG5SwVt
6b2QAEoRBWjz0gtkIyjwLJU/Ty4F8bR6bjF5dSBRjOwUgqrSt/6qVuogoSRh6I381aNK6Pcv068p
ITw/vLg+q7ujON99+AbrwnZq0uHmIKesM3XNhpxdYs+Xmk6KkZy0UlnR4wZPCyM6pXYHAuYvZ6Sr
mm91JVhCYsvxjWkISHzIR/tT7UKDkFr2zO8YEJqDlAobof8a+CoxHshvi9XgXkEbipDqZ2x3c4eI
vSBTRTvUPZGSOB/T3K4PWJDG+zgG3W2RXrUGS0TVmnfeWEk8wUQK1V75lo8TmYCDxoQZ2c6FSMKv
zJUABPEak9em00s3mAZObEwUv791/sdj8/bqU2vg0UKslAvm/PPyZVtDk+jI4z6dW8psQ5MN9G4c
i/msYus+S9E8pk1bHLvRu9r0BARJGv3b+/p12ZztJErISJAzMoG09tUc7QoKQYiMQGzprUeiVJZ7
0xwwKtZEBSmjPqqKoPi+Qqrs2Q1SmnqrcizyLzoxkougKAmBrbuVKv0Na/u+pIXcFf34KZnY0Qz6
IcidITYkRSlDp2d3Srt8PXiNpNM+RughRfcNKYc8j5axT9a8vBazSZdM7J1He/g625oy13JMrjOx
Byhnh0+EZXa7kfCMB7oltjDCqQxR6m5eDVvta2HY8AUuAiONmQatZxbmzIBltbpYc5M3nWXOw6w4
PM8TkbHTjAW+zfWz4SAAQTxOJjJC7baCwYcUWE5xFL/kLnoYe/ometmG4zBDYBWwuqNkBFMrwkk/
vm9z3qkBcotxG6PgEhomOTvYInvQkj3esuUSLZYMB2kTWlL+iZvdTkMfV2e+Jk50wuPt+LggWoKy
WBdtXEApIUQc8W3hTVoSYUU5t2ap7mb48crHQAXNoAJ4Rl7ipH9cBL6k37+it1fww8U4Pr0XAlmX
QE74YXUmE6qlCXgxg5KVESSaiH2aVgO6ENGxDWbIstvu6NEpDz5OdAaswu7zM7lxh7L7PPWmGXrZ
/yPsvHbjVrYt+kUESBbja+ekYEuyLb8QDjJTMVYxfv0dbAPnbsuChQMIDjrb6m6StcKcY3odbAEJ
8a1CP506MGIeyj4+JthCWO+U0zJ+EifxTrF+nby/+tEDulGaf6pLl+Plz7urYwvb9UnqbODbzR+a
jLtkSGglfA4yhDbiYmfzDc5kjn+u9GNdXcWEwjrobji25aS2gx6jtTdNSCAR+g5OvDOGCJREzJO7
V2VJQFeF8rwe1NZ0CXAsTD/CHlN0237uvokofqwn4LDNqMSuNOt4PeO7OVBwvfhpJNe+NMqLpax9
x4FwnMOseOfZfKUgvH4LmBDjsOUNoF15VXibgR3V6H7QVE+E5Og5DU/dMhNyO/9bxc+x7prwTgRl
ee9ZEYP7ZmbJJcoR72EY7pUBd7INy2fHQqUmJ1PjvWfGQHQnB7EL+rCv7kfBeCswkOOiVd9jZipO
xlC/91ku3fOrF8JULfR9hr+hz1bxz89SQVH4jXsQfdycWzdlJtdAmvSoVNYue3zwet16BGWAEAdP
WVSLWyV7l2WhdwIPTZxNy6h8DkYARqRGAH4kt94BMaW9cV0N5j4Pp+bUpOfr/HggsmAFuK3H4YLB
IDGmH8FcbRIrMj77pDOtZ+qLphiaTdN+fueOe+NQoFQRDrcdowT/9aEwxEGtvbrE4U1RfbYKGhYC
4ZYZJK612qQvl+MhgzV8gee61eNsoNrvfg3wnrD1023KyjvAZK7wxdcVanxUw1mZHae6Ci9VYvLU
o/7s2tLmPbG+Yummrl80Z/PVWG/V9Vm++wFeS8rXH6AdhlTqAsJyeL1S/1NyBhkC/jznVanYy/Bp
GN2uJZEwHKfmnE75B5AJCMmZPOKNbnYBQR3YkYOnKJT2XlnT/VXHO5OkNCcWdaiMOJD8ZHedh1yD
kv79KfylTuFoDj0WLBBGHI8l/quqxo8TGu4osDeoPpubyZPW7VJglB1KWtQZLPZn5VxKBq2i6h9U
VGLThVmctZ66WJ6DXRS18TAuBcw4tzwt4JACY7BOYi8kcM+6UuMRAouXei5K+0gDD+6TU6Xn7txz
3q26BB575YOLbnsrWwnVcrQv5XqguxsAI9M7T/q3HpchyySH/hg6O8fPn7dYZ5hMdRi2bgSX0Z0h
Bmy2Peo9HY9qJwoKMNTPIvTW492AVPTUpvvrvt2LpnIjlIlt18DhR7Yv43aqlbXIiS5FhN5fhhFX
RK2cgP1DDKcK+rnqHUW+PJ43Npg32L6uw7zAYqKiOiNbz+EEWVXVH4dl8aQpZjvfKTbvvejXS7Tl
Y2ZyGXjskoT467K0s7oqbQw/y4T/KWxtfauqT9chphUbH7x2Gs5lejGRX9/ODpEHDcrqKlyw3lSI
15jeQrBChHjxyemmCimqAQTZaA5ZyPZJaozQaT4RhJ4k904SYyqQHAMsxKEtJ95JprTmago3S86P
ytF+ZC6aD1yo7qHQ7gH1QPreS14+x9d3YsDMiMvbIr/JeSV6NJBcTIK8799DI+Te4fY8OibRvtcp
RduSymt3H8UXNHYuab6sDDsuiZ18gHd/A/1PHX1EhvAlWUF1PJ3SwgouI0pQw/Hm7bzIR3XB1CDz
hpkVB4qD0SH7HM/Q2sboZ6U81cb2dkSC987w48qF+vO1BSYnnclRB1QCBd+f1zCgVmYSGO82KC6R
epMKaHOEn7KK8ThsyRF40UevYbFdcIJf9xDDJE6FSXRF6dX7SbMccfj4VjUzyr09+XJloBSx8ui7
17TfJul91y6a8n8/bJy/r8LAstBWEDvJg98NX40Vbatrjajnx+5Dc4G6jPOFeZ6rOv/eyiE4cW9u
RsIaNR7qc5FjtEr7u3yy3FUWxMxtqfJXVaq/SeFFz5VKipsiaj84I+mBkNSufWToMD1OWVFXFmHJ
sc4eTY/mFcteiRyRZQ0P2cfSYHdaWOSTyCU8Dj4Vlh+D+RxjBDCW5rTLXWmtXFqqja2TC08M2spe
f+sy5vR1YR+DnLkSvYh+b4T4l2wO7Bh6OQeBBQvvUFznx/85QJqpQ42mMprARfPVjE1MAI3w1spC
PWQafbMtfATjQthffSR2lGxDs+wx2XKK6KUU4xcX9s85OCU2wJrGzE8TdpXaE7jQiYmH+9wfiixD
BwE2ChNP+S2ZfPxptUaIG5Bp6ePRZ9Z164vE2DYVy1AlNbhIjy+VmUU4uj/52kMWX5L1VOVkM4Q2
OtuGlilIEhcuL0PitqcT3+0WVlmc4gwJ4Qr3CRcbu7cbnwTRs+Qmq7HoWdWSGwPb6+Rb3R3WnM99
P5D2eOM4INLBInprWatPQJuwrnF950b/aRDjy2QqFPZm9wSH3yfnLceFkTpQXOkjsgrETm18MZc4
usnFf6ZpfAoDQqYr9QO4ipPN8xLFOiKaEtrOkdyetWhq95ho/O/M7s+Gj7uvNH+0ZRqT1kUUNIqq
XV9n3zsnJ00oFPjkB2tTpbLb1ZlxGgNv2LfOXMEZMPudnuGlwUqDwbjWdloznOGHQQu5CVobD7AJ
RGf24ua9EvLvITQXUEjRjxAZuNzrGXDUtnFSdh0zYMfgia71afQOcSrTLeoyay2b3vpNQFkUJoGX
3wUmi+HlORLKZN6PCwRzjIePCaz7VTAN+c5xOpQ+ZaBOU0nECSihy9XodMW3dC4pgVEV0C+iRwJf
grzU+BpLFznvYpr49yPE/fupHjBCAzND0bJsJl4VyDpDAGZOqBwtpBcAupwtaNnyxi3Sz/Eoo+em
GThzw/k2qSumAyme7zGHOWQEdJfaN/ckFn5o53uhSM+rYvHcj7TNv/3NxLhs6iQfmLE9mCUL2nai
AeVTNXd4lshBahhUZY75YZxjuXXDYolpie5Kb9lu03jsjSD7YULWPM2BdjC1QFYn7qhbtzH9VenX
j23GTyZU9cOVw56ME6oODyWqlVi4ZsQ39Or5qSBgsjOr6ID33SWR5D2l+lvXB7FLwgl8gcbkdYWq
/L4w5DjMG03S5drXTCtSzUCUmLDUtsCcl9mX2QQFXsG8244THYDnkkQoc0+edX5o5+LOxiq1ztpA
blTafPD8GUANTyY0fu994OFylL066pi1AUmkWeDMe93ahWNpMRWtpk3RwEFIctbDgxe+hK5THWqG
vlBBeO5AmmXn0cidiQtnMMiBwmgI1q2+YX3Y7mdaCAppEEJlZD7THyJXGH1GOTMhvYlgbeQWch/0
ESYt27mfwQ/0kofaaLo5Q7kPS9balTRLocKzbXkQZDN8FWm0bOvaB+4jaHgVrYpFlBCktg3NMrot
VMNnv0aY3QQQD6YlYIVLzdgSMESU1FC6G8SVu9hFe1xGYPGcPAbiGB4dI+jW9cwpZTs0b9DZmRw6
uKKabNcuQ1dBK3gMRYc+tim6tSU0EY1u+cLcaR/O7DiN1rNWIPZtgjPnk6eTdtXMUbYhomofknK5
nyiSkeZV3j5vkqPZWeVJ6krDWYiOuhitj3Pb7JGTHXElVPcmW7OqL5KDKgu8QdUc7HImJeRXguTy
pzvVc2q4KQmYcTKf/33P/0XxWEic8Ds8xufhYtt5dc9LHeEZHidAjdFtyOLnrmg+GUkT3XmtXg0s
Ht1Ujg+EaWybaE6BnLQfr7PvrJbEE5jeHoAAfDz04HvfHvZpPW1sxqy7VLFS1zFOwcaUCL8jeUvi
C4YEXK2bLJPEo+JT8iegKgOeuC6tWkQW4mLOkzxkAwb7FrTaivrqTk5kPgqJq2HZh4o6uhQZNEU1
OL+kXc0HvwS8n4XObpRWfoQfUh8ySzRnkGCHOINSmU5ph+nz05jMD6bEHNK16VfLtD7VC/TTlIs5
wNd3Hn6bbRfmKGVxia4K++nf7/Vf9qjre+24S03pMgd7bZiQPRITrOojCpVs7RbjHvp9ipmPydLI
ThzhFWfcwlCJJ4HjuPwuq7bYIZOOVmBoxAHN1deu50eu7JpV/jgeqnqxtSxSWt3m1RF9F0J8jwwc
HA+rzisehYDIQFIUeUEy2vvKO8Z9SvolOBPb5jljVMhrBnXv2+m4bavhncXMX/K15SVjj2Irz//w
Lb66vHgjoWC3EXNId8q/4UiSy/WQ4ugPAlyxzbOt0+YQju2Km2SG2N0ihCSPiMRqvBUCF4ZXNf22
tz6ZKAt20aDZMCuqpUxbxXaYzS9ouyXzNQdQ0+KtmRM/IA89l/eLPa72vQ24ZetceNSkWY9FDgMk
bMniHJUmALi4MrZuUP4YbHMx4pJHxG0dHXz4GWvu8i14gy/WMA4c7WSKxDK87QIUzVY8G6taMSTP
U9T/LoI7QOPjTWsi/1KmA5eJCo8FC35CNlfX9EAytu1bIZiZJ/KdHaZ449wBw+vjFUBYYNN4/9mz
DMotEzCzIyynyjrGEOf2qrXQY7bTpSfuqrGotN08Zl+p7E1m5hY0TsRaMlJgXxezmGbd0kRmCIWJ
5J6aFjXJILzZwi1WrukPR3KTKEyx7pXz0oeN3zQcJN6f7zJOa6Ifp2dVDM6pcvXl37fNG2MfemvP
pbc2F5vR66FCG6BoIsa629R9Y5yisTD2hHWAYivitR8zi58rFC9DoX5gYzuQyG1uVTJdFLoZB6AB
OFSaj0md8gIy+9SDbQul8RTj4AGhM79zxTt/j95Qnrg+lBfaSD6TVyOQ0jHs2p5Gjeh4/CBICNvJ
QNjbXlUXnEwgLNDKQ7CLmMtotsQslnfeaHBu0AVPXva8SM5W2prvRDcvwXdgX8IlxR1FMGp/cgLB
nJD80y9Ki5AldJYCmfIHdHyE2++VP57LcgYUm8ZwJR0EjkRwrAI3fi4a+TAXqGtVws+TjRjys76i
vmT9k6C4WI09gTCVkd4LsldgpQ3mii7oVIZxu2uXNQ/hZRRqSw/z70/Y+nsFz5Ii9JEcwLpB6rq8
p//py9rUrcaw8VpqXEIL3LFBd1MWJ6tqP0S+fkpG/AyVQxkih+QjC3SM1EqlUEB61GjSR6ZW00kZ
lCcMLocNyTj3YCxOEkn3v3/Sv2wpIZ+rLWAxQXY0AdG8ep6FuhrIpcv1hh6s2S3P8cDV9bZWPuLY
HlqrbvKajBWSfWHSIX0EPWeO6c5Dapon7l0xeL+MXojjIgvFSl3vsdDfIBrXu8mxXwRypDmLHzvD
blEhQbDLLbx1ebPMyWzkkhgpvPZL7BoJtjIPYgapt1ZEIlvY42FMKk5JN+mJq4MxhnWa43s5h5s2
FMfRH/odS+dPptUWe8/tfv77vXljUcB7QzlpO0ivsDG82kQ2o2nPdulj/O2wgWWuu4fKWa+vMbct
VLOYwn1b0zGuGyf/oNuxWuVu+DGqzF8ZiLW9MQfumkVMDvSjezKhuO3cYXqs6SoxLeHqG0usHD53
RZvzd3FNhOnQhsE7TZ69TEr+rIq5b1lr2AgevYAZ159XI2IbAMsxwvNmaKY9JozA59aDUG+sY8FP
MMq0WXfOc2zW9ZZorY/TUJF0Aq8f0T+6jkj5xQoqaL6D/DCHHpk7S38d1Tk5W7bz1Uj8z0z2hs1I
PsI1uQu+Wr7Gje5xF/77Q7HeeHpyqVLaIctx3xjVgarMiUOSGqVJ0hwGGXzOqJAAgdDF2qVt7JPe
KbcimFyGeRA7FDMskZtIk8qo4kiEUYkDAwHAi1m3DD0kISous+WmsARQvHgmqq1fdrLQCccJ06X5
021NIKcMC5CTjsRilkO+CkNnrRWZKomFUQM1KRwwsyLms7J+YCvw9o2pTn7nlOcWvSbWr0tJXvkW
I1VwHKHOpxBcy8h70cALPl6Z1zE671UJtiSeAc1cu5Rrr5VM1M6xmfxQAyCvKwyYtV2MxauEg1zC
50VurABe5W4RbGv/2dCLrC23jwZP9iUaiZYCsV05/IDJ1KyDoDtlugk3aepuZwHzsiNfz2nyYy+6
rZ9LcSC49VdLvVw4pr9Gz9EcEFVuBmQHWztbWD0jwzdo1BluskUk5gXQB/Fzr+OOnZcf4YCYaw+R
LgjuFQvnecXEc+I8HopDB9fHNgx5S4r389Tz8zse5hCBkWVDsDNYUfqVbTvlQNcsuAgYPUgi8tRn
I0RIlni82kKhIe27+GFOOcDbmNZT+shkpyjDOYtaboN+BRRaJecNdcSXf1+Cfz/cUXXQpGFVcQP7
Lxtj1hNXMi3sBmvmGMOGvm7Nrl9ds/asyPxmTdldgx8U8mv+69//9JsXP5M+7h92MPTlr25lE5k8
pjc8Owiupn3th4+yTH/Rp6aIY2luoJHejpm1Cdz5XrN7XAH1+T502UfqpXhDXSGOmBs3fGDtwcTo
oBtQrWZIvlvsvjM7eKOGA5pALRo6DF9Q3r0qHHKIiL6urW6T2F58QuZ6H9YigSTT1ogIpmAlCmXu
J0t8TgUr1hCMyM6aWopVuDkShcYyVWGsgL+5btpdP2Uv7JgLFnF4k+28BQuOFFhw7tcMe8+K+evM
h8OUQt4kAoRJXQClsUdCyOZy9+8PwnrjmYq8m5E6fuGA2dKrF9fUijuHe3RTxpRkZclrGi3zEU7V
0RrxxQc5dwi6LGRGS4PjWS+jNw+3kV5WZWTmdJHDja4Ke2+xN8668J3D6w3pMPM8wssXFSAfw/VK
+k8JgoU5yojl7TeAS5tt7zJcNEjSk4Xb3lYhVdOVBALegUneBlKLj9zke5FHw72HdZEo60U6re9b
NX73Zeed2nfeQfetd9AlJ5GcAkZCHEx/nkp0NL43k/yCzjI/apZkKi3g1Xjd1al145PgeOjQoK4I
7NTCPPJUPA65QF7al8HL3LjlXo9OdIoMkENdyf6ZR6d28mCbTiV2Ic/6GhfCPc+IoIhLnnmK2F5r
XSLvMIXav++oCqHC1SgglfdAFu1I+DSwSNaW3WmRYpSuaj/EXjhAuRn2JbtkBld+uHGqgD1sBY8N
vcTeF7RryJOCXZF5h9S3bq5jH6scdknIhqywPzV5hYV9wVHbC780TdKv8xymN2lfVhuo2Pk7Z+Tv
9+7ViY+ugR0eIzCugdeLWi194dJNEMFL59aM6OBs3TK5WOgxQ5595wkG2ncJ3cojI9xpkblsuvbG
ZKu9zyj9BMnjgpIIqyx7uGseBEOQZs+I0OWEK6PdbGdfbCB2sYl6fxpGtfKI5bjExsVzNCehBu1J
RuMK77lPjEZU9AwMG2Mv2GUsNeBnGL31KRABu4W+S/bTzC4YhG6yo06yyTTEdyvFTEKifLhCpYc2
XcSp+JKuSRCAroMDWe6HWeVPbldAELHnkRBcPDEKYeU6mRk/O3jJEOpG96pkCOV5FyLD3TL+HJkx
GxkCBX4DxZKquCDS7s/XLw5TXshzYJfz0T6wFJzPqbXxQetc6Es3VxIlORBoGGsByMxNf6SF69/P
xXTxw0IdOpBeu9qT30ktcdYgJ1u8uVDRQvQiIQEGBG81alvkKvotHRK1OoMUI06jdZ/r2u0301Bk
ez9GUx07Hjv2YdlvEWIPh/DiAxE2nJS2lu3GVJJKAg9rPdYFyPwMy0gNOF/YkuwOwzjwTQlaSpyI
KfTlChC3XVB36FwOO9lUB0eH0y6V3j7yAzz/ExC81mDlpqD332AgHyNmglbb3XdOgcNKll+KBldS
1MKu6UtCdlVWO1uwBAT1Gvjw9DyQ+FnKi4FZNbLw/FrLDCMO7noK25PN04b0huEOEq/c1s1IidJo
nuV+j+xiVlvVmALNXWys6RAkhvfwJY4kXpAJkWk7teR1WfbG0fXMvMS/xa0xr92wFJteEsTid3LL
Bz4+sl04u1FcEvKMetYB8s2LWFK2uizeM5M8pxUB6LQO3SELuKwQf5iXUvlrnaKF7solJLRtP+eC
nC7DN48tzq0jdGVMYil4JJfYE7TBxVoUjgWT3flk1eJC0Ey6FVjvS68ztmHElLxduAwS95T2ZXPD
DOvotYhz48h0WCe08kPUZV95EZDXKuqmkYv6aBUt1QxMna0hYhOsYrP1q1QcS9UC2SrvYjnF2xLG
7p5UlXyVR8I4Xt/TEHngsYoc3MFLAEub3YqiVo8Wet/7K1hQ1hIcnpXNH3LPALG++ISQomP5ksfW
8nl2tc7ddXZSxwmb8AaTZu23jIFhG82BcegylwQUgTHRZvdjagZFXBaMMagoLyEDu5UXQRc0QhAq
bkWcbDqU8SW14ToWCr+NHUa3ae1/sqv2CUDeOte99agjBy2vnu6yhn0AWaYEA5coC6UDqlyOsdou
celOTPxz1bwz27h2Pq+fk4sLgp7Ftj3ndTllGYIPGogsa8ok2ZXwI82ZhDAMppcRd9DRyCrcRfEO
i7ra2XN/zkATsBpsmh2DQkAF0CzW+IO/e3YHLc0tPwYDj3nRWmyGwe0jG7VuQTaPdzGCQLP8ZZUd
I/ypCbZgGiWEFTQczYySFPovUHxRfyJ4GmweMZW1uzX8cIDAahLLqAWaOoMNaW3F/dbo/WRd5twL
IbYGBtRIUpRqVuBSuc7aZtoCb0cdZUL85pFY7N1Mb0Akh6hlEM8Y+psVsMK3Jd5gCTnx5PpsIkHb
fLfSJNsUmXkxc+KUSbvkZeVJvwt9fe77lvF461wd7tTY0B2ZPLt3SdFAce/7edlwoXStH1nxOStP
pPaZ+TDJRz7PdQoeYrW97psK0GvrDA0iGW0SSKP1ZCCB3saT3X1whvZEgsM4hdGurOL7rlRfkY1s
zV4ZrNN8AgbrgHiPSAiQJu6nf5d1b2wMEW3DWLEDGmaPfvnPoqRn25oNJjVr88vMhLNxzLy/1KUc
YOf5n/zEZ4ltUMzmLjswHPGoy5oKfiVViWHpXzoi/NY1+k2tfg6wuy+R9m8YzvE8S/nmQKcHqQCb
8Vxqj+7QrIyOnk/mLJVUEdFwFgmp3h4j7HkczlPTgTReQMgIh0mBQJC7rR1xqxPPYvjA1JZcrVXW
cHQkFbJRw8BZXLOFB2DkoagKJOEAESAFc7Hu0nWlqDRSV0KzYB2Q+iw8kgwTzr/fQ9QQf88bECUg
i0KvFzh/CU7Gvs6rVKmeq9ZI98pJbpBmZ3vhMzv0+icDYFyUMWQafEcdVXWOp+LGc6pqp00QacG0
jPeqn/1AozknRCIGEoq/F5K44Lf2imQZBCgyStbR4nfG7PJkZoPaW1/IFs322VATLQUFw0Z8k9gI
tgqdWjsfJL7X8fAemoQbLOePTWbcehj6rZzN59qWPK9AcJ+KwDuga1kHBd89V8UL79MANmmq9yAt
HuoWTUSQ+6SXRLexU9PeBBUdccGuQVrQdTmmDhiEzTOCP2PPuMJb9x52mDpCQpNZHrIqhw7VzgkV
iI0QWWyMdcFqYEcyiK/N/FhMACWqntFZWat963rRwVDJpcc+CT3GiJDZedt+mLJNH9GFBwkHuk1K
E/t3ZJ8xZMFZ7QgE4HesyfBD+/d6cJ91PIMBypKvOhGLMiVqV3XpsqO3w1MZlT8yDz5DUt36eGR3
WRj+9F1mCUMDcayq1pOuvjp+x1Ey8Poq88TUp9xhdb6pBD+JM0RsrVtxe/130bEtScvzzp3YO8wF
SLMhvDEy/ls4uxOy1g6VDXTQMvYNBGoE5a0DIhTVcRUb284OFrEJ5mShOAQQdTxLM7hvKjcjAAOb
+dhFNWkH6FKQeGOj5VWuel/uYiikeZq/uCbehyb7XM/spEg1mhgR60s1miSSWnsVwfjPZHVgzqg3
9UInoVoZU+fBx7KyCXECJBXCX2JSAhRE+FaXf9hGeTZSYm7suZ0594JD02LPcHN+Qp0SbtAMayKs
mh0kXoxl/FVSc5aZc7udiVm7GRaUOw37QZT4zHssRKtQd2vlcMlXNct927LWbcphSEp8ubZ7Zkxp
KJ/p7siwdJ5KO31RzI7cVLjrbgp3VkVTYvLmobGDoN1v2XPMtv1UpdkTIwKuh1rd1haOzHzin5iy
p65yn5uguM8JsRIKJhQxXme7Br6aFV+KGu4VkIKVAm0BESp5CYmrw9p/LpqUk6Xyn1UUv8RO+Jwk
2VPpGhuvYM5DHBL1WTuym+Cq7RdlrlFlt0HdirUus54UIN5UHyeaOSXRSvtxf7y+aIYWlJ4BVhSE
GDaaUGKACJe3iyd6K5ZO7UIINdiB02djD8vI0iJALp7AP/pYJRUUAdccjVUcG/dRGj5l0VYyImgG
3pJusHGKjRDn/PB7XreHFqeLaQ3rTIX30uPKqtJvuUv91HTJSxnwf6niYdUWpLCaqnM2o96Hi9hT
N2627dkIrgoSd1ZN3/rb5b1555HpvvHE9HETMNi58nJejXXcmJYSy1y/GUr9hETb37DvvW3mgClq
maiVBPXGEmsB+YTqnOpkLzsb6+JC374289bite+q8Ak+Ub1RaKP3Q3ZBjrYMHLsHeFZmUibMqTtk
ObjECxd3679fRPDWi1hcwNh3BLan13AyVgY5rIwCSpMtsoMB+snOmMzFscAn0GFmxZVQreu63kdS
3NC6OiC4/F/tEmkhIdasUzDFudJrd4Bp1BVmdAziaWIhwQI90hZFqjXegsA+Zp0dbhDoiN1Ec+Pg
czxo4AWFS8JA72VfRBjaFOdktmdlbawdiHksar2d6pueFb1VbapgosMynu0mBjM6fandKj/Vo36h
dpUb9BASNkrA8V6MdPekVlErsZKJeiaggIQJRAzooElWK/dGxBmgTL0eUIGivY8MECAVNtq1dxfF
TFsMf042kpkVWFTZOOc8MsUl921uDzQbeRoUO1/HNo8mhpfCBM8dpp/LAJ/RlDb9vm/N5pwTHBGw
4FsVvnwc8/kFtRIBMo3JeViJTRs6LxUQ5jubCKL3pglLzfOqSMYViaLGCgIHKearXexkSvbt1H8b
wIKnmY3MGlwRiUhT960LkSsgXtCrmhk1OXfhIa+cBlil2mkKtU2Zse676vnqxsHYssCuKIBuuUl/
dksOn4iCM1Ju8Tv/999XpPPGiEkgeeVa9Bcz5WuDxOR0bLo9r9uMbNGQWPH8N1qiKj0/znacJNN6
WrLJdcgWqpBjurWcXO1oQYqdRP6at2CDRrwSJRZa0JDQMODi+cntEvpH9Ai22QmhusN4nLHlQlo3
7tu5+6hQI0A1TXekR2DeBvIAq/bebzAFDcuq33Z4tMHJmLnaxxMBlca6HQoslgB6ORl2QV18r1x6
z7lpm/shQ/POPhT+dItxnYJIkKvxzrD2rcIXJSALQHbSFrCGV9M402n0aLcmTwYSlFZOquW2DI4D
xoS1WgbqmW8+lnUvsZfySS9B2DmHhggxmRAhyYg1Sn8K+yXKQKcoR591XwOvnadz2NlrX12CruP/
ZouDn/JmNwuzYK7QJtFGuWvh6HQv4/ql6hLGMjKnywFAWwcTLZJb3w+qywkLZL80fZ9T4WxDlB6A
7OeDmeSX0DrXpLlooziopYqD9Xy79PHW5KS4I2/TprzYKEk2oxe+s8p/a33Kbtxa+Ess8v8yK2Js
zXQVoISiXZx3GWd8H0TO2U2zezjtvHcxEzeH87fMv7oOQuoKASrkFuYJnT0y+iScDJ9ZDiD6JlpM
zVngsy3Kqs9Tru0tVq1Dl5R4CXsn36CSOTC4QingUNa10tOrthIEbdmx2ncclXgDV7EmPbES9S1m
lpNBaBg8UDJTZ0qYof+pB9Z0oBDjjRn1gGscdrqtXT3GIvj175tviUB+/eBg/u96uEvZogbeX6Yd
PdOKiJw3vsoyFIrlYBzDVJzQNoa3Ou1QAllEPCT38xR9qo1C7UIAUKfY6MNTFPEFciUHN4o8jD03
BaE2t13jfukTnRwx6LAyEoE6OoNSGIKzuw7CwW0E4AiIanEBCeyeelMfwyQRK5sMs+eJ3Nd1+8MZ
hH+xly/XX/mQHcyWp3Ups+Eu84dm50ygfbQ3wyLCpXquJuWdY4rcNcmwtHZYbC+mrPgcAaX3O6vu
fqlS38aqzw+6qI5lV2eHJmqYJFw5AFllBajt+ZIE/o/Z7d0dJC9WvQU8xUIBVgdwh5d1+XL9C8SC
Je2JRWBvLsvL9Qug/phxRHGYjUSdrl8s31zuouX3v3+JBcDem0N4GCNDn3PP1uewgKu6LqqpxYUW
P/pNrW9KbambWH2MaVkuA2OaLKqKE9ekhQUheox6me9t06mOMvB2psR+OoI0Wqc+vexoZ/5Nm/rZ
MXexkjcxrTKJ9HAjDTLcjciub4qhL84Du0CV+A06Z5yCfZtOULsqZ23ULXJtVYnFPxt8IJv3+htR
m+KjPQ0DQOt8F8WZdeGJ+AkRTvUYLF/CNFi1ycR+YPmdMfnWCsHH16AmHRoDQnKmQU7Pqq9woVx/
ef1iLX8YRZTUo9efh9iSN9cvsvaoD428tY7aHclnX357/ZummPy9FBz6BQ5AdlKj8RnSCIbysqsO
RpmXa6+PzWNREEgYF8p+hp//FCVt95F52brKDOdDgaWTROEoObh94pxClyAc2mHrPiGewC8S4zIM
nRXBuPKZgcVEqcTL3/oyse5JxeGUdAgFycLcjpBgxBnN287sNfkJvfk4Fy6JpP/7UrqNdWrKGA1B
YCTWKc5tpBARQPX/fcv1z73lL69/9tZvr3/x/98i3JH/XmhY9jaA+o22N6ru+z4abp3EXvXNXIGJ
r+v7668KtzPX6ZiUu+L6bcvfGp7KbiSnVTSM1HTX77MXZ6U7Sejzy/f9/uYCTIBlmDfX7/j//7AM
ExwKdlUcfv/Tk/U9iR3wI1n8EGWpf5mrFsBYAqC+cIcjQ14GzUFrreKhq1f92P/scr/54nSIViUL
LaYRD7WOz40S3saxpb4kSAugkJeowphLt70S9PPTt05p4ygiLFo4+D82BH+T+Qb/tOjG6CH1Bous
zjHfUBBFDwOJsfd4khY7/EqEbABJryFEo4vL9thw2D/QpX1HaFrtxpronTkz+wfUFQ9FAr5u7KW3
5qi4t9vOuEx19NNEDmRHVfZjbHqeRiiI1yNwsT23UnD0aivjupyyR+UBC9BRaX+WXXe7GHQiq/Y+
eYGJO6pvqR6sSX6zvjjUHF8ZGZg7M5uIA6wGIk7FlH7OEn9nTkX9jQp7RAI1D+fQyeaPQ+d8l5Gs
V1GlrAfy1g5O1ocf0hpcugA9HjTya2qwBPo/rs6rR24dXLa/SIByeO2cJye/CNsejyQqUSIVf/1d
auOeA5yXxnbYnpluSSTrq1oVeSyyUsQ/jZj7Vz9gVjE7uJONyehfBR3UNLtweC0jgMRzpj3SIB5P
G8npDhBIcbr/cizQEkwVrHqz0M/337JA3O2NXJG9LX4rNdZPw+RXTybMhP04IL7rUaTkR0rKuSNS
jlG2EAhibZ4z/B3/XkCbpBsLHMW5Nl3c1VOV/MFtdx282ns3XIPBVV0zbgyD/KVwUxKFy99QcQwC
0azf9GLyAddQHqa5mV+VjD7vf8Evqm9zcr2XbATwZjqgPwgQiHd0nsd/f6Gcmd8k+yTw8WHkTvVi
sovbh5YnTizryQPiDhJtseBQuUby2nBpYHa7Gmiu8WQBRj//+72MLrVzNY5Ywu7/Gda+uWp72pXr
uLY4xZnyEDtk7ZuMf8oYHhvLYfvYKOvkLvq50YHL07XY2maTnlXJRx+kbLFk5srPbIo/rdx1fzrq
GOg4PdQhrG/L/dukkf8BTm7nRrLcqbym3MUiJjvV0R97Lrdkav52si1vtm3Hz4RMgaIW+osEWbz1
UwSvjB7Br1pgMkbk+cAZwmLH7bW5//6UDC8STJ6MGvnQLi9llciHwouRTmcfW5EjxwP9hQLrJpOA
+wvZVkArIlvOW8yICZg93180P64RYKsZ3eypb7zoyWpJZ7R2jzybRU+5raMnaTPItB0UsPsv7y9e
0D3lWfrqZCm4N+TtzQjW5RDHzacUKX18YeHsJGf9bY/qZthjyfCbu9uRxmvlG1hh3XErhAypYi76
o2tbj3qmo2bTFU16y+P0tR5BAnV8rJXigPP/X5I+VLeSedLKC0cov0PBrESMt4Q0BX1LvNx/WRsp
rvyh+dCm/0WzUb9UuPYPnh77BzCwzsahZ3jzv38Q9vyLYUgNZjuae3qz1S3MMq4lZxAPNvxA5TXx
E/dOdGLAF7Olr6sDQRn7zMa5P0Kirk8eltkTxLn40EPXXBAUzj4p3PCqSg3u2Oymh1rR4SydrH3q
U/JLnWtXL2FUMiqb826FI6e8WeR/giypPygQeCG7RL1oFn65OqFxSp9gEVk3ulsogE6gqsKcmqhz
7K1x5xpsZdNS1ZSwT3H6MEZBtTaRxjemHK6U9SJ7ki/pAPIM1bVt5l9F0xD4apznzA3KV43X+xS1
c0OoIpT/ZQZXn2upJ6GTUwMqMaK3bBBnRc8WlYJ1/5XNHbQDK1++KZJO95fqf/7r//ye3WR2sRLd
0uzaNJww+D/YnFOjWiJgOq3R2acoINojqm5ph50sqJ4GJcnDQAmbBgl4NuyaJEU3gdrkGUyBsT8Z
2B3hYZWrXjr96X9fcMJke50F15RjGOmZtIV+XuZMMXlhM5yf2Rbn5zwqquDfn+STMPG02jiQfDd7
iYyxuFQDhy4vZSIhOrKJeqTXc/RU9jLKlPYoWDe0RtLcILxJbCemVJf75JPIHuwcm8Lqeo7Mk4KY
ibUBymYfe8apa+Oc9jcDjHpNvGfI+EI4ttd5C3Taodkpis+5IPdCFbT9FLtMtPy4Z0Ax4NO2FfVz
Lc/sM411+0CcJpHTYFd0eyrdop3Tx8HOKKvw6sq82ePNRtpffpmIyTpEef6nYLb5lMaGvcUu5vAc
QN/InDY7OKXZXw3nV0YaKsMbsKZ6/KVM/s7CTQ5slAGnM5y4iiImB+AzgkwahgKp+Ua7mH3qHLar
U80ZnTUIhIseqk0oONa3VZIdPGX8mif4rY77OVMGcXRnhy/QN/FF6pzWqsY1b5b5TCRsn+OCXSNn
JIe4tQwmNd185PlZvNjc64Z69Kih3LHV9zcgrsiTNJjmG4Nmrziwjgqa330yfn8Zll6cprnqCRrF
UPviY5pTl9k8IcVZOgDXJrCf7pQOD3jtntmb6pNqxC2q/OTzSwbaeEbe+NMuP7dvjJ+uFKTimWyu
uqZj42bTPTMPVbuIIIiHCTsMBiT+MZrwDMzkmqPG/MhteIdUiRvo7rvA20d03RIaxnYxju2DTMLp
kWE7JT6dDF66htL5YSxpyusWL0QFS5SWJVs7F2Y/8aMWs7w2KSu54+uDGVO/KRpmK7gZq33UxEe+
nXw/qg8YCOw6cJJnHresNyAG9rS3ZrEEzxs6TxzgFuTn+AbfJ6b17vlTwK57ReD8LNX8DUYB+ONU
K/bC6lHnLfMue4NTMInn8mp0njwSJqbMqSmv95cJqZfT3djsRpicK69Uf1vWhIPknAEWM90pZXRP
NavKU1fHznJ4ebcr+c7kYTxRNvhtJe2bPQnvFpr6d9OZ7kG39WeYWeYWk52xDh38NmSSwV21uczJ
a9BrkdzMUSg4HIUimVr9VqP6mqYofUwaLh1ltzeiod3eIppNirwydyJOjy6obsKskOmFaW3ggjGH
QsRaAVx4Z4sAZdZ+MzwVb6PBNjfCaje6JXJ2N85FI9d1NmbqhK1jX9pYvAkgUe1rUGs5leHDnTbI
tJ9xNacG7qFkF5BICYpkN/ih2srE+BW4uXOY6Y4aqnS8EnsnDNVOoNrTsjrPgXOUNjN9YR7mPL+W
ftvtySJC1K8yLFCKD3txcNzDFSRqaH+NHEqUULqUmYMrdbzvLDSfU+ExCwqz/+wAcC62BdamXU/T
wNY1rqkSF04H+MZtQpA4+i4AzAv1JgEqA9yL0GmNmfqfNsu2ms9iE1Qdpy8YzvUcM1hDvsV/+jXU
s0tDOmydwLaBJPtzsL0nMK1oejcapJBmxo6S+t64k4q9aR32z1FWfQlHfGS1poMrxUJRJC7ezyJo
WazkNm+YpQYSA/EUu0fHL8mYtMF0jcpsG5TymWjSIUrZ28fwRpCH8VT1CgvrIsDnQx6vJJcuYbEl
qV1dgSxy00/GpW44VGDyXLVLtCnUaGLYESkTBdi+JXTzlpc4jpUwwfoyODWs5wT6AkiKF3dKvHPh
1v+ZbYXB22/orDHMk+0Qh7ey7pApGvHCuPjKQ7mXldq65rwWjNDOieKZn3JQ2C+ymoX4RBRL2oys
wwclcPt42Jy3QOw30BRJFy3xRsab9aqPrWkT11WyBluGxmW47bYt5U5W0r40aZDsZq87AoqlitRu
+uMsRb5Ohqq4hoqTpkkvBLMz/Fr+ZK19M9W3Wamb25GP7HuXMowg/PHVVO0sHb5K1c4bI8mddRvH
uC+Giqoqtvxr96g7Hs5mgYudpu6CuV3NXYVav1URSdUh2NCrvZqXwFxOhnxvhTR38SRiH4XheU32
hZ7Q/NWyyS82cWl9shVbzdqMTjr+RVWo/SjUgEG68nYjMKSoeHQz7znRak2UkDNfxtGQHgy5Hh0e
dEPGiYuU8SqqOaRhgVgqv03Ogf54lukc3LwCuFi7wAOxlhXvLK609poBBLvoQVe64LxHUmzukX7Z
aGwszwrXnqZacG6cp8ow0IcJZ+D69ugbszOEWOW8BhVVy5njtOvaBtOZ1rImf0JTeV0BfAw7D+qR
Gewc+jwro2i3HpMxNWB8K5OtnzxrkgLrEBjUGlTidC1LvooRpPD3sCDwkwz53teCM0Vulru04Xzc
csJeAXRqj0rjcADQQrbGwSopzI/es9UHA6MvMQ082ivaAXHNzuT+gnDbPjkNSUs6FB2meuJaSRcE
Z9qAa1U5/Xa9BGJkc+VJT+wNGbzeO+qECJtzAmDKnSlBplVi48fzj6iBU6fV75wG8U0MKT2cmK4L
F0do69O14QAtqNC9Vp097ehS+fIdMEY8LtBsvdPAenywTMapDEDX7ZhwhHQSFqf798rH1Yu43LbO
MdHMWtyoZJmgaZuCd7Z8lffFxOPbdY3pyVJvflADi6s9YvwtmaimN7ZVPY4EnfDdBb36pN4T1+Xy
fbaTQrWBkTDnE4jeflu7YjzhNWUzJNuznzYvdwgCZIe2oUUWHsx9TJXxDMqGVF3Vbuom2mape0IU
5yQ2iwfaw7wjottfI67WPJVYhBZswR2nfef+Dyhw27ruttmsgNtH8+ssLWf1r40wAdVL6VXGNDcW
FNOy10TY3VVu8yuYEJnrPnnxFv6LNPdodtN1wLy0Ll3au0hP0wc+IdPTp+3qF0Q0sgdSnK20jo6B
wW5J1Nm28hlZuhnyja7JRfj0Aa4tt/jwipl511jZG980HjuMwSe/f6LQcU2DBqRjcoArzFqI4NTd
bszoOrhudRo75KWMn6+nJk2NQf+vn9Y1BMub5e9sJ/nNR47jieunTipiZFOxwws8H8YBe4KaHmHh
MO6m6GFvuP3pTinwCPt7XDFuYoIszgBQep/egNXGJiNN+To7vNRMryOEpD1Hy7Wqp/EA0Zoi0Xza
DJK5l5tBmaIch+6daj9xaISBHp7hDT84bUmya95FeHTWtsU66An56ITM2NnYRexakewj2GEba8g/
MCGxTY3kFgf0Q5XmwXqIQckEzrAeBsmeNMUZX9YgVhfOuZRZvWMkd6wD/2It3MPBD4xFY35RXkQQ
vGTlES3+hWSeYdGost3kuX67fyhtQecFWd18AlR+L+Mc6F6nCDXFR8Z+X4ge5hfWPluztQmlwj+Q
MRfzc5qzZcAgnhC7HNk3y743Vq3TBDgawUWUZWhvccv8nXNIi4agwbyBgUh2V5zJeIr94HiMpnP3
99D42ARU+eD3rKfJRFNZOD7cCax9ERprNpOzw6JjLWTROvAeCfxnB00542oIFJ7HQf9UxpVxno1f
lyG0Kk/AG+WBk+Z5Juq1DTjL4QDmGdk01t4ZuwOJXnQGi8mNj/lqpTz399SJb9U7X1XWfjhZUm2q
qXp3qqB58JAcq2nGEdMFdNNz39xndko6fy26MqRDTWxLDdgDKci1XZnOPp7ad1WOV9o1csrDsUH0
Jo2i7sR7mLA/OEeFtycshOi4c2xUYZc541M6jBy3aGbejUbKAb+5pQZhX6dwP0CXfRKIczZ0w808
8tP8NCw4HDP4D2WlPTUxe/ulroiIiPPZ67I5dw1sHB0O16J+C5fM+v37CBPS4cTZsWsBx8jK39J7
Vi3BgHtRK9aQEgcJ0JaIf3pnurt+3iVzE+4MbbunPv5PGskLIdZvkWFdtShK2oa2fu5SpqhZ883R
d3GP5+PtDohmN3wzDKyRZF/5zkKCmYLrH7Uu2VkhiG5/JvCME9be4QV86RILKFrtEyr18o/B4M0C
w8KdVDuv3fAfh3ZrhQlBb9OOUXti6fdYDkvHRtrsDdpCNbSXOWnzE/kG7haoXK0GrykacnweFWAz
90jnS4NdMvgZH2s0sA/yqxgLEdzBK5TOxdB8Buw6J1qbsbsmVq0Ogw4PRg74xrFY+vAGTht2K3BC
8L7qPpYv8Si3o00fsNl4j54ECAHSzLq1uT7UpnPSKWIHeBl6pISD33NiKDpPNZFaUZ5pfoQZZtSv
zPgP/eBBia3wgZJ5BdoqyWFnhWGttItXP+05uyUGfi1+rgrUw3Bx61Jc8lQfOjE+tV09YSnzCOlN
zg1CnH+ubD5L5etvx/B/B7MTbTpzPN65gBBhaQDX8PUpHN5lvU0u3J3Wo9bykqZxsu4ZlwE4dOgQ
4O2StdXyCJfdvhDOU0xmnexcEWytSZbbcjDlo7Ax4PuL09WihcfoCwSJEU/yvUW14G6hkQ1bqO8i
+5Gdt+2eXYbo1VMLoaUoxtd2Hj4i/yAKhoTkw1+9gqbnZI7tddzF52JpeQhbE2aFtzBmjESvW5vh
fiSYXdvDNByaPrIPZdZ2+OjMat20oXcIFbG62LKqTeQU8SVnwTJlDyM3eKI5h4ETVi16qPAkSJxP
KQvE2qwzcA6yNE7lLLHEFvIcLzt8aSbeobDO9xtJF+JXltftqSuX2oluXwmcixGc5iVQMu/uyQ8D
9Z/jA+eATp2ZAz7G04Q9qeqNA5OlVQWsaV/NBrPAbPwxVBwd7kinIVkhhcRH6U7jozv6+aGQWF8W
s/D9a9cwafgpsJkNZOUt3Z09LUCxW9pYCy5o1m+Oa2HOcylSOJnMAW4nWQGUY+sYlNafIcc9OlqE
Q8PRXJwHK0CF6da1Kd104INvwzETa6i57NTobFmJGCOynKNbXjczcml8oMJkpzAWcb2w4HgzHJs2
MFg4+cDDjHUqM6EbpAStfQo4eie++JIS9nTZDaZZDjGuJrjWzJQv5owZZ41fwnD1D1PYT91Gr5PL
goes+I22d1XLdplKd3uXGMO2o+1sVaj2W45+fFLMfqem5cFrQsttGB2tBwtvzDR/NwnXXLlsPURD
ZULFx7eCzR/SfME/nuVQsXqfbwre+FrmXbwZZyDM+bS1YM4+OBpf0uh755hzCpEJbN1Mw7dpP7Fm
8GEaNGy5SA88Z1Yz5KOVDPqGXfz7jE7imagucSDX2bLnY1A87+o+f+P+3vgNvAUgCGpF+JLMumM1
j271DZ4I9BQqdq5LfV5uZ5QseJZ9h8coNe1jEpib+3P8TsBNVY4BMUXqBgKOxVUeG7PqtkpHmAEy
qz1y2O7OyrO5NLj8XMJLKUOknaUcY6XiYdgHwdGmB+BSRBzGhmiqWOMw7mrbZ5ftfOiFJE3ErtgV
My2/9Ujr+2gQCWbsIleM9fEtE3tjFlJgKwze5zT34Bh4clO0w84DjUM/D+G8sAhwTs/Fn6zm2DLm
A0r74G9i7VXnWlMwTW9fClnCefRmyTWw8EmdVm0H3sK1xE27agUw+ZHTI1EVMrygf6NTLbx9WiQf
gZU4G7+qSuJfLldylm6M0FDbuo2PjZNWvJGB2uHpalZjyp6GolUGeaEld6MoR4Btk9zaeztAI6UO
KH2Y4n/YJya673GWuoRRPA4Zkb6zgWpOzeNj0+fJnoeMuVbhAPQo0uPZnFSDSjOhSYBr1tktr5ID
xpp6Y+pllBMYl66IPyM3Y3oZTOG/LRpMpee5LPXJ7HueLtGwbT3zxmSFjUpC1no5O59qScKJqafB
U71+53zxRZfTDpY5ybbAdTZE2GHqzKUJiY0qgxXAEMoYI/IAoOHqFEAZIWGLlo7VnfTrgy8/pX21
DghBHE2Z7QI8dYyQ5e5++mXG+mEXP4BCwltGeFcR08pV9x9LZHSWg3Xj4cZZrEFdX1xpmlHcKhxn
jqy+PNpI5WcIwtbaZGq+w3vMwugVX35sneOCdTEJ4Lv4bfgywLUGhkh7pxmAaepwU5jCWmFHE2c3
GW9OxoDYSuqtn5XJ1Y6HT9WnFe9I0K2gBsprHrxlg5yuU8F6V0c84dweFRuRkvFonDDriboj1/Zb
HNN9nphC/hcnEmZe3ae3JKGIC3Oe2JFfpq9qRhn3BFEKG7LKcRmcBGS9bqwz6On18Ls2IxQgkjqH
Mq3/3ENcDJviG3oPzhHJ7BVGQmC/9J8gO8STXVuH1LA/GzbURyQfl5EItae+KGMs5dywEhLm1krK
bI3OQz+PmfzGMbFvJ4NltEZfuq+ZFEHHcMbVW2ch7gwSJkZx8PFdvBRpzNWRO+YhjJPDEATmTWsz
35WeAKocAeydSQFnY/ccJco8mSXmVscDyxxB4AHjiRuOa5VWybFH2gnLD1+WF0W3/XVTsGW9ZCr8
8UobK3mU/RfoWR2hkj1ZXYzBKa0CtnIz24pEfDSJHrnZ2I7dcW+F0b1aEONPjnMlsh2ePD+kKiI1
Xk1YioTFU67iRRPxnZrd6RxdMIJBoyK5PphspVXuns2wmE7O0vzgIPH1NMic+mY5GNBHuIuJ5+6H
qX+bsvY38VWLp27UnUthPE5oWNuyJdTZTOanRZX3ghPF276ceP2abL5A4+Z+ti5JE1Pj11GKcT98
3UsOWJhTvG4e1PnGjtZYFoGuiaOnnd04VsY+6WWH7uUgxZeIBsiYdCgPZrOKI/GiRDqR7EAKc1Q/
si82WHAxQaeohwOkgEvl2s5eRe0mpYFjEw4tR8NFZ/Am6UAhHvcMl0Ga5JQRtaXFxA8fbds3HWBj
lH3mhuXSC5lzWvaH9g8uJ7mZSQNRP2QPW+JYLPRUsLLRlU/CbptVOyVnJ8AtNSnzJgfifIi4toHU
nqL7bwE0QIA3eOxSbGjTTpBlTJgarb+Q+KiOy80ncrAUxoVSHrEOw1/HqUYA8CwS4gZ1mWcUJNqc
S6vU3vpR/eMmL8oQi/UTlBO+iCNUW2NNRhmg1vCTp0WF6cAbbxYzzdj5cLMxfFqAMpR/1IyuEU+C
5MzZJcVHSFQ9d32Kg7hNYAn21imbiNq7pjlv9YJ+xpX3q9YJ+V7yIYBJxuioqWniAWlNuyoU6T6y
xkfP1c4pq/6bPGHuNCXqK60H84S5S69nmyf+nCoYDvM4MaKaZ8wNy2aSifnG81KFWs1gSFgTpz1R
sAYHlgFWIJabfhDPXd9RV+yG3rF66HjeFq3H3GO5YMu06JCMRMfziPLzUP5yxUS/KMzuNfuVbJsq
F4lNZ/O1dsuvu5xK3K3RYXVTTtxf3AWMkwtaI9l/r9Ayqn0fDDcv981DzdkQ+sR0pqFSgFqJfhi4
+DsqE//Ifo6vuRXFV7PkMNPpZtpF9pRdKuJExVye0jrszpOc9d5SHHmSHH+0BjzxAtKqPiaLtBSr
lDzKk6Tx+hg4ZDUaKgqrpcq2MliOAo7IK1Zem7pBCqVMIyF9UHo7w0HvsjQfFliw+dL0uB+b0CcY
5qiX2e2PTm3G58m/4OIpzvBfV0v3xAUvAyex2j9HVbg1OUMh3gBHNr36B/DctBdLULfxTfpW4vN9
CmEEOYd6J8GcJ9pbZ707efvD7A5+SrfDLIsldCE0CM/C6oAzkHRFUf/jPfW+9SPGceAhgE0i9Mq/
WGD+sLf+dIegPBg6/+WgK24FAjj3UoSOY0kOe3OFG25gAyIHthV2xaY1qi4ijs8ulSPnOwk6R6R+
DMu/9y1/qOnKqD3I4RNvWYGjZ3uvD+14rPADpj/a6ZGhrOJBJFQudk12DLzom65Qkn9gdg9333Tq
L5D6FFtJF+Lxj6iFmzIf3ARpYJzLHcXfkqPFpFHFY09f5ISrOgiLF5CcLigTdu9oWcT9S/L0FYfE
lUdmbZ/R5HQRyTMIBapR+8mAf0n99tKpnK5ZN3C0piPFipi2ozJm4Jh2pKUitsfa/mikm55cvwM7
YsYnIqA7uyf9bJHW4s5ycnhvPKQomOIEwO4w67Mr205jq9jOB30dnppNqpV3DuH5IFzXF5I/u47B
z8lnPSi/Og5Px9hX+GeS8jpbhKdGLa9MDfZmpdsdWeFzopO95dHbxhv0gg3MPI12RQ1BpJv11IXZ
JcY2LSzemsRo6lPfoXel74me2nPtZAi3VC3vuUtYM9kG+XhsFSDFfT07b1lS+htkMPrnKlQTEWyJ
pcq1mpKLVZKHdzWktftD24RKvC/YurizBTsX82rgjFu4UDSHUv+xcpe6QuZnlNnERbmuIuMUBL6x
wrE+b7oqfioHUMWOW1EllDov/J3iUHMnkTaYjU1qNv2uTnEfZoYVLrQqe22XaXXp+v47KxSpHkJA
60gDA7UHb28zWeTn5cmEiLMISslCjundTdEl7hGoCU7Qhb5LlpKbt5yBULYPXQaVUKf04qF5wzPH
AZIDS2uyBe4y0xFbFq0CeRmRZSuZy5rE58nRgXbXwOw6ominpK92k0lyu0c1yFodbgObFISyA4BR
6cpXXnEMWRvDuNekrxLi/SraBmNg48sK1osPHAecn2xJzZG1lcRfZpo81pbwndOzJBX91AJw7AYH
R1Mr3rTZWucUDt3anmLoH0bGsZ570i083qVW9/vQ3TYIs3bmDg988uUGXyBAHjiqIV7+Tc8FghdR
6U1RELEJ3CQ5Tcq71Q1gYfakfztdf04lFGwGcCod2iNYwr8B5uIVqnzFV/zJpVO8DxAk1zou4RpG
7d4Fusno0KV7FKqTz9PDy0IwWB4wwH9lHmUDx5UdjoXwccswfo1ZzKG8Cj+yRmCkaszzXTYnQjju
Rz9dhMvquxpa2PbpDhUZwLX+lbltvLNEMK3jaqhPQTZbK0PfvEE2X4iJcL7yixim9Ai6/BnmH9VK
Wbd3swqrrlHCj6NQfD2iGqzjnDrPolGP1jjselBXa2fgUTbY+HeTGOEWT1c3WZeerNHYWX91BQAg
nsXJLcSboWw0M3vk8R+gYveJRO+o23M429lh5qZc3pMcJvU6aLnNq1I+JGV4K3yg+EEJUCldhtcq
vwIWE+eiaZMVS/3eas2n1kpoQunKEDF7JxZYulN6xG3S8qnOEfAnvUouSdRZZxFEWx70DMGT5jDO
+qPlB37oon5rLyf+FPRE8tPTPgnZCTKnhPjpPBajw12ZAwSg5RghcjTE0e7+cuEBce3Gj7ScjV0b
Zu9R6fvrRlq0lqUVf9F5IeFI94BlwYBnb9q7ZnwR/bEfLO/sT4xWIT/0IrvpaqDHju/bIjTUL3Vp
dPBsldH8NXElKpm25wiuvZyCc2YP6qEtGNgxORrYaKKdx5YWFGsVFOn22UE1xXZUPJtc2OamPciT
Z0UfmdtzeZCZRlWSYJxAliehqDZm5nzbVdQcEnP8cBs/XZFz+YN1mt3LUONOJY8xenq4BM8ZWIpb
O8pvzx0fu9hOt57ld7ehN/csy/O5AzVAGJ/JlFFNzuNs1ldtIG/k3tStK0qDM9ixtBiola3FH8lp
cDO4Cvh5V4yrdBlb2elwIaW+jpnS7qd4uplmxPSmcHOKxWZ98NqPMh+SoyY+ca36R0sgRAVgNVZR
0f8OmnE7ABiDio3igbhH6QXyTxyTYcBU/asLeIxk0fAwedme7Cc9OssEKqE1mr0JB5vWYViK1Nsb
HISQi5dusgWNkDSkrUS1r0OGOn3wB3xVvSoClTDTCVnGwleDbSFPfTvh/ph/MKauEIIQ+GtJZIXu
n1W7cImSAQO+yB33gUazLIiRsarf9dKJhcvRpHRFsG9Y+G8pscd1SWglDbjTbHgSh9blE3KifY9S
Z7uDdUGWgTB8QY87N8Rm975ni13QW5/hgt/Rcg+wg6vMp1xYlOS+eEI+JDWfQGw7VGak8aNRJxsh
2cc7PQCfsdjOBHZXOAAZcgiT2Qy4f8ZBppI4PPr6WqPIrWrC4f8KjNH97YMX3sooPY6Z0SG6LWJo
NzPqpLLBC2NJWVbw0XRqOtgFt6EV7AGHxoc8rcEbLDF9BJt5x9oen6IC5d0K+ajo43YoLx1ObgZE
vQndTWLykvrTH3y44T40+JH+8aN7xsgh+Gin7TrGiv4r8bwXFO7/Jjd4x6Dx0M1Bu3UWvCokPfKY
fCAAlDiH0kAZEZ9dsDZcKLvSbPdlpaFM3sqLhqy8L8OcXuIxPDeFVREdj5Fa/01GMRuk9tkZ8BIs
Ry/iWPVOZb484SxZtwsypwi5qkEE7vEfTHvHCL8ycCfbsSxoCVfuvs9JbyW46jYMZPEa2uiJ6YRN
Z0hXXFWXNgfhO2flUS8H61YcurEzThzA0fQpk1qxp9JIRYi6AOP4X9oSbNO0nDdQX9cG9arsKdL/
Wp/5md15PFuUzbxgfLOy9otBARTrfvrGrv2jMYpsqEVpj2ytZCCCMzASGzHUvk6jYWwMeyBk7XV5
e02j5tPJXOYLEb4Hh1kfqzriRzxfkGCvhdLeyvMpW7Sfc58JNmtNsQEy+tD0jNQJQOsdcuGdFxLI
F7vO+Ohy9+SKlhOpJ4GfOyLeEWXApyC5rSdbshNp5nd25/3Kxh+wtubosZ6r19yzNUIpuyaQMXCn
GEgDM7jEivONq3K9h4PRr+Y4e1HuvHF8u3nSU/F8sPv+GFmNCYOFYSOgFQs/6Y/PwfZW0ijYybA8
NrYRr8FFMK+mJx4i3r4N2SRVjBWecgGFxBnNT9/gds+x4g5u9IZhNk2+OL2b6P9Ho10cv/qB3D91
NDHFRz3d1u0tp+bat94o4qPZhY6ltbY5cPB3itQ40x0xHPwuBZSrUB3hUXMHZHx3DG+QwYJxw8eu
WJ/QOFW2mMjYXSNUt8egk79y8gyb3K4MLK5DfEkBOZCwPiVKTcf7qNYhLr/OXVkcsHC8i0a+mCYw
A2d56+lnZ2uO5sjFnfPMDZ9UoNuzKL2bP4TiYPpVTFRTMor3vBoaFoE724ZC+2/uV2CT3DZZAK6M
hSbCw081OxpGVebX3MnMo9F1yFeyW82Wk+5cx2WHBP315Bhy3A9eJfA0I+VmYbAm7bknLpqi9VEG
xtko2TKBvrY+wwS7ItnLfME9tQOkpdScHsw6IXNUiRzHesJcLHLiDUe5YYeRFCUhLRlXDhhoRy/j
HDskMYjv0l93Rvt+nzEaFNcewfXQPMyuu1xSTqCo2eQb6ifD4dZw1DwTXK7/KUxhx/NV9RMbVJle
CJvQ1VYE2YnteRIaX67JaLnOzHpzJzSW9BzNptpm/GuXNspw5IEv2pX2pYrH4MzW8ug6yKiVE3K5
Q+IRLdYS+4renB6kIv0LDjq7SN5+RGbAALWC8jyizTl1/vtOVsSx94KXfIKXkOwQoQDNjN6MujP5
u7lz/aMpwr8e/VXru18owcYxMbYuWFwwgjF7S7Am8GUCblkfha+JhvDkeCdpt8VZhOKYsHDtUzl/
ubS7byxWx41XET8zCrAGbLPFcWTOH89ufE7xsazwJI+7/v/RdF5LliJbEv0izFCBeD0cLfKkqszK
esFKNVoFEAR8/SxO3Xlps2mb212dCcGO7e7LJXrHGCQmzgT9ai3wiwxBQ66i03KcpHvJkuBGEbx/
sQLAXSpPA8pB//Bm/TDa6k6pVXq1pvpY5918sQYa4stW8PC5iot51QeMnKq8pG76T+Nqmoodk4nZ
2kbjf5ivpPmf37r0yROJQxTmiNardflyDRwrPDthUgALoOOMEhn6TTmwj/naoIhbPS2d4JKHzm/0
SG/vB7MJljj97qSmuZ1WzethkqQYPTIslk5dilwAdmLtujsiJ3h3oV/rOv7fvR33lrtvGthEiyO5
ca9RuAIr87XG5CWoQ+RYLt99Y+I64rBXFdhdr9n8Zk++vWVlrf42yF27RKgNtXFfyKDBbU0YKGkX
Z9Mqf84L68HQQo0Junecl+aecnbc4EFWH625fmm4W0csdtOorIIXaYh/TSk05skj4jPTTen7iDSu
eGKRz+3NOnVpwumXknOg6zHfeiXTRiwxjgj2jXDGmg/mefhH47T8rPNyudChxX3BLgj6EgQ+dWN+
HvPYh0Iyv1Syb3dBB0XIbH5PpsjOpvfeyl9e8+43pb4M9rxNCHIeleP+fDjL26XYtwHvd/ko1saV
uG9n/c4QyMy4fn37Wl3aji9rOXvPZdw2F2Hjjn+cKF2DPavPdPOUIZAOuI5CF1g0261zWQKvCvJf
k1cNT4y174+CRWvkd5+MgFpEAL0ko0Mr4d3vJRSkx3ZNxVSpQ60vLoTRD3RNYhIl5HAe5+mD4gjJ
dRagYNElPsY5nlSX6pltuN6pSyP4mfdcPbH/2naRnJeVP4iF6AttnNO8Y83y0EUW/cSdJANU1sUR
KYo0Si1iaI+7Tj2xTcn7FkJokB7cAUF+zjkezTCpkBPyaptPyo+YI8WF1uxxOw1YEvOsMA/aD2/+
5C+3nkqknTA0imRp3HE9zEeLMxI3CAeHrP3x9vgLytTdsB0GapWzdBverAE9pmFw81TFBJCBDmf/
XrmXWHEmSF8e8wUBNGynVXmjJ08ovtI4kT/HJcYFSf8Q/gPAUq1n8vkwkZMCEv5gW+eCuLF3hH7A
eenrVyAC+TXGiJDj/Dtio/Q2Rcq+YAqeHFfh+zQhqHFz2CrbpacAH/9+mKmRSW2MDbaEesPE+Trm
DvPEQlcL3SELtbVU6IAEX4DH/luucVflUTz5dDRv+m4tvF1/Twp8jFwr36e5pYC7KrY+eVKsQhe2
mti40/ytdOr90r9p0+fbTkFIUZbP3I5gPWUjCBncliiZf32nclgfpT8HtNCIUsycpwHZrk2A0NF9
w4+mWqLewfxQVPLNr9d8WmG6O4uwbNR7nYPKinyuOxDp3oj3M6mjfsFeY7U6vw4LVwo5eWLPKtVh
4kvuLinMVRfhMp/XNw0goaM1nouj+DFSIhcRA6cLgvYMk8+ng0jrKSU24TL9KsmSRFk9s3NHQT8p
T8+biesYFRGlA5tdlKC7BB9gfXuIC7PD6sSpfIvNB56+BUeBw6coahLKPOMkm55brqTdONxKYl6b
UdThHuuQ6am/g1NjP+fA2XQQXug1ne4ji0j49Xy2S3rdQd+0uP2kuNUcq0gExR1fBYNBl9KWSu9A
Ag8x0gv+/3RhIdV6rORJdvwELtAes+5tsR2fpRfjmyNdF1MuBkE3IA/LtW+fe/JLjSZMKCZNWzT+
OZySSNvp62hwg6oCrmlSn1rV9ZHrZpyIjgF3w/+inny4ZRrSiOjDBevGq10D45oKZ6NmTDbwaV5Y
CokzaEWmjCB/Ik5EQkHPp7Lxb13XpMxRNWw4LEqnJSSPQtR24uWm1bCBLLSlgA0KRsgPxYzz7iCX
5qUwWvOifENQAthiI/LE55KzIeDLv/hjduNLkd8w9vHfxgAVtI178fL30J8+empt+dbivElQSmKu
GJNJfYvRV/P2cfJ0ZZpEcQUF+uHgCeLxT7ZqpDBNzchuWJbmGLHaNk13jkkBCE5mcaJ2GawuPhfv
WI7x62giGHbdC58+vrbLRKMp9cc+QaRksb7INaTHLE66XZg0c8SvQSAWZ7hCsrTczGUsD+3Iltez
6/qGByI99JiSWBHPhJji7tj3dnYXCP12ucYfSc2zZZQbThkqLqR/MwKJk2ftxQ3XCl8rxBxOgN4Q
fJs9LM14srr7PErv3F3RBuZNYg3Tt2ZaOEms9LCY7Hcc8NHrY2RvsglNpE6c77SlTq8KJdqWza+F
6OO+SOeQOuh1XJQ+6iXCUu6VfD6MxD4Hq1SgK+tvS7H1yUJh32bDhD4j5gtsGDreguDEyhOthzVG
rrhcd/j7NnGmnMgfFLxsFTuo4fknd8cjK++AVBflpGoZ8U5908TnD2M4f/Ob2YeC2hyX0TKjqURg
4jMMG8ovlv1jq/QQEKhPtU7G4OAJJuVgZU9pokIglflu8uIbnlx14q3AhNpA4AxAnUVt8NPtWScq
I7mY4ruTEOjpcc0Rg0dQ9TOUZcaCZD9qBic8aKfSoHSinrovMkTJHc0k4jkVVwGVcNt5thN5Rkmp
trB7NsKLweYh/R5gv2XcyjaFqb45gx28zIW9H0KEpqaDmavK+I+WaGPdaHf3Wvkf8WrPHhLIMLFB
IZgTOhDTmpQ5hjI4TH9FIj6dOvxeNwQPhM/R3cUkvFF1acsMMIy5jL4xoe+oblS45/pho7I1r1NR
cGzFGcTEucAuB7HvyBUMtVVebE2FmKi5ek5KvddgmfnK7aeQnmJsvHikltdKGO21qqzP/3X+VN6Z
G+z58Rw+llS28r4Fvms9dUJSBzWgsWCr/pwrVG6jfsK3We8pCIKuhT1wZzO7r3CvCv/BLuzoqy8m
fXrMGkHMyqsOcxwyGJqXFQ5BVx+xqWCBuUW8n5CJKfENPsze+Fa2NfxXXCpiOC6a07JTMVeB3Pd2
sITraJjpQElk9mmFy9tKEbnjCQQ7AkWJ+uV6M2LPDNZQA7kV17Pdl5w6mTWwY2uOTQVsuwiOruQ0
DRVfvdwLOJ7lvO9CaEaZzeJ9oP/40QrsQmwdy/8I1I8cpSRUpMIKQSSDFj+8wX27eJGfsaI0Vj77
4wl2dMc/PUBgTHWztWZBN7bfxAeBnIa4gmwh5TXxxWGoeCnmoQD+FxoIVsHR99zyOPLI11nr3hb+
6yg2g97iCn5ljt0fDcvhkoLMCjOno0RM1WSs4vZ9xs3Iax5/W5Z+vAW5jghZTvtOs20GD3lwkDlS
L4eqBvx6l9bPDShuhI/mqeEjzee+XpsmaHpbjwSgkiHB8eBPMXoUtGFn57PCXJ5ZDKEiqHCOVf3V
KF0uuQoErcSMMGKGBvlvbAovmZ6M/FvavzWwfaImJs9GbFmxcMYUndWDee6K2ceFa/zH2UNUQ5Pe
eTR+NS1RqnIFpS7mO+bT9trY6lUrqY7V985iHHv8Je0c8mqTdw34wZxnuGkTBrvTwEG0KTJxTSpj
vg5tFT57RLLW7RH/1BpVG/QKVdRzfSrwhTwD7xx4PHLifyWQkyrPCAGn45NXY/wXbCwOASmqbZXh
b5OEXScbH6sVMO1BxVx2Gd2sW+699aHjF4sI6h/mKXdPXQAyfHYJ4kwcy0UmySJ407nu2P4xTp+y
GaNTILlmCmjxu6kFr5dec8CAUWLRADMRlMV5gK1nZL8NlbF0dkUbfPCxzgj98PSSlj5bHtC9in0a
XMx3Bw/TvrQzc0N8GhEoBOCBRY+VPB8aYuy71uLujxa+vKQ281eNKBD5hjMfm9y8PC65fs7NOZ2X
nxNFQUc4Uc+zGheUP0bvhYLh/SQ9gvCmqZ5kziLd1t108QUS5+sw+/q7I6GiLP43G1JkFP62Bqd7
1okCXYEYMc+pTwjf9G6B/TRWM2tIMb/mEzvcRwRPLtYzRrj6kkl6QglompQiF8s5ZCu/gUeDp1O1
lFArMrPraxybVLH2KcINQchxXVetq+zJLfG+02dY+axMHmm+qWDK6YsZ5av9B6DRvGVeSkQxBiZs
+OpMvbLYpTZGstayP7Jp1f9XWyvObm87GgBzwiwkc/rIvyhCVHloFE8zJDB2JT5ZQcFVIe5FcwvN
D8mAcfXCsaUijZ2WnVPtEHv8FJSPOw6C77aF2uPP0mJhau34Kfh8cZc/FjTFTdb52b6BIRjJiohq
PE/lJbHto84p5bFY2Nt5xyiwrKmg8OTZ0Yg5a28bAZ/AVbpLRG0BaiyoBaKsF2CqYilHZ4XdU0WK
evwLTQV/FUP9I/HltShVvr/8B6+kicyXYYnfbMd2DykGkXJh4+MDP3xQ2snH08PcD1cxgElPJxNa
9tr7oWSe8v65ag+L/vzoOusq91fTIQxPzvybxQe52YIcCJcDKJfjjlmpuAK7ZhvVznwTh+8Nf+dA
sbS1TzvrV796UdjLaq6avO5FiSM3dHGkobkmrEC4uIXs+5nFWXgnKTdHXbM1SGJjL7JmPBs1D9H6
C8JoCy8wIA0Bpp6wV9j1m16Z31KmkQ0z+7o689OdLk+5ph4B9gNnSqzJXiTpxVjYnj6yMqVZlRcu
x1TdKvOXTuWd/q/gjFPuw23DH13LVXeZbsQHk92S5L9SSrwOrpCBilD73xml832gkH4d7xcIrvpG
Zng4zDUE2sHvwlvhIhMkIylowqijvoq1JDDW9smlEXTf1eUdaTmLHsbSSvKQ2171F/SYv8Xl1nVn
wcp9j5fxPR27kJwJ5vEOjfQUd/oYtnEZmSaq2yPJo40EA3Wb5Xy01lhplYGJRNMeza7amYQBTdEe
Rm3Ta5pV+HsdOJb+PpSqeJbauei+h0DcDvBm2BTE+m82N8uNfNiXlX8zISpcDI3YkLFbhP9ARYAT
AgX67BRj6SNsJcjLbMJVaoUhe62ThAK2D7RxdfX6EVRMXP9HiwtX/qAf75i9+ENcl7BbXkoZvzoo
oDz19FSqTCSbSfTjudOHdCqSHcRb5xT3OJ0q0bM9Abi7I7taHmZkb0xnxbWE9ZHMhrXr+5qyH9CB
VsgYAVR3OT4cdubMucpOvdlweT0TqRCAiPOBf6NPvtb+oyzG7HA9Tuf16FQLTo7SwTcNLmmXwfRM
J47VwIOSlJaouPPWrVn410WRMQ8GmNS0daIHVD95RS/R8FYtjNHZBE66n/J9w+fgEDSDsZk996Mq
LWhuelWds+WvE7x4K5t8yfXbIEeaS+w0JeHXuQCvKf/ogglXz8gt1Lesp3EouWLjCyG0Nm9TWPFN
H/pHBrOvZsJHl5ecz8Y5IyobH8c5zS6L2ae7mX078dGApW2Mz95vimljJta0H6k1xEBsfiQ5n9IJ
GDd1azlNjGNC8IlpflO4jMJkyrBUO8jSnHh+Ev8pjXA6khPeL7N4Gvxl2bs27V0LL+cmXfI6Kqzx
55xhfwhN/WEt4sskBRYxYdCPY+YJWXRUXlLRu5GA1E5gUp9BpV6LdeVlBN1Vu8F0fpzKk1d02Pop
ZhVp+VPoHG9g/LMweA0oLL0Qbyz3ayGKzX3qltvLTyg18VksSLFmuTNcG0s9XcTgqLqjISkIrDVS
bpu3x3ECV6GXmP7mqp1Ym1ifvBYlVCT9oWz96YCPreNjl0/9pyzRmT0tD3CTr5UzZS/lXA7YVWRL
oRRfyK6hAMXuAWJ00/RVDjaFmwmNwqrXUZn1SwQTzj70jn6TY/i7HHk18akpRmsyojwZBuwhTjFU
qSb5evyHDw1w/bKr3sMq5NUlq4hXv/nKtMIZSRFtxDFEvlJ9JJOOaXxoX0Bcuzz2FmUKX8DkbkEh
03+XaFB6/boXfbaFSQF9NxDJdvLJoMfAKbKX2UKpnnP0c4Tb2A4zGODtF2/0McQsufEMUgh+EgLf
zgv0uo6XJDWsLHI6yZAUxlVkoPMxEiVPduL/FmmbAiJrUyqltq4Lky8w4/tsJMfK5iHt6Dqh9qL5
9thJm+OxJ+BxSkS6F5YryaS8OXNbR7p1IbiV/o1Qd3AoAfHvRVURODs8ZsikYanY4ana2mZAf2Y6
QGZmv05ZO39Ep86CqGBDUMBOJPFZyI9WvXRjNhwtpiLUawpJwiYs9oEhfjqzlVyroMKgUswn+jy5
nST9zZVmDZjVUlddfVmW97s0CZ5nfhuc4vrDw8ezNsdg6Qe4g3lo+KipbttXIJYZaOaLZGLDhGxd
uCxgu28ASPKQ+lsJWywqRzZoPW9JFRM06loBsBDHnyB6SAAG00aSQUgJ1/ZtosNtA1F1WdereVzy
wc2/PzIxJu/pdjF9CqldTGbiVBRFuRs1E03Jr3fD/2DaN7WMtzXo5M3j85uoYYgaabGQolTm6rg4
Wm2xYNDFIAwgnNxDng98l9eedTn8f37UUc6J4DRkkPmciF/UGHlnFtjvcBet/Siyn26HtWIKA4aU
occNSv7gZ5w5hyDBS6QbbHQyjV/KOHGurl9b8DiqameNXXvx0T9eks5rj4E1DMQKjNs8cRuizYst
ZUiAdiqgIAWpuVHrAJHn7K9LoT8wZ9FsufFX65uv4aCUmfMFw/wvkIzqoNl8APDiIp4odSxM76zy
oHrG/BBBy9nV/YwfqiD/ZDrLjoU8TJ3F+0rnBj1BhMkhDha2gyAmfXM3WUl2H5FZOte/Gm7ywoa1
L+X4lK8SBGkgsZ0hTLG6IIUb2A6NTnUdpa122IQ8PyJNqRWrR02rMUwO3n8QLh1jUV9OcgN4ipFq
fTbyVDkbdH2aO9uY1LN5zgrbP+c6fi7nvr92lvtnWDmrjpwoMPXqo9tSGRkuIa4Tu1puDPPXxwPM
pIM1ZeVdtBIwmyuT5aAqUNIWWYCpr1w+JMTb+WoNV6T5eidRUEhxp8G16ob0T40ZPYfPctYaYDFW
1WHnyukSi5sl0uIzN5v3Ye21nip5d0c+ee1w6PKAgKVvm7+Ew6+4xJB7DHG8ttbEl2Be7suX8U2W
qXmp0Tcqhvt11mLtzZU7Yg5e9Shi0Ug6ZzN0D1WWWN8HAuBcbot+VbMbbk3L94pdpo+/4yIt/F1D
wmwUzzGf6owUfD7FPia24dJbzBO1jxIby0uhZB0FCbDkxYR7b74aPo7pNFnN5fwiI+ydGlxnIw6r
um/a7YK9OUh3AzvUjQFk58p6LMVXBFdEWSSKG58rse+/yaBI3gro0yMDeVl38mIM45vt5slOGfWO
uhWxWWRIXGyM412eFPvOYuBfjPrZs0ZSsyTdNlQgiJVa+Y1CbnmStj6KgjgHJwxgDncbuzgOU1Ge
H33sBq0xsLzyUwcWZ9cvHFbO5N79EY/tKFzm6BoV2+rdvz0UybRZ72aF98bNFurl0+w2y37xBFeo
aa0EbcuYMXmI5hSq61C471mt2aR7rP8KmgJrV76o+Jmfx3LsF/8yelhj+kDgoyCC9ZiLMSFEtR9w
5NCvyfBjN1swLoCiSc8fVZ/89KYZN2BGT8SStBfFbbCzZHzW2Mvd6cWmKD4D3z7grpPxYVizqmAE
7AOnJxALdj29C+BmGvcBJ03G7/AgWDUSrFjTuGUQSjhUEtCkZLxmO8h8iR2Oz3tlBq9z3dfbBwbc
H81ya3r8F5uCuG8+V9QFr3vCrNH3Jn+ZTdbbtoa55NXFF5SlfGuFHdS9KhygsMH6BoVGf3mhoTyR
Jky9xD81Oc2WIyTShlVu25GloawBK7GXIyS7MovGkP+P5fE0sfBvJDFvA99AOCjQEKGJw9rPmUaw
fPATm2BNABBocLwGLIvzCMhpf+kdMLlJ0B1rVyNcBH2wYyvJUgEX0h23Rbl3ElRqWEbBuRj8UyXw
pPcSNS7FzNzLwjnnY/vHcXmBw0n8QnsKT6loQfnQS20LXAFpOSRblU3sQrM4vjKIJVeC/lyqE4fE
Hw1V5Ul1DfkPwz63Obf2xxYRohEUX7ebjjbf1Y2pyt+zhMmuJZsg28ev/WjrUSVlw5aHnS0JiJN4
8wwMipWKoetymy5BtuuD5GuqLHdvYx82BGnLqU+zLZ5/KmNE+uKhDZY9OfRq8UlszNihcM8htdb1
PVwwuMY2JqoMtiMyVUIyl2iOQ7k06sxQRSzd1iwgNJEY1/sO/X1jVSaU1tzBiOe9tNRcbZol/xZX
9vtjJGkOWVxp4F18mevCvQWkqbAB8NqaFduAKmmP7WKhZmKDwEZpfK8GXC+ucH9MnYknYKJx0lX2
uCdNhwJe2LCI8rHep2JdYcUAX6p6OvH9i08CSS7r74tKgl2ZG/sy7e7W4J3oHPGACxGZedR8k5o8
t+yxDoRHeTAn+GuSEjeADgdE6rNmwX1ynP4gJCduoMpjavOqxSBNEMYiZQaHvCzFJe9ZtCpzvKVL
Mx5xKYIssNRptMI8kvSq7H1t4p7u5AmKDTKlHRwbVZ8SfkLnfyiJILS3VdAwijYL070V/jVZBkHM
7Yvd6IAhehjImtKFjSPQRAdce5LkBKjNkVXq9IOVx98JYtdDChmwWDQy+NXk/bzReNf9xHh+UP4L
LoLUWWEKt743giGENi9GnQ5F9fFQ1aq655jYtg63xiMw3C8PwkFHARtiDz7cHkwa8KFpl9EbuF1B
LZDerAz1qmhYKdjmuy+VexhF/2LQGkiHHshJPRAPczsBR98iV2Ikf8mvAw32yZiuKaV0YgHqhtbR
6u1vmtX5pQiGG1+l8JopLAplecP1AbptJEeVFh5JH91SaeDZbPRDPEop0bJ9bLBensh53wbf2OZA
fglYEYKmPo2UYP/mwUW415L0PEiNN3fpoJn6QzdubM5pDJEBlUeV4V1Ggx20GSfl3hi7C/ss59wb
s8B7i2S+6IFPVnHmbPBvBPq/tR5EQItDEB/bcoO8UV9coG5bnCxiF2vzj+WQNxuDb8tk0xzYu9k1
gcUS5QL7H5Fw+/xhxNN6KgFA9OjX9DThg365mek9bFx7JDesy6OYh9cGneHgJ0CFH1GboA5eHw7m
GK85XhK3ZK+KyWV0yU/6mXsVodWyb+ZkMN8zQdatCMN8BSWCWKmxORK2DzcWSYNdt2omZRnal7nI
PsuhqE+6YJZDtmjimG18QE7GNlDXuR8Gu14UVyXHlhCzOlJ2GJ/dPsbhXOCTq+xeHL0B4WiehIO1
aCqfp9+a6qJ6LUgwFopz1fwR9tVbaTfzLtHgjfRsHLJ+OspmEXvTs+pNmzNW1UnVbfw4X7YS486m
D/UXsk1xrFwg7g2ymA7EJ6cLEmhikuKb7dNsUFjaoGqjiwTw59UrciYNVislgo3H3mDeIhWEssG5
/tk44m/ZgKRvCvvVSllPBy5OiLDuwH1V1IGE9odLRTH5Jua4YtZPaa5PhNrXoKmz6wIS54gifNdz
hDisw+7GddDtLUH/LLob4xRtENvRId8bw3UGgEKLCJ1mKLlJc6P1elvgI7lnvIM4NbCBmpo6hrh/
LvOFtX3BQu1haXHZgAtcmhdzsvbFJI6Sa/e5LbIsWha+GzUXoSzx7ZPgXFjWStvSprGj1wF3I858
VhMr/QafMfAtnjbcW2lkW814Cg2fxp4NAodzHhWZ7iroto2Li2tUtA2IhcfKSfRfF0zmPhlbduEn
fyrj06jBPln0xbKcOLux2IxWQUCSpgqW3l3IiUpKgwg5/+csgcVXIV07q89+ydJL6lTjfglvQOVH
3m/ubRM2wzTR+oy1j50ucYqWHgtAJyDok+bnYLekl2uLwG5TX0gPgU0jR3jvqo6CcVtAeKeJaCvD
CsxV6v7gidrFC+cjbJEbfh6HRT/WGZ1AEBdMs2k5/ScXrJxIQ59VaMZ0b6o+muXa0Me4gqMNbJ0G
VhZSusrI4n9lduCwwiuGqIU2s6v9WoJFB7TcAExBSG4/K2cWFz5BPtCep7zNeoy3+F2GCTKPUrxn
Xo2qhRI90Ceb9HffKi8ON/GzIlVNQVhl8TfnasQU1amzMZvbzJx59flmEy+GBV+Z6QkyNreR9G5P
KVy1Vf2W9nwmRKOOHGyHjGjfIVfqjZdkOlEscmy5PFzb1eFTo+ZHdZcblPwi2flSBtfCXkmD3cvY
1ndnFeLRm/1/+4TaYgkZTuyS4/xHK/hhWX36upRAtgj6aDZLQOpt1sSN0QuIZfZfdjdf3sMnwpLT
74OXyrDQxJL5M5M9ZldiTkGCJdonoEhYCoMgik9AqVF49xPe8AlxdJcWKLZrSKLRyUfjEWnVOEQT
t/Ax73+rfUZcmeY/VRnW56CpOQDYREAOIFun/W3NxuQptdoXpfl+kvwFPdk5R8nWjm+5ma/Gw254
QomlzDx0P6hNAcg1olCo3PgBQW7YTQ4jllWBS/QXjXGysb9ZHjb4B3K9a9ngB1AOzz5qL/uZisxx
QnqpdUPm2SE4xKFBt9baExOI3xWm1o32DH+vFWwJ7BxHFwGJUoUUMvpatlYJTpMWV5/OyDyssJWZ
c/pfDmHU+Z+Cfc9mGL8vCKsHxa9q4+fm7yQhO+etBiu2v1ezbdtNj8Q2TibcCjDLpFkHGYVj+NkE
Dituv87YuBILq9BvkYnS5CBSm8BXZvK9X41xaGjYlxLips581lNL0rdwj+vHmI3FcppVDrOxwslN
8pHf/z0JKX2knhaWRw0+bl7xbz2B5E1Ch9wR71d9byA2h2a9PA188DC8khDKsHHZGZBl+56v76/I
TmrO8qcExz4z9RMfNJMVvPhOIr6k9wZRE+Q1f2qKL+I616xo8NeFsXDZMdCP/GjYNQz9BVY8PLAZ
xUXtDR65GKzgWfCzKLnnGfaitm5FgiPwcvgn60uTlOMZ86+4sf0HFI/snZc9d/dp+EH4/m9C8hyE
iV+ehjL+aYyZvsOZPgWaP4c5UP3ZlQIhuWRDG1RJsGUFNNAmUeeHbJDn0HSiKZwoMozr5WXVDCyf
8nLGgTrKyTRuRrekhCrFYGlWT1hwBQL7wkYUv2TWegfp8O66TqX2vpL0Xa/62EMDKvzlr6W47Ho1
S0yPr0JMthLxYCGBiPfx17jwP8rcUu8YwWnkFb79bOjuqzEs60i7E+JAdgWEQKzislhmtWs7riMy
4UNicfE5LonKserVjOQOy078Fjetggt/erDxGITxiQ27uDNMLMpoTzGx1MdfQGcNskA7oniV9S9Y
uArGRioAJcIMufhe7YKAFSd/ZnGC0cKkIvdk+dMpc02SuX2J74oY506lPmglnjCC5xyvNHYcXe+d
PY6/few/1MSkByTUVQ6CXTD+yEIWwdS0d6h2YDNo24q35sg7TWlE54BRmsGzhPpk9q63MZqZ/Gvq
/JLG0VQehiqXSBdhzdvj6udOrGlrTBHcw5pdkCVqM4g0iHSHsikbbrxV6fJqY+JG5yYtSpfk4MG6
zBvkS3qCFfaAbZ/rj2EueE/J02+tNV/DkGtGtcdALWcuieZvzpUT2NZ3d6hfqZWF9VNQcotE/Noa
LB+Ubp+glYVbJMhx8mw6yLGROCl19cyeBQ/PdQKVGI65eZbavsBtIXhLBDfALpF77ETdff4ZZoQ/
Tao3I9/jgqg7xzx0BcsMnCiMkvKUCcG/y2rNXb6+JetuInSmZxAQ00UDx8mdMD9WaKA05QwflVr7
DcNy3JerVAgdkGOX+qaDr8VfXabffZvuumWw5bsw3J9qaEkr1M1yEAPXww6P8i61bO6nJGP5bZxM
QblvFw74B8CpQpfBCicDqB10J9DIhlw1k+KqE3YLHn5YIvWK7t/avKPyhwcrE4dcUxChW2TbsWee
eWifdbU+kuPCXWSgvjtJPphbC25zcNMwxC/7OTO+OqfzYEaRacZbD8x6Ue+Fjz4ncf8kocO/MNcB
SPygYm4xWFAu97Y3hr1lteRObJ6SqkQGZiOONuEqLj+Jax1quo/z0lRb4oAmAowC35y45T5fAM+v
WZh29ItDNj7XI46lNmgqEljA7sqCBRL+UQIHhGQeq2GvnIirV7/71JbnHu9YXHgf/foFk4n8DFog
oqk7UKvLoh081ZG8G59ql3lnIrkHlhLicgpIbeO6OGaYJdaqXkv76K6ume3npfkRe5KZvGgxJMbT
te2HelN1XN3W/tWkdugw0enTMHcGCVddHBYgFVErPHVq7A/SKMeusIunFjvgi1Esf4qAEkJ/jPsD
esNmsrzsZs/ht5gAKam1Bfh0ldyJEb7OySTwt2E19ixxL824OlRjol5SCHRh0eBCCS1SVADuiBl5
eOZy41KNxRjFZXZGas4+0qpkoQSt6LGna6i6pPLPevMYPg5Qe6MRw9RgJsbRVWzxQxpcDo2yAQi0
4NLRTXVLSTFm8FthiumpwbAKaryW/M3Y/xpjJz+YWuLOipV3VFwGYaOhVMRh+94LakAxqv3nkDjc
ZhQu/0NUFG0GugrCwDq38f0z2YQHrBjmyqJa0oxfTOU8a0SPHV6jPCrEArGsAaQRxyw8HUZ+e+6I
PED9az34oGms/yxVgIgEKyjqerfFWu1/+kX7H+BsfTCabNg3scbuXsDvg/CzQBILZ7fa1Rk5sgYM
39obja/2ozFM7F+u5W8AR0kADCoAgmjBERbpHdv4ajAC4rYGfKxSfF9Gid9GhqQRBhUZPXgELztJ
qB+bcKX99RRkV/x6Du7o3xlY5IkvLEZua6JeO2Wmalqga5Xj7DOvexM+FdfCW4ydWH+jFWmCCell
lDCuS+8DzJCBSD9nZ3Ld2DOq2T62PogvDkHA37F1m9aUr1Vl9YV6v5c+bbdSOLRBhRIZgy1is46o
gNp+YOrJYUdMgHRTD3ZHzVaCibNew/FrYhLLBn6gFF+mZ1Ck3A7j3560wlk4PqktMlS60i9ppryt
gwcn6mNmyiYvDyYZpo3IE6xl8Cr6VvHzchnF2SP9x3IJtLjGW+FQIaqt+Hu28E/yuB3jg7V38YzO
a0EresiOXIdeOCU2eC1+CIMTzLNIVLKh4COU8PWMCYSkWr55dlrsySGMTKX16f+YO7PlxrFr2/6K
o54v6gB7b3Qnjv3AXqRIURRTUuoFoZQy0fc9vv4OMMuuKtvhuOftRrhokRRFJgHsZq05x+y76bO2
UWyA81U7mQ67poE1FaU2S9R5serXRL/GDmub2Ec1CnSRxt3w4jpc8JJt1lLrhcMy1aV+3bL8B/zw
oFdqOtTIL4OA6Y+AwCA06eh5DO1hba8KC7tAlZc/cAvspoy5NEJ0bjWK963UUy317D6P8HDkA3XF
BIyIsFAoIzRMlxWnBQLNeOWmOA3N0v5MuR6wADP9xxntuXFDJbvGV5qfEy36obWSMLJwS8zComDG
W3Su9Y1GnUYF5uyz1dnc0uKwSKRs6WWFbyS6Bqwwl5bVUdSUrMFLxGuwGLCgQHfdFCzwEFOeLO2t
ARtw6JzhS1Iy8hV2/mUQuHuVmlillpiOQ7YII8pHRQzYIiymLYlr7Vz7Ntkm9YAAFCoZzwLTAcpS
dLRnfcfT2Q+34bLsad52REMs6Prb27QoNq662G6Ma9OlDVCWArZJg8BOLEbkiosQ9McaIV9CU6QY
VnE6+dgmVjiQVwZg/ePg5bvOJyZDy75WBaJbkRlrGZnWhnyIfW6AZBo6WmBDF71GUKIW2uwk4IPD
wPiYSmoeQ2s/t2WikdLzPR/Teilt9gR+QzyBXiX3AYFTcjY/5ZMdscakwj8kg8LaON1jFX+LNY5i
183iBM2xuJxBJTotis/muRDEx7gmVS4OByUfdEl+gZ5NZhNsUcqhURGjp2jZjMtGU0s8e5QNIj9j
htHXRAGyTtr4svNxxcQ/fB/yiSanChsvXTTMj1WzqQfmcfANcB6q93oO8ul6DrpHPtKuqb6NCWdd
2MuDU4Ucvcw07oae02SWiLGiQXtIIQhRd2cv/Tn/YNLpEfXhzpLgaeZFGj1s9ERwFRxzLt14EqgS
mG/H56GkZwk2UqOb8wQltjnFFA/54eJ6PCDYp5O9FAMHbQrwwFglHLIAmIReWkJT1rH5AWbPxJyQ
PjZaGW6jFN2Fnk8Fb0qpX9nAR6riQfMtPLB4b7sePmAENFImSIqyHIFS0WSfU4y0Wo6bynYIKTIs
pq0qX5F1TQyqH7/mYU/kHmUCLBHTrlVE8kxR94a//54qJiIRcKn+bKPB7c2Ir9cL4o1/9BjggMO7
J99kKmstRkAnv9K65ROiddkWvnEmLuPOS/ULw9esqGbQwv2IH5EZDNKpyFn22dUL5zAmIccj3sDK
T1aU72MrPTt6eul6UpdLBEbQWt/sSMQrz+J3TSJXUc4C+W1BcbR0VHQa87SFFdkCNlxTqqYbNA/o
Lj1jWbp4PWEcAJJiyQfdJqXThY0qlbVYU0JK7kREbzZFcnC0id9NocPDS5+d3sg8OHt8LIxA8GWt
H9KYIGMLTlndN97SArFe5RBc2VKWwNuxBRk0HBfFiDqqjCyAZbyFVYsPGZbwDaqOFN08TzZx8lBG
yVfXIpE4wjYUhJFY0MChCK0VuMubI0syeAkiekgN0X2vZumY8Nx3qzIASrMaWA5huwcm+cPLOeVv
/WqaK2Q8TQSbtOlaxbOpoa6IFZ7Tr0Vi7qnxsIiSBcaVKcflwViKUSZZxR1elBAcQdHBa0178zu9
fxi2DQuNtGdKqkILQ4Hd6BvpWpt+eKNoxWVWaM5CGdByDZfkCgvQqZZ5aF/ZPpScI3DN32w2A2Qx
QCLQNHZToS538Irvp2A+SBlzHwydZR8PjJHkbyUfKnzBeXY/1QqYinsdzPjNjWjFNtzhLGWUo2TC
em1xmwk6NIA4k89FmQVQagkKcbuW6MUA1l7ZULePGqrJXNSiKDjDTRCHKk3OEnfUpvLAwLJODRHq
piauPZd0MatITlQBnMWgexO8TiSjJALhiIEyuRzoodgTfyPLgnNcc63qMeeiE3TUDjjMcc0sRejS
TlfkYUrmOkqwnJ4p+B2aa0cL9Bg7RZvjSXOeq83rEzK4kws+xp4GbF8s0d9DLWFAzAzg0Hb8oy/a
vWRxsi661lwmpf/FKJk+IAYYDRsB6bXbad9MFZiz3EKkTEovkCn2HSEDlJ+CV8KVBrwTJ1iYuXjF
YXnFZdguRuTD7LY3Rpy/FT1Hk9Ivwwf55QqY/soLQYHSVjlQF7XwozMI2FYfbnv8Niz/l9WMbHAx
QBStuxYRoI+Wycgc+OgcaMSug3yxMgxNJYeVNaxe8+0qdPR+RIq1pmf6MvGWNkb3haeXNiVsFvII
x1eVIPO2NgNWF6S2oh4mncMEnmGuhgKERQHgeY2o8ksb4Z1ybJeCUVd9z5om3nCm5bCH17fDfzPc
3V4yIsdf+JV+bKJm5+kMVbQXaRf7P8TExyD7hGMwpy7M6T2127+m+mztVMlrrTK1zcxqT6UtXHAJ
vktPP9ettjIVNs2BJRA59bIFYUO7tWzNXZ/a6iHwyGGqBiBEjkkkOZtTDQ7hbia72QMAlcKY43sA
Nk+TGx5BSz/oQ2ZhNQCrMn/HI/tV9lrpnddOezQY5sZDI+drojqHJQeSYaCiO9bujZoLNHBRAYSe
dnVIcTjC9/zRWMNTpPvfEy34ApoCGqDREPBRnDOpjiy8nvrR22BM4mwbvynap4vEdQ8eLUx6ypi6
Hzp7PNtae66FRJhfvIsmPGQW7T7L+jZ1/SfBwphmJNQ/WmglZ9+aL/KLMo3DGPWnSX2UesGIX1yc
4qOyqSzQbIbyOF6VPe4d4ev7OCie3SYF6EGFM1nx7fpi3PXk2HSef4hQtzL0viISO6kqujPcRWC3
j5kMH8uZxpxK40c4xs+hpa/ALPXpXYSkEKVn/U5GOlsGgaTYcQqwaNE2hdu9wLD6DNAHWVJKtIQ0
vrUNA8KAHWdpJvra6+sZFERzSMMJUqqYfYJBvS9yGWcB5H/t4Z+M6WNUGs+aC4JtjvgEX7JOgvAZ
gihGBl2dktK4yxC9BjYrqIitl12/FL6OVijAlthTN+uvZTJQ/VxYMQtC90TX5HEQxbYbrKu3Fqb/
3DbyMSsRy6jBPAkNKyfZZ6foGbvwE0r4WXfENEudMjLhnag5TYFVVxa7Z2gxq4bCMianrZM6tKPj
e3gfr3Ae7qNWbd3IuTNba25W7Kqg+EpndK9V7YNsyTy9xqNzVVAZY10gSZBQ2zeTCq4kAvnUCCt9
0YQMGpoDkBV5zEmCWQqaC+UPbSlbi5hH1iY12h0T/AS1jq8apxPSr+mIVpPBOq/B2XqzRcsfPhNG
uUWR13eBOOLCB0uCgLOkxu4En5Wb302x9h29zhUpM+Lv7tEKLsr1sBYN5DwptPvwKn9kLiHfLnN+
XSUaYxv6JNd/42JloBPRK6Dj5YzImnSPib3yP8ua4nqLM8Uu2UA6/LNam2bxJE8J1uCgBE8O64P8
p4eoQI6cRdh3yPzjExvxg0pytWZiXRmpl61zLY53Y6Qzs3Jx/GyYmuawMFX5igu+g3YJlJ4emSGp
T052wkoIPPzcZ5WkK+3qInzpKh1cJMgsTWGJnNBkOmBYmGJoCwVZgGg11yBAWZbBXdSDkgFKbzjU
Ip2Tfatub2eIO/0AdQcYxTwFSdc6qO00o1uyG1LsQ6dP3N3fHfooc/pUCBqQSYwU2mZdvNR4Dgnw
rWfVdLolItZfEMnRAkdep5ZWwAhGyzuPx1mLBpsaXnoMkCiFCRgZdFgs5gkHuhkWPDdB1qHpb1Uh
61PHOs/XqX4ZE29mzCkQPSHHC8uv0XmFMNsdmruDXo1I3pgGwYVhBs1o1uAW1LCfwwpoHyPJBI2M
tEoG8hRZbCyKcnvzjxg0WXEk0rPhXUGzI/TOWaiRqIRTMPY/wglYy43uE7eQ2mRUodHVZpGHS20C
gI8SxYtTictsjgslnhwLSbCgoIS2CAG/pVs7jVAFwpzY1LwgA6b4R212qVsQqF8iUb6SBAZluYcA
qUflAkgK1QeAl7Mxo2Bjr86UZfZuOtLbTjToDLnxnplZ8xNjRNnlpSM8Bg8M6gRjK/zW3hMr/JSP
oHZHtkEbaLpYnO6DBpAnbVyuv5Y+wu33LSw5WzFrDDIB9IfSZIpr3H9SHpttQbtR9B0rPy5CJDQH
M7WeEPBqvgQpNDJsFLFLqLGJyKzKtg5pSo5AuIVTazlpLwjrfwx2eey8juQGQ8A4mcE4CO5PPtW+
iKCL5Ti+2H7MlI1AYHETBuctdEq/9UmPYQnhU8Ow0TuuuhmDHY0WVL6nagRqESviPiZE+gIIDRDJ
dUmYyvy3b+dgobOr9UgiJR5dvwMv+kTmQX9nUOqe2zblKZxvfMA5Tblp7cI70s7NySszaezPCqcm
7ZxNS4w2zU9JrB5pFk0x3nVgtBEcD/nehSHK2oYuJFel5W2l9qyT3JrH0ng01UtGFNvB9YZvvR1G
UHvIdaSmvYItu3cVu2jfq29Vw3wbB9JFDyjbp7hNqUjGOZp321yrkp1/5+GhtFS8hiJDPUleKCIY
y8628vsxTypqiCkgfDoAJ92u8pOf6t/0LG/uYED3m6YJie2Im3yNJiI4ukPXHzSb3JNaQ6QXKZOd
ektHv8twHueUNcKjlefmLoxK+YCmvIXPuCToklQIyoPD8H222JpV900aA1mVDonfXuzBOS56zMho
uI0G805XadTBsklW4HpQvxeDsUMGKLaRr4KDIyKxndFMRlAZKCyArygNhFDtU5xHPfG1i6V2RKmu
HbuIRMr/nNJuin/NaDcdC1O14aJyNxyd5z/eL2Hm13/9xfg/g5qd8WFgrprYb6lHafWxqMP+zjX9
g2aMI4bUp1ar4fYZ1U7SLLiraUsG1Lp3Y641K2qsGalZzWvj287ZA6/nR+JSTOhKqYIs0pyAcD9u
2dfH2QdIAtMewodSOnedQb8jDKtv5hz5miSMwmnl3LnQJkkFWs4l6bVdz0VL8wN7DFzfJhcrE2ZN
wAy0cuHZqJ6syZvZNmdbpglkHrc6V6X0buNYlA1Mp113BL2orDHub/W/29f3Xx/Df/vf83MO4C7P
6r/9D/c/8mJkxRo0/3T3by8hPMzvn+H7/8wv+8ev/e3Pd3nVb3919d68/+nOGtJAMz6236vx8p0S
bHN7P95//s3/1yf/wgKcv3Idi+9//eX9k6LqKqybKvxofvntqbvPv/7i2sJShvmHc2R+j99+4fSe
8tqHokjes89/+6rv73XDWWH8akhhua7LhSYBJqlf/tJ/n5+xf5VKd3hC8bip4Mf/8pcM4Gbw118s
8at0dJPnbKQupiudX/5S5+3tKZ2/ZwnXRa3E4APU4pe/fwN/OgK/H5G/ZG16zqm2zeeoIXiX4ueh
mv+NfDBbWkjukD1xZhv2P5/T7LXtoqmwVeGiO7SlGVLHuJstSFZinHrm0Yxl/QbVT7m/3WRl9r3U
+3yZxsM57tBTSI2KeEdU10MFYdlwsmfUNFlqGc+F62UnHZiscJkyPIapp3reyDVFEx9ENZTHgt7f
ik66YWbml3h2LHtmInHaUGOsdVB4idl+MYbslRFEHjtD1SsVl+ukQpMR5gymYUK1lLS1zJExfcYg
Xva6PT7dbiLzLYmRfndlmYLSsRDBGw6ENdW0rNoTmgzkTAzjygpJ+S6hikfkb2MCALMEd+AObMi9
4E0ezK66V2pWcdPYuO+SFL9y3uPRJeBe813r3LYhruEoub/dy4vcPo+S0S8vumI7MAAeAn04kPgI
khVjxGEOd/h5t5EImVTnX+nZs4+d5ToUcJEnq/BUewQi5A2SARtTxtr1qZ3oMrKQySTU7fwBgxqQ
juehdtGpCmsO0JPtxU4S4td06xwEkThlzrXy23uNjcapQC3xVPaevu0KVnO66EzU8PBGp6lVZ8Sv
dKYz6RJPGmU7FMcoVtugvMRZU16wXOEwIqsafT2PCTkVByH6r7npMNg49M39wkCj5OkPKOr9bavs
A0ltJqJ9o//ofHwJZac9KyvITpR1HkxcZNckMnd2ZVSPccuCJdKLz3Gy0QXZz5oRUOTOjIdeMvD1
3c4JqACNhnnhbCxx4wAeAQemKYUOa15nRjwqbOtrXIgHgtSeayT0TubeS7ZNzhQ/+4MzrmRSpRs/
jt7RQccrRHAaCaspmlDQhAPBmjR5tU+KmOgbYoVipJwVlINgQqH5OpQXaZj46iOQYXAtEKUOFk23
LxXdaHBiOV70AlkAO4iKYtwyrKPnPAwj9KWSJas3zY5hJNVQANCB4G/rs6963dIB0nVaFxPxcd6X
KqcTP5Z5xhIoXkimu0UXm18tkjck2vdlj6eQgiZ4fNKONrlw06WchifDy+5tK1hroXpFhUI7reu2
IxLNRdRFz6VbYu8xefmM1W6x701WdaowoSxzfbQWWfoSRMarSPtny4DiWTvyUoE1RsJV0OhfhoN9
NdCi3qkpH3dZ2l+VtNK1sLFJmZQ+r5HjkJIX5IeSurvTDOywfBKzler7C2ajr1UF87BvD7CJJnQL
SNSicIO7xfaq6BCmcUbBIEBtm1cCP2b5GKdavc/jAG/JAFMDHPIP5KN3no5yOBmbx4QO5IPqyh8a
BcIt0rWe3AgkiF3RGvcbsvQG1luNfgb8z03DgBJXUBJujwWSXnzXdyS/FtqH5hnTNzE13ylaFiRp
ieYur7Nh4+ha8RohibJS60vodePbZCwhPYV0xhxS9KpkLjnk8daHFP7d7OyjzF0WATSxaNk1qDMQ
qu8bSnoCcfOhGrNkORRp/9JlBYTs1CHTWU79Sx2hDENuuXQrFpuunmyhdAKvUsWpQtuywhLYrRA5
lqfbY1o3y1pD4H6BxgWdjwXLWD9rXzVFN4dN7uM0uB+9VF+KojEvjt0gOZ3F41E4uoQ4GR95id23
6ScIR24tn4fiuWf0g1OTmQ8lJ+g+bPMAmbm7883GeSih6jvwPM4eDP6n0vb0DbRXKvBxWzw27SfL
GhLaTeOPN0qzv1nStzYOtW4GnxKknRxPpRdMjGncmFlDaEMK8Pz2RG2Rq6o1OSjGjpgXFEg/SBW6
z/ViokxdvwyWnb1PsEzQ+Bgaa6fUwObgms/lYG1r4AL7MSRuLqefQ5VTpRvlJuAP6hYVsCYXtGrE
KTSbEBklAMe00ePHgELPwLJsjeqAdsxA/VG27qaZQ+SnTiQruswWSG0bvSi6LwZrfyjp2vXB+na3
xooiIhcy31B3e3bj1SYUHTISjdEkE99GG9831EWEHsWgzoHKzPNsC1th6mFMGqlt0+qlThWxyxoK
1N9tk5rrEKUrQcPXMlLpuRHWQ8d/DdYK+OyqfnL8nK0QESs7067rJ3rS0zKM23EzI5spUBXHQobt
xm/AShhjI+5l06Cdu/3YmFR5fcGmWrVqT2Oz/j5S767TLvo29KSyRsz9Wwo3OZYo5KXKqrpVyWm1
L6gBuzOYMY+rrUAjj1ei1L7oGltcJvP6pUEVQQ2aZKG8tc/hFHb3o9l8C7xmevJyvNpVC2bqlgvx
Mxxi5neE2sa3RnXURpw7nZ57K8UZsCysekBFT8NDgjg9ZHU9nQg2QaIkM2+h48Wgdikutxu0CPRq
OxUuMxfrHWCvmZGgVxLNT4PZsTD0cRMGlnv8+eBkd+4xIWtyN2Apim6//vNFUxp7RybGvRlEGUBT
XnL7ZRqqrC5ML9x5aNlgqgNiG2bH77xjFvN2xTKwG06xAe4A0aNuCEVXpqG2kbWY+LP2q5MKjPO1
kaBj3iRtUu5/vwnBiSd0lecHvan4+4/z/Vqz6EWHLJ2gcFxH71MzNm5kUvcyfPt+MlBR28x2ng0q
WdqutR1BhWxlH6Fj1vJ7kArsq0yQhC6z/SihmWsmPAVIcx70Upt6LPhBIoF9IHYUXegGbjwd/HDZ
B+U67hlWwBd6S+q4q1i1pG/QTMc05LLr6bLoQJEuOhDZGh5I2ESedbt/e+b3p28/gUfei9rJ7lSc
NHvi3MGZcLYng+fcyx4EqZGy5w7S7pzbtn0Y2b2VoXfAQuhfIaCJTUTNkPZj9sN1Sv+SCXgYkag2
3Vg9hYjSfhRNA12u6a+D3qEp1bNLmNCbwSGHKgaI0QYeSPZ1cimBT77/rXLIKSlr/8NOAVVk9kQb
ANZ7AZiTLhumjuSbPkFPgTMkIa66wU6f4n5ZlMjoJyuyABQ1fUzDC/OXSXAalPv+uWBsfrCQPlbh
xL7Xo6JF1TNcW9ZOdzPnwbVG54HNanNHqx07NeFDGx9k02tMnrvEj7oN1C1Ji6LCZGOIBYjNCEfS
tDbLXjKusnvHXle19Y5DNH0sKkM8OIn/6nBuwbLskDbiKQPvCGgC0WFklmCt6F/up6r49Jw2WSEn
Ipeg6PuNZRO8PHlIIRWi+tOEC8buB0rg3bD3habDO6C2QBkAwnxvhk9Q0YaDlU47FKruI7X+aEO3
L9rWhbHkvEKlZZA/H+dodTLbBW0cRWt6i9rOq0R3hFQZ4FZeeJXX773IosgS00IJiuwT7b94jiDT
Ip3XghcmaGtBE6t90TUPZwBQkxfdJD+v0tcShMHa0bRiiYjL2Op0b+hLZ2RizDfWP376/TEaWzQH
zep9zARUMzP8HDOzPOFQr05TNdK9cc2JlLg6ON5uKP6nh2gmo2TABKzORyvQO/3D7ab3nRBmR/xZ
ellICDFUP6MS/cEwk5NpDOFco0JLnbIA8AotWLGUbK62JPTNNqJ3yIvJVsMKxJqKQlgV4IwWvhOd
JvKAZlFWuu9ROd4e+v3x20/0bkmimnrSwLX2JDrjtxtNWB9TV8IIMJ59EZNiVE7mSZHWdGqM9q2I
kKKZvufh+kFVGqC+qLPCeC+7NkaUG0cXgcdg6wFrOHatcH7eGLD1SpY99x2LogWnBGYZx2kRkTHG
RDa8SuEzl1RyCcajvOjl8J2E87mcxONioJtteSlxKOWkVi3WBlhyi4l0vj1Ls4AyXFxuIztKiffs
Ti6nxR28THTCPlFnMQm9ZeucYtKxw1wXeFPoDU5l9YYk/x7uFGdshzYgYXO5CFMAo/7jre/u58hg
rCm7KwSyG7cmQc+OKmRU/DK2Vhqekf8gyLxknQ/iXoyfmFTYlynzyS/yVWbT3MOQIwdgAXpMwWiQ
yS5s8vdCESMTGzOBr1sapXeFyXfR/HqbmnS4a5SUeDagxpTqYJ+KfPp6U05wAJIlNUp6Uw1EZSb6
5lMlstlzpPtLOzt7Ki8F1Tlz92RastfmM4NrdfGTzir8iOFi3ybGR9GQ+9UyGLCzB61NOQMaIPAx
ktpGtaJd2d/VPSE9PYDLTZxFYoXRGmZf3H/2EG8WfW7pT2Qust3BX7SR5fjuAR/JDNEDxdKHmaHR
f2HnEd0TI03yDiCvg+WaCntq621yuxg2lKMZyETsXD3f+arnSf/iRiwX4ZpRV452Pk0J2FyRftc2
FA61Lj0UtE6w4KbHVHbaWTEirOswQlTLAd0jHm/uarBEpUzoXxVuvCrSCki2LN66dBgvvoStgNIi
QcCoN+eCYOJGNtGhrk1vnSemtteRHawFWlnR9+UZglF0Mem0mH1979qgB+zUoyY7eKfbT7cbSmlv
JP/g90wz1LNYyAk3xpt9+4nOub2GjsDgrmHS9U0V36UR5sghDu3HyvKP1LpxEVZkaY8RWVW4Kryz
FbDDKlpwBkJzbQ0uTGkyWTDMjYX2HnAkToGSBYmSrXOtqTksdFTr1NYK74uQJL44iGFwCNlvZtK4
97ebkNgR8NFsxlsLfyZBUR0HqtfO9byzbcr6Ays2qz+2WpT3NTrUmV/CxKGd19I5YkmPtGyi/XsS
TvvheRhcYfD4WxD3zUZ2fUqOsTgBMLxYmP5QkSDBpA0T0iGavuLG+Yw9Ve1UDmFKtx7iXItObUoU
qdYeRYCkdBQQEIgbrc54GpJtSu4NCmmTfR/bNMD/wOdvFdDbTxE+GNSePr6ClHZuWxgIElT4qnR6
3d3L4HRHuyWg0/QMotbi1n1oythdscgeVjdTMlQK9+H2RODnZw2hIHYwifADSe+WnrZ/rDtz2moy
fQ/0qVpMk43PesSKpsHtXE5D9w26RXDOqLf2kMvgj6KeU62fA4YHueF0uABS+AjrxIjvDPZEtGzQ
ZKlykYmAs6GK+l3RRCecnuYJiADBtsQHbQqrpNod2GzCmHWom5QkqhQ2XWh7F5Kkd8o4AZChrMpM
N44dTZ4ckJQ/k7Vh0TsHM4n4/JX26vsecbtRMTnrNhrB6xTWY1fEyVvDcV3uJH6t1zyCWxFHqELb
QHtLowdRjeNHRgVp6aFwfbDs4tCnSPZGpzSuUqkEHVllcqANEmMtPzxbIi1XSdRxQGNbP8RlvaHL
sGnAb3+i/QLxP2bxgxtOT43QylVnBsOzjD3yRoi++hzAqvWQ12hNQp+aUFsvXddL9lo5nAEjpBvX
a61tGzKppEppe7jwVljcAw2NMO4QdquQUzz69KzWHTJCYGosINz5hs4qonXbO6pU4H/4x2SIk/t5
qgDdhvgSOddZgwwNkSUsrSObeFQL4SDxh0AwMi+gC2h1fLmGWwFNDE//+2L1bn1Z/7kw/f9rnZrq
Mb2I//p7Jfhf6tSX3H//N4Xqny/7Wai2fxW6TcnZki7lYHMuLP9WqFa/OiaSFl0nYcWyhTO3RX4r
VJvur44SBIe6lsH/3170W6HadH6l3qZ++1vC/N+UqdW/FKmpTFvCsA3blK4QFp/tj42XCbdvX6Qe
ZWXNQYl/b9hyLwK1Swv75ATJMRX2yUCJ42JBQBvJbrS7plVyJDPhg40DbVEZPcVmdhJUqBYyaa9V
RKXU7cHNZl9sA7mk/ZqFAcqa9qo88Sq04D11micf/PcwkmBJLN8haquLJJOEKiCUvOhHrsjFM/qL
Rn0YSIg96Aci+84pU0wXNteg15+1Tj8MhcV8YP88QemK/PvS/b/7ThzbFIZJ8dwwpaSx8KfvJCM4
KHQJm2pltM/q7kJP5hIk+nm0N40zkOoCCwXVhmrKB118JRltD1/N0rvrUMid5/cLsoc3rLP3Exu/
yhX7qnrxyoqYMbg/foc6P2zqbwDZXkACdBu2IsdSVpdMv4vYWYoi2VsVf54vJMBNq5zoyN83ooir
kZjYwt7puNmpBuy19quy3oxCboXy33tpvWKyOjvGdPjDOf1bd+OP3Yx/c5Y4+M2k5ETUpSn+6RuJ
KJi5LQbZpd+Mh9xbe4TIDCaYD284uG57Dazm4uXT839+17kj9OcOigmZ0qYryKXh2Loh/3wgsrpn
OsnIpCKCEMM6Ajm6G0rWFIfwh6POhRSyNSJvkanm0sUxFvJwnybZWqYotOvu+p8/j/UvXUo+Dygp
IZWJ50XdOj5/6FI6HZvVOuXzFHl0jPr+2noniTUsZziV+njWdGwB/tgR85uhgHzYNKRjjAIQoge3
Piavl3VFf5mkuRsclq2JDc1yRAHVQQiNj/Dhg4UmzJPWdWxpqgzNwR5l0NnDgt438dGiwE7mCWYa
dwPhuwXwP3vGZ6UE0PO1aYEAIKXQ76nwj9M5ldFRWASuZMmeANArIeeEK151Q38Glwqhf1qKOnxH
wXqsLZ/SEiW9EK6o613LzD4FgknNVjtB+/w/f5FKzv3cP/XG+CYtl4I/nFhXCvOfjixeEEsUQV0t
tVA/sCE/eLW3KAP9HMl475Gc1WaMPfqxRBwHjeu51cdD4yf7FPv/PBIwV78X2KbtKD+wEDjS8nrW
VXy0U6R5M2uXMImkeJcY5B17vFSyWvcuV202Hsqxu0aGfa5olUw6LrvprNcoxqe9xBbjE4jl1Pap
D1l3ONUm15HxzceGa37s1Q7rwL5gZRxaybHS6k2fjJf5kFGIuwQDAtUcvUT9iSjxaRArwuk/oF5+
jBMFV/46wkSUZx4nDh/EanEyCblrxNnJUAvzsXXf3qk02ovBIpJzOpMvfopDTGch53Y4bVWfHEmD
ONu+/Vol3TXR+Zswg2K0QPO1EA3+PabdlXL5d1oWsdLjYezMU1xGxyCbsGA2tFD0Z4MFaG8Nz5h1
N2NCupE9nZtSnQwy98qxRhR0stAAFwzDTj4dJC56Q5/bGQjCUv0AP2al19MhzKZnF2XJCJ/A9Bgn
xXgARnWFlf3RA4ch5o0+T/KDXLV3SOHPiWu9Dj6zSAt8vYB3zcfHDXKPRRkMQP88j3jobl9ZeR7m
f2omkLeYajf/lwQRpWemBOohRCd0dYJeGqJ2CHmpi98tsqrmb6hyW/bgwyHK43feef4ARlBv4oYJ
JeYykA+2TPZiFM8I+1BEbkwDl1lgLNsWqhSmUM0dz5OhTsGQvCPpf+3YkXa6cRaNeUJiexi5cC17
PMwHvrKSdzC9P9qYN2udHU3lhSm4buly9iypUw33NN6BNi3h6CDO8k224anm33WueUYTC0dX5UTn
4Q0wM34Ryo/tjvQd/deeZlJgDtfAWXemw/qw2qTEobDxAY8xfFiyutqKt1Xdlo7pqROYb+LhkE/9
xXHfe/ZvRXMJVL1r7H4RdOpVgcBWcXfxUz6g8EDklFO8b+8IzVuFLXkBbbiPte550kYmWf1jhEhY
mP3Z4GCLqBDLvEe+deGKRo0mKYSD44wXaRbux2I810O9Tgm5teLrwGXSJGo3jRT/ltlbn7s/cMg/
x7Y6abF+Dth25xq28GS4zNMWWZNXCr0X1II4O5qr1lsnrVS71qI8NujbuHkQ9YAaCrOmrWDs91cz
7A8hNZlZV1QEjKYVU6aq13VlnQjUwWRun+azwA6ypwpDWzsCtBjObl9tAh8QjDbBp7ZeXUKgMdov
nZQqBLidYSAHsbv6Nusa0wp+hCgo5y8pTftLkcbvvdFuqyI5wo0m21PM0sCl43yrqi3/M8vmSJLl
NmTYrGhbcB1tTD/ez0eGMLmLmTZcUC+1JFE0BT1gBdf52wltsDY1A4nTwCJL15Feriu+zL9/Vkqt
ROuW1E+ajR0z+Dh8K3x2pYgnzp/ny5PUesAq/XbK/i9l59XbttaF6V9EgL3cWlaxmhVFsR3dEIlz
zN47f/08S98MkDiGg7mIz0niWOTm5tqrvGVYI0bLOKUe1l43PaH2uYgKtBS5rJG/RJPuKPt4zKcn
Br1b1Zp3LYeIrDht7o0WT7vgl+k6a8k/UtU4lrzRrWkgZDfuQhKQUbePEgqRFwbvCOs29O96y0B4
BdlWJ956hvXicRwBkhL9HTDL8VZ19Q0KEExi7aPDtL61h10J6gzDVHqjWHEAY9Ir9xhFuKARuLIG
0U8eqpaPZ1kJmoovsvKBO2BIv7ZbkPNjh1ObOzxBvD9npE8SBhyOuZpFr3grJw9jAwJ9ToioKH0Z
+XLebJXwNQ0nnK+gwfVfzao5wsre2vVwLjLO4JiwwxsCK/XEOOb0+aFnf3Tm4S9gGjpwVQcYyp/Z
jJ7kClLHAQOheLgEMIFr3KzaqEeFtlm183ix0THJeBnaYVyn+bhOOOyc1D56g4nId7Uu6WH4efUy
hF/pNm1idVx27ORKnU9BYh+RXcYwG538aVyX9nQCVwF6Y5rPkwVtuFBeJbw27BXbyA8W2ZHLw0C5
8zS5nBCEYua/HspBEml9draeT6dWzX5Ilo1+yUUBP2wa8w7S1alisGn0J78rXtAyv4/RX2KEjDL1
K1ydbZ6bmybODp8voCFJwbukQdNU3bBIRfllSrr4e/rlJ2qtBnmz6KvhUlTaacKBtsNSweF8KBPO
FdkSGhtc9XjBRSlEN5tzZ1mbAg9Gy1XuzNR8QX1llUXGJnLgPE6nLGxXlUdhwQEg317k82m0wq9t
I34ynItkbIDTLiFULfNsidjn5/elf7AxNNJKbo16Q7c0+8/7GnMtt5sSr5gomJ7IdnaTlbwBGhxR
uyaQdenXIAkvJvT/YuifXLc9VNMxNfByR4oyNTm+FQQ89fbsdekhIIH6/Pq0D6/PsB2N7ilyFe+z
/3ruEyYkOtfn+AtNRx+dwrCr69VU0M/V1o4Nx4OXfyST+MdHm3Lv75+5Tt9Up0AGyiW18+/P3Iot
DRMFFxFIxT52M+giRdUwDOCQjOeTbALJqHVDve8akP+dd5xYStSg1KdEa7ZYpdkRG4Ww5cfegxvV
iwQPbRcIVcLwty1p5tEP1gk1PuTRufzu87KZenKQXKXBt6hopq1V66dgRJCP0jQqpvtEGlbp/ARm
962btaeuw5wx7PHtOo7UYHnCCYuZ/MHQYMYPTAwrj/G2HJzKaL8YQ3tOS/JqYuo0g+GHZuAsLazO
VZVDUXuN4hZNOnTySfsZtoNqv0fK+bGuu4sss5wCmcKB4k+Y2d9H4TIarXtouEvM7p8Ait4VPcx7
oiLwztPEMlkZuVgIgsUPL2xtjKMpk5DF8qduldv1SlI/sYA2w35rKcbGc9qznCHToDGqn3YJaKKS
dFKiMvIuuxzSE0skcTIlqA4pyt8JprUVaiLz0zw6kJg9VLGtHazNW0xSCixnimCT9PbRaOYnK86X
SdpsU9O/k0S0Gzg0FXTls2PhL6YmeZPybR7GV0nu+lxfd4VzN0zjK2okR5tkEUHYn+30Yhbd90L3
7zB+u528wjeatf/tRfkRppr++HxPOh+9DqAXVcCHlsWgTKrE38KQF2aFV+RIbKqd9aIk1qbJp7Nk
266roKj7IjF5dseTa6BmiJTQeSRc5X26pQJBpbQfL2n+MEfRxQ68H2H2IuuBwBiJFlluNJ0kEDkD
kOWswdrC2BSVvcH++IAA1UaK7ZEaD4QM/CTY+0OaIEqJH7YDy4mMxwyzH5JCt5azLdMnieFOO14s
s71I4YNq8mvndGe6EY9Q7ZFKmY9m0L+iJfNDn8gQmvk1HaxNXyFUAR2sSHe398dtljEnUsHgNXfX
sF1zPz+4dD1jNrLkoaB9/lH9684Hrz7gP9pS4LhMXXu3zmYHED3kMxaijZ0TpVsrOsVA8qV+DsDZ
tC4wxYG0nSgub76Osbqm55Qb1lGSfjUYznIkteiRVKDjBsYxKJxiI5d3F8U0FtQSi54eT0p1IIv5
/71RPNtE2s8zYODrlgnW9PeNYqWOHmVjXy9alWG4k0Gz9tvmYIGO9AxmfKCz2nA4p0Vy1Pxu5+Xh
IeyarWsxC20YcHgAwaOhfUZ4kCTqlAzjg+e2W9SUeRPjV10F5x0F3+KSHww2mEHHRjOKJWrbONLn
3HK3TfTodVRRllHTYx/u8E07hYq1UadR7Hf5HDPwVwai9mUimwpM4+x7P9mF5wK3iPhpcoJHg5KK
md7JqTLag8p/ipbtSXAuLv4kKMKt9qiBveqxsamC4blGtShxQe81DP0ZOj+jbbXR4YdGPQ6tvQ32
PtsHUfr6+Vpbf58TrLVNi8jRUVNUb2fsby9lPQy2FXQqboKhtkIdDvPVB92yz7Pq3EcK5BTMub07
L6DSwl31LgzQRRl/1N7wXI3ZFdXERQu4YW6SY8twwgmhZU/ha2Zyy0l9wh/Ut/GLnzlOhmAlRZas
hu3Wzz0+8q69Vhk0R7MF7Ss/Qe9v7syu29aQlOu4/IK+wqnN1B9RRrOfEGBXL32R0Bk0HpA4Okn3
DG22q9J0z0XHg9Nj0KWIsjjg+0cwcTlugmP1jybM7f3582iVJaOlhz+pizrBu+1ZmriG9j7mMaHD
9gQ74aIGkDAUsUa6TqgXNP2zaY+4Uj2gSX+OE64uh130+ZP7u7UoV+GoKltG153bg/3twU1UCsbY
ojNmpvFrz2aJXW9pzKx7qj+q91+KIfvHjet/55GejZcXotCGC1jAe5dvNXaU23CZyCnQEYgzxpN5
4S6GAUGIpJp8lgIn1djr7xXNXmLNUSwsKoTAtGGi5xPVFYjHuI0xfR/SfQVEFR9QYCXWzmxgaCkz
v7nJFzem+q9c8dbyfP/QpDft0RVVHUN9lw+V+uiM9kxMSecKamvO0JArTvoK4+ahO8Pxwaum+QVS
6k3O4ihovGWMKeN9jZXO4vNH9+HFuB6IZ8/T6Qu/30GThSWdnSBhONW4OFVV+hY06aUp4u8GdGnp
VEY4RoiwLprvrBAA3cyqo2Xcxf84lAXs/2eeSHqquQwwVJqJyLy+e6aTX/jtoFsi3kp3UEUguC9X
fjOdzSxH3ehMMri0SW0QltjMJijPkpKb+Rl+p9sICQOLElwioxWDMBWCCN0SgCBboCbSRJvpdnU4
60kFnVP927YNwuDFdO6Cob9HQlv6uVIzNmmHbCs3K3OD1PePhD3prKiuaCwKHxSl2Zl+Iq016F2b
MEUiu6QOpFxCm+vRbh+lKEF448xBhX34TnqWeWvDfHnT0M+TaUNBP0N6Y1KZlfzVPx7rX2131tJg
HTUOLrBh79+PUmlqUDWspdQielTeo/G8kwq7pkySWisNzaMhHSTJUjNutItW7Tgd0MA86WQzn1+P
Lnv6jz3P9dBuN6AFUQZAAvzzHNW7nGTaA/gN+uZSFOUJrdqTASFKRtizk58wHOy1+lwAcZot92Kg
ML4E3Qal05pOtvidh8eoVZYDDEfcvaEDqYdsjl4+v05NAub76yQh1BFC8iRBfBdQU1UB9aJz+gJI
vaJ1+DZyMXH2BZmLL4Uevxlgy+b80HDmR1O5Rn8YjRNzFaqk+cj5IUKNAMIZ/YvyHzH27yqKFbQ0
XeN4pIbigPxzBe3JCoGEwlaXFTST4FtTZNdAz/CD6ujCtot0lBVrtopXgQ7JT02CSdjUrBWiXBKi
FGdy+WQHthG+5YlxmJHo08runFjhK+yDpeQH1ZTuByoROe0mI9lb2L4VXr4MuL8Y/IsNoFVLjrFW
oC0a0mBun3MvvVpOgXZQ9Fp1tAqr7CQ6BaEavzXIdqTj9fNnZMid/vWMNMsyYTlaNrPVP1ei8LA2
ZhqPOxEfIxsmLYurU8RvmttcPBvAgy6Hocfm8SEE3iVdesw4e7tpS8/lWcm8izbwgDKLPkBlkUah
M7QUMLBrdAcm/1DsBnK4MT4yRAdYZXbPvo4uwQiYDJADFrTsCaX/T5nu/bQGNJGfLN+5AAA9f36r
2kevDcmnzqiKU8699aN+O1mjuVZw+wad2DvJo9o7d0CgXqRDmhYjo0yat52vb5wTRh3fGirAf3z8
R1HEdhzVVFGR8bz3bwMC6jGtfrwj9BpieOgAHfXo+nlZcR0bWioOh6OhIdSAMJZRORdfi69JHl1N
tTsPAbD3MNv/45I+WhGOCQbuJImG9f686nvG8X7fYSB57a3gsVfKdRPb90xcjhW+dvLfPEiv/Rzu
GKN9/uECG/hr5zk2HisaIdVy33evEsdr9a6ji2I44L/1AICwIaIDI1vGRLwwD7HjJCwYFYlYFFDd
Yt/RboeqPJHI3rfj84hm212PHxL2ChOSC2zPFPUcY0xfM1LwWqn3SNOeenRsQTOT3KPjyMYrn1FN
4TdR8io5rQb6FZuive9796nlYEMiOR+CYi2G2YEW/Bc8SEJqluSsTrO1mrMV5V8deCM27fBbWTAm
x97NrjXifj4vBFO+i0bmbCPe7ugwaHh6uuLT8YhWTr4NmQUoXrk1pN6Yu3zPkPliVbSrlX1dZMxB
5g06oTQk1mmZnmqjWAexs+7bYWn1NtAxnwZHvUV5+6xHKTb3Hebe7TYsjE1Tl+sYG9M0Co86tgoa
7AhUoKmnYlianz9AgvgHT9CVrIvwYWqa9e4cqkPPaFzMDajnhmcUuze6N54b1qhq7Ht/LM+mD8WH
yIq94h69zxOOgvcFjr9SfQ1euufCDMVdORVmYDHqwEwfWuhbuoVlCCKaUbnO527b30aIkNbK/mK5
391oPDNEusc/e0/ZcpRn6GU8YrsNEGkcj22aX02reR4ATGDXsQGXh/weYSdNjiMpEdPxfhvjUQDp
T+iIPr4vSA+qPDFeyG1Y2agdxPuCsE/jEWWFDuW/9WinX9QhQc04v6aNe2HLbS006VslPYGxWpVO
iTmZjkmpzY+MnaUURrlJIyqi4HPhOczWPejwLb4uPN70KG9XSG7vwa1o8X/N3HorR4bcUwi7ruQY
aYi0Jrm/vJmiNqYNxdqEVRRbtGz7+NpChwZuDOY1wwTDu5NS1IrAI6jREZucqw8bIKOVkdfBG31M
kNUxRMOdodX3mfLK8Pgou8zTmkUApj1h4a2i3SoKevq+i7492Uyk/Kzi/rlBagkjYDWzD86UXDsc
5eXCbMRVHBOWL6BcX4olFQ06rIXPNXFET8q1XeZXe4nmxQaZ3zd5YxxPEhTsv835ijkf4j5KG77O
s38JuOsidbF7Q/+bVR9rxHDkgyMl3ksPrMYSqa7Tq1Hz4jn+0lTH86gCRCxwKMFtQ4BeTtRsERh7
U8x0H2XZSR/bLQSB1WxM9DeKk8ajSHh+TjkjFaqBVNTCzT/ejI+Sb5QubNAAVHEAk/48VEMH5L7S
K5jOgHDtzXk9t8W1NZ5itd5L7JJKMuca2hbxvr5dc1w+2+7ViI3l51diyiv4/ngnwqqmYdqWrd8Q
HL+deYWptrofcSXTLGpVNjiKCU3OhTL3Z7mSVGFKzakP3xT+XHKUd0Y2JghFv714g71B/Phktynq
FQQ0Gc4ZcXE/j9pKEV+ePODFyxX7P/bLpmafKFF3Vnt2MLtYdrMNqRe9q+TV6BvgS8OzTeBk2RiZ
ducIYAIznEhzL0ETHftxfK7U9NogmoP73d5FmuXz9dA+DFk6ARguMsPQ973KsDSSPHXBNcrnyCGh
z90zphivEImNgfreGM5DmByROQaBRYJXzhHSzxoqrSn8YuuiIG0DvHA/tdz45xcnNOy/H5bjgT/z
TN0AhfbnthmI9oOjFO2t9SJZsLxlBSmhvvaMtLgzc1o2E7Yhd0n+dutklSRdmQA/rcxF6RcPWD/V
8XKk+oXmhvRQYTIgrouQKCQYXHonaqXfgyd4RNr7FT9mhGUQ7l1gdA3WXWc+ZqP8VdkIYVUeXC+y
v7uM1nU5wCzNTQV/FpsvuAzehUp1aVrUJmUfyJrVVrlw0DhJmSwy4W3tNV5pKspa2RWfxwjK1Jz2
z2FEY80arolS/QTbCxHIkcIEYRXr6MFzQieWTRQeS2M3umRBiFAldYy8YbHtsMoGuHeRZpttx8fe
RMogxYQCHnLpJBeJJaqavFYcovKqx0kGlKLYq9YTejnP0pKDcHbRWxdGJkcyQr23iAlNFJ0WLF3T
U+aZqEszWszia+xlx4jDIKj6Z7fp7+s5/scR+jeyjjrEUx0kHhwDar79boLnKRbuSmpGJUc1Zlvx
a8YlS9mNbe5iwMJaDhE/VJaYrF1dAmfft1u/gXnTg9BXik1ImC4JlVixPU9a+CZ5to3/a2x9Uez0
hG3JWRZIi5MjZdCmybJ9BkM6SaEVYMiZdGinqsGiUvxDPjBoaL1dnLfPVZPvy6g4eaw+0oKb2Mcz
TgUaTxNU2uUFAawieZdgKvnp5y/C330UWRbjVnOb6A+Y714EpRriWjXxvpvJQgOSCdW2kT22VqXn
XSidNlOKJgfiV5zqOCtcwGvu1Gz1+VWYH0VxmOgmC8NDIlH983VMZv3/JqjSCTU4vXvPx4CkQHV4
eO6U9DrjpFjNP6QdLTlHF6BwQ87Cw15q2a7nO6QxKme/S0GFGOFSfj81sg1pANMsa0b/Iue67HLV
N2m+DyRtUfTTSX5mKRFnjF49NGpLpcJQol4w3SjvDCRp8zE7+Vr3rW/Nu4YMpLT9i0WU/nwJPuw0
wKn10F3xGMbe9u9vx4drkDUXBjVLxRRL/wGN7pTP58pRTkW/iSzjJOlCRqsn5B0xjXorIzoFy8Bh
mu7SKtpXVn3vK/5P1S9PiFG9SSrx+TV+VEeAipQSRtVtkUz58zEZDXoAsxglruQwk4Iedgnk7vIU
VPBQ6B9zNtLTLdcJojQ4ptn3A+WpY4DgQEpOlrkPir20uas+w+49f8i8r85s7HoodBHqIHI+ZQ2Z
FwlPkAff5HNy6UpItm5mxS1N1JQaH63HVCNXmpNjU/xoImx3RbVWSgeDXEj+KxkfS7qRgKn28VGy
ezbgkq4Y+XxsOhc63UdUs/aWgXU0e6RThC3Ey9dUNZPXZjsE4aojRj34ZnA09XQvb6XAVWp4CxIA
kjnmELt3Z+ZWEA9M3V8iXHHUXKRbEvTWovQoCbRjSYFgLxuz3cr3SIIq/4ZE8V76MVJMSAr4jy6p
LtnPu5xEVy26DVQfJg/t3QOjCaF5uebQZdb7M5ImcGCgSUohVNrDqky+2KbwzIJlrokSmQ/oMj/R
1w1O7WRuICRhYHVHg3VfM6WWBo03Gz9QC/p8X/095bclLms2I36VNtV7cGvYJlkUoUixkM5akylr
7Tkyq7VE2WBgdDKje2B8U4d/5ijqRwtE34y0jQ6fbb3vN1ZF7ZehSR5QWOMZR/B8rnAeg50iCbah
Ifg3cJCOjc64+z/JDzC7OI308ho7vmbklZCIriBat56mLEaF/k1lOxe8xfeAuBAU6xhqc+YqRQyJ
74lR6rdAiV6zLLvONYxeWP9wtNc9HfW73iXIRvh9DmaK+BXjftMH0d4/Fxg898nXFh8tvim7ZgG7
lNz8Lrb7q5j1NS1JID+2yBEnlb3dWPnJrklYkgjumq1jBQb0+/aP/arjp7ODTbV/lt5HMXwd6YuL
Fl4RNs893TYpCNxM5PInUlCsEkjC3CS6ytMxOqxCURrZNu0aIbBnCbNSZWu4kXcqSQ9B24SmG0XW
clCZUXC0QZa6yIlaeOV6tjBcIL/VWu+i2u1Wrl/qB6w6sGCtv8eASinGKZe6MdhRXP8j87M+6IXA
aUA5xbJBvID//TOGtYnZYFuNC1KToorn99+aIQzuM481vTWJes5cSZ4cUgQvUP4reHNqzmhpM+a9
tvLrUjTaN9mYHLLkliWMAfcPMg0z2GuqBSh3Nc9T0R4UJV8AweVhVcmqbbCL6mi0SNc4jFCjlOq3
1tFgctHbxOBz2+do2xcU6ESEtqkQ2aczJ0dORyqiD0QccgiPYWAeVwBCjnNKJR5a/4jy1l+9ZMe0
XcDmBB/k48Gj/LlCVZEEVsmAYiE1RAM7OtaVw9BRcBAALJJB+fOwqn/NABGuo21tPCIh5kxr+zaY
jF4nmkf/79wdSqxNhLMbkePWvkHTPrm2eXqUsleqyqB/itLmarH5b2sjhavalrzxyR6DQUjwxT5V
SD/lH4O2v8PO9S6u8j16vK+37UZclu0V+sR35BtUU1vKSS5DaIkZ0gWog22mYx/OLpMYnFHRyi7/
Rxz7e7wnS0eXj4kUkzJGfX8uXey5xqAPBbx0tjeN4At77YIMsJ4drSm/CpCn7ehYcVUFMvh+kH2V
c0eu3qcf4rTR1Q4gm8TWUg48csl13Dhnl6MkDCx0/ZXwJ9BIz0HStowJUQB5dHQJYNNhU1fE14ay
/ZbpBOmb7mb7sV6bEx7OibkDQ/t17PiHheGeTdhuviG6GB3rGr866SGFDyZNmCAlikRGukS3HwOU
4XmO7MuEgOisIcZJrp/RaZFOiELvQRrw2Yhz5lx91ZlZRTwX+SV7W87cW+1X1NuWhM3xnXtNenoj
b5TqXbI8uEPXdJcX+TEhIsqzxB3gKGMWmWlnPCALMSYvR+kDSBIfJ1FKmvZFcFUbe5lPsi68l3RO
b8OYfqJWynedk76pRbaPx+SY8OmlXV7lTvKe/qZJQ0g+Mgc+00GjnbnGO+mhSCi6zdArf50+8TNP
+KEt0Fekaf4Eqh7NSwK+S5dFrfwNvuf/ABl++N7BSZCz+qYE9ufmSZsCh/uGd2r2s9M0YR/VJgCy
8hPO4QU+WayOX/8DYHd7mf/IEG471oVYI9hQiC5/fmjlKahcjgAbQdXsJfiIaLZqY6bFMkmHSQ48
aWuWWsKrGCzkz9SQRgVKwz0B/ja0sNG+d1C2WtQCNwHHJlp+J3RRyXSyfaq3gEmY0NQ04W2X0Odh
qj32LfxoayOtCymelEC5zDw0jR8ex18wB3osO+W/SRme44rDdChLKJ7eBTPRibaJtFDqvF3mWbXQ
DYP0K3kNouKH+UtyGEsLj9I3lslO069gEIG/yUf8AJU3qaIyaaZ8/vb/1VKQlTQ9+HEqFC5UQf5c
SUwZ9Tp2S7xTeO+l4SOJI5U7kk3uEiH+5WTU9zpCUp9/7N9YCvlcalrdAZf6wWQhNgK1HGgNK5W1
SaxmW7YcI9avEPvBAdYs9p7Symy8FRDT26Hz+QV8eF54QBpIM4EGQFr788ZzhNjU2AEsJTctSTIk
dl47VE4GkNO0jiWhSmPCX9RgHc3jluIm7s11PJ89+yFPuqPVBa9Nh9bxo03JpdK7lSweHZBtpelA
89NF6bZQVkqckKgKOXARId0kLZ6+/bks7YsEescgQNGWjftqrTrRcSybbce5ZRAgSy3fy7VJF1Va
vC69S6n+payOezyXFBQuHHcVT+kVD/NT75y0esYspH+WsgXa8Nvny/bRdqH/ZKL4rHmmrb+b2Mbo
WcWqyotX10wBkZSDIr4vnHQv554ELjsNXsOh/cfp/ned6ZiOysmuwW4z6Ji+e+HVAGgipvYcUVGx
190KnzB6IjXQcxY2rFu8bFDfam0a3f0j7KLRJe2UhnY1MzLU8qsEXbLmPRoCN6hYQ0/FZ+bxj9dJ
jsp3gYkBHpNjycpBCb1bHxtD64ATim1tF9dGlfFdEB3zIXz9/Dncxq5/fRBCjraty6mtyoP6rfCm
niUw0jpd3LZDRhenzmQWd1Ll3DPORRUv5TjrjPLQ4zgauOOXsfL2Pf3bzy/F+GBPOBpAJBfGrqtT
CP15KVlXthbgB2blWfpV7eaDgg6b7SRXGVgYWXaUmbeTMsuKscqKmmkvcPd+atA6p9XNoYZ4xy0y
ujQohjw/SbotZy+C/rciM4n6s6TxZsWQBlszDcaVzM+kW+Vl6UlSebicp//lW+4JYOCdQzw1q3ab
ODAp/nHHfzV+2I0aLHaesGZ51vu51tSi8FZ2BE0ErBDhN/83TnSN8mQHv6ypPEgd6Gio0dEqS1IT
QGZ7zTDeycFZtIOGFmt9lkG2NMGlM4e9+ApP6HsronWl1VvZ0arJNNzO/Lc6/erGNF1vc5EG85lC
+emY5KWpASJZmy+f392Hj5MMWtIx2NTvwet4fnCI1URmaXboMqWsgpM5kVCXv9oa6xzGa3Ksf/6p
Hx0IDkHFUS2YjtZfZI+u6mNMH+1mIYmUxoDAo6sZDPq3bsYcQ85hEkUtFqXl4bkgCyoFS/D5RRi2
/Xc6Y8E0cQhwLlDa//39b++VV2HS2mRwTgYb+8Gy6b9VxDsGvJb+6Pud/ogKwcJQy+kQyx+pDoIS
aY+RXwVIYFtG0Tc/bEIYxcwLLFywd2yiRyea9SfF1bVVHYb/jWAA1opfn83efqNPd4/qqg6Ba0y+
tImxbbwov6MORq/PzPNvXopatjniTIeG9LYGsXKH5wLym7E7LqsWVfKmyXJ0XGb/a9rYaJAnESl3
Y7yiJ7HFIQR9u8IzkM1Jfzi4mS5nvQo2FhYRDXK+B24YW+wwezVtEwEnd+3gqJa5ab3vQlqHyPqA
a26MYTcF1bLw9HCZGqJHzggzjJpT1cx4sDd6t+wcJG9wXvqmKGn6iAXyfaCgdteNrYLWc/gw4pq3
Mxrz4JG5rQG0MlNou1moKB3zryn4Gib0ATDlvQ+CBhHUwsCMs8WtAI/g722m7EN7DFeJE6TrQMpK
0JgDQ/7SrO7iON+3HRpyGM/3d93TgFzmQS0Sba/1NKbnTFXP9CS++BBfnToOfgH1QH00VL/pQ+k/
OF3W7xF3OI7DCmUu2MiJA2A/KVao5vpfSgvhVzOzduGsjqeoVFOmYjgR9VFzrmyt34baETrwA7Kc
5Qr1n3xLq3BaV72Fn5bp9Qu9i8OHPrRsJJryt9RVE3A9Fo6FpXZAyx4cW5wF5CEo9PjVtMZRzrwk
vTWt+9pCol9tjcuoIYkLERLcstkfFPgSa2fytq2PSmwDDGpWzrNT/qzI5+50Lf8yKa9V7nE6Rv8V
8meV7j7g+qpY9Dsa6ztKLj8xhTk2jnuOIebGWXaAIrYjj/g2o/h3l7VYl4WZ/71FeQZ3RACamss0
WQFKUTMNLDJS7QsPcOdjqpnND1GN8GWQo7bjH5O+3+W9d45CeGv73O6fQj8jqQy+KlipZbUPAThE
l8SjTYDSksfvMQFQuKcEt9coRg+1HZ6zwT3JT9X15sF5aEwI5Fa/iyLk9vvga4KvQxKyte4QAL0P
yBWbznmyNLBkHlTHzH8YfNzmgv6YNu0vLVWBU8gXHU+obZgbSzerzaUJEhvlpNCv7gpom2BKaqru
1kEF28LuoUunb2jzYnhLqPhiJhuzDa5ZhkSUXrTmvYeU2AFx1McctlyIFgvcl7ra5/jPPsxl4t8P
Uf9DF/YUIunKfvJRYtQa87veJeXBSlN8spzol9OqnIx1fB0UeqsDxLHj7Ysa2tc86YNdi4cW0pWA
UPTReAwQob+rVYiBr4AEvuNMcTLtrkJmydS/JsjTnd1wW84re9vHU/Udbxz1AZitcu9QnqS1M636
OlgbZlCDVTNebMZ2WV81T6BD9AM06OnOhAt09IHgL6a+M3adSdDX0jKAEpfy7lkGOKRK9ZKDOz2E
/ncwHnTPEWReh2myUOGnYxDYHUwnS+97g7SgzDR6/ZheTHAuF2luI/xICyEJphWpjQDIxHAqH3a9
/1Yo0894nFC76hGP/OXo2LQx+cLOxFs1KIttC8TfmXOi3OkH1WrUaxdtX3qVg9LFdML5cvu/336r
GVgTlqjyY96870Tt/PalLTMPoeHHXvO9x9/+WDWeTR0i2Wj0//c7K3M5owe7bfQM/dPM3vvoeYG2
snCXm5T4IQy1r6OPsnGm/Brx7RvrznzgfuOXGB3LwPG98zRuEsdhWjio2LPnmHoGeOosKJ0fs0Sz
t0Zd4zkfIUmQ4EJUFF2Ekikez/4cwJ3lC9wtZ5OHrqT0HqAjy93rvD61jY9YPx5oi+KmO83KF1Qw
vYcmnoBVTxuszMLHclLQUphzhPXaPDwrcogpmKNvcI6Pl21Zo006L0yc2nZBm2qLqWt7NNf1XxDK
2+9xXixbP7bW3Qzk2y7GH9oWxVn1m+0p+GD0+VdzclHaTR0b0c0qW9s13QrbJropHkKR+pfOpDai
4Rzz8WiDqUP4BW7Pwvcqi4nzGO58+TINeJBPXrqrzQO0zeIQot55jJTiPhSj7MZutcOc0nK0gxBS
AIOnwxxiTM+WbO/sfpoXTZdAg42n8XGwtIvd1SpIGEQXy9JHfbZT1lka+6gbGdqLaZJ+Bbi8532L
SzzTBTEOnBFv9c3dWODA7cfuZsa8Ri9XXR9NK8sIwBqZanWwW/NxMvrqmMSDtrNGc4d3cP0lqupp
5Wpvoash9dZ7xslxkIl2ZiQRbRQWt1jkASF0Nm2Zf/XqZKv16Hi5CF9V41ooZMItFSWYAWKX0KUB
KK3sKvpRosqbOBVxBmLxzlBaWg3NSmi/MxoHOYxXxaOPIFoe1v/oxeJN2dnxlxgyfmTOJzdBDiIY
d2Vq340eSaYCgY2M2TUQExAiDwhsBxczIKwLYamJSoDGsS+EPKXBScCigR6MKFgBXx3wQCV7r5x2
pXMNIl4g0gxYqmErSL9n8FfREPy0qmRZ5D3M1qJo9x3Cl/cDfdtFS9W7rEyM30EmrJPexsap0u+Q
ctXW/eh28KST8pzjYE9AdfJV5eQHnbBxV9h0kesEmet6wLbaMuZaLNKJhM3XGkNbghM88TYUa6jF
AJjfHNyzOx1rs0O9U7cX2I68tiUUPRuX7OAFc4o0mPc9XPM2myH+vcgtd1XOPOQpLcfXQIVS5zov
QTbuhiHaymrXGGCGFdYKzUoWqYZr3VnRQZsQl1Has9OYm6jEBQdb5LaF7temPypEJywloTsWolLN
gN0wj2YfHyZR+6VGc1El9eboIKRMvEqWzgQtzky23PPaUbJNUyKnDZdtcO5iVEqEQi66P14DADeH
ZmxP3zzjftBbUAlwFnGgxT3OsV9U4m3aWWdD2HOhtwmLH6qIqLkQ1yEpilyAUN2scNiTlwkRVT45
ZTyATsVTW8U/hH2OK9tGaRDL8VZWIhnss3yX/EPhmgsPTr4LXY6dBlz/9gG9gabthHz5XumrfYEY
yG6AG0f1jo4oOE745kDTL1rHS3brZY5rfGW/YK92L/evU+YlI3TQRPleK9MPkWpA+O8+7NrH1oQP
n6kUWc6LoAlnV4f6g9rbi9t1j37pbAxkD8bZ3rQFWHsH0Yk2S+5NzVwJzR752g3ak+t6LO9vdHl0
GgSP77TtpenUBB++cdf0ChJiPjaW001MRGRLcGg8JOm8C3z9kAC1YIQ9ZembETkvoEeihei+WD3Y
mMCDN+fPRzHjNFEycMNph+j2SmWDuH68FYLiPE078Yhyuyq5G6LhRlj13HrpIqIisgwiMdJ7sPKL
bhUn6kKDbmtl+aE3kCHRhouI1pBCHngFdrdb4rUs64s5Rkt042mAQGaH0J7okEm4MIkM6vh/qDuP
5cjRq03fikJ7aODN4p9FIi29SZJFbhCsJAnvPa5+noPWTLTUMfpjlrNQdKmKTAN8OPY1E2uyYbv+
GzQdi9jiQVjPG1GuiF5LQI65ydPURvOlrv54rLUcB1YNKbYwvV3a4tOZsIlSR1HgGR8dZYusPmkl
4rxh0XpG4f1cLumni9OcPeMbjiGk4aZbDKI3CbIwlmntWLn7cvhMvsFiIx/gG0N5rSYw5jl/cmrN
cdkmKFG0+a0dI1mL3ELVogoFP1XL5teusR6hhTLAvXX7BtNT9QFPBC+J78uZQ4v8RVpBta+HJ3aU
O50tonBBNLRhhIpvK/ODiFMYLooBCKwo0wl1PsxRlgcz688tjsgwRX1RX6jg5AuVpB8R7+L6dpqO
rBYJDFcJ6CN4GG9UgEAiqqO5sOYdbjQF2N0qWSHE1ijGlOnansvn8lkmF4umvsYL504lZXEnWhLt
1Cy+B09UlEpEHGZGsELUFJRpPC/O8tpb7xpOhjZk8WZpNkLGEckbU4XXbcGTjvP57GXG9RgN1+ky
vcKI+zTQzEE//NpMug1u3JCe3jTviH75vkmhKycZJBzsfND7btN2pxnNRknsu3o5FXaGWDnBHokl
Jt9wjxhys93ZpfBVbX0+CzF55tPaBDmccJ6Na42pky4CGDM9C3xxObgG0lvZXHza3Go8BOQXvQHp
HNi9jTIdFrCMIw30HIzXrJL9Au8uudZ4rN25OLCZPIVyOQoYvJVtHOk1IeVuuqr3ayTKDQb+/Iu8
Wt1bx8Jor5ofITCPXXO08/P0UwbBQ4cbiITiFj+0UvNeSiSnhe0cxf1ZmOJyHCXUiGyDje7abH2q
SytEq51ItwDs2/UdqhsmKh6M6uVYiapT0al+RF+nL8rNSoCtcnJiZ/6a+O5JAwuOUyoyCWyLXux6
J2RqNX6Hir3VNftXyPw+ytNbs4peBld7do3w3JB5gxH1IbhTEuQliGIOdptF6uucsj2wl24v19Ay
f8d1emVRIyR+ZFo3DmdZUowol7GexVOB6GFCwC8AwiJc0pnqO6DpygS4hmTbUUjhY66hU+rde/UW
5J4YEqdIQrn+EDV3LWFrg0D3q0t8lzASl2h9NgntFRWBhNWRTBk2wS/mCLgxLHtrGc8JV1NJJwy8
JH+gOTdiIlFq+SryBEr0CoWEO5E8E10kURNCmOAOUeoX7MyYnTl3DaviPp/OE88Zh5NMimxZWENg
T3mqgjzd5cNwFU5kJnV5RTG524iMQG02n0FBedyRW3s4NvGnVw9nKUzkY+aWfZS8IAwskQWRB7A0
Yxa6gIrhhIvmiSjjCd9P0WLks8xflReTQe1dnjQsrFG86WBvESwifTqI0pFcRB7/Ax6ncjDkHDUt
IjHIUVXpJinCR0hUV2VGOByRUpGDJNWG5Bc5oFJczJZYKJt7EQcQRtsQTq9FqV3LL0rqSYv8Vpvy
/VA+/W+tgaDMbyXbSlkmenqSbYeBh5DNouZFt8ayyy31qkTBSmKmqHmIAkf9VtcLSuPLQ4r6oAS4
Ip1ec1wlDVolN8OYDBfSnVy/sLbuhCputMZdz4HSlWnX/EghKlFW3tdzk90SOvTVksCGg1QmQfCB
vMXGxluq2YWGdSd6SPJYhnFy1MBKoZFDWuXKX5RoPIhiiMgYSkaWAghR7UqhNlSVb1HjqEAhrNoz
IwYTJrVTjMw5WWieARM42dHl3laIjEg1AtNAqhzSvD5jZjBd5GYGyvQkN1v0BWotWbmCAw7WcuN7
lFeqZdnmZveU1/1e7fgK5JIYcZ4S7fwpID8iZyVHVG42lvM7Kp4qQzlYjREQzK4s7bZHzwvvLWag
1E091ljB/LA+HWT5Ndsmw7ZyjxYyqbMBOTJTKafbXSQYG7QhpGwWbURRiWM8drWeMp5Yp49Aw76m
XATRdRMFRHkselTMNBEyQD5C5Iuy4X1Wl13C7F6KPo0Fy6at5ldztp94KtPTUB6LyTzZE1iCtAJf
LzaokKJlHxvNMC+ZLSM4kdZAYVk9mQq5NX2zTPAKLgSCmvIZ3yCBJwykNfmxxoRYLJhTmBgThC1z
ZEXOqZMdj+D3LI0JN1uyIXjV2bl6Jn4iLKjk5Rq2+boCRIyX86IHD+GxmvgZMRPPUhtWmy/jY4HU
JeFrrwfbIISIMIW7yHLuZ6o4kE1XwHlvw+hb8ASG0DuXkwtMQ9a4Bng6weAsWfc1K2hgKN50aPLw
qV0YHKdQ+wW1Z4DTFjCoLNATdDNUAJVUyFji5neCb6uqEYVJ824E4z+COfJUmtSCzZvGRB9NEUaf
6fBY6VtN1Q95xwqwBHbXAnzR2+qhKWAlWjOiI/llDGFrdQ2bWV3smXXMrLWIcT1XY7SyfhOxfeo0
xqVl5CdtlvhGkM9IieV73F2eiMRvgcX11DHt4R2GKILuctXb1raxWpCkGZWw8psW4UI7wYMYfIUI
bQkEf07Cy2T9wrO1XOHVgouKMzj4DXx8N744Gjswz4QtJZiGxTjlc3OnsqUP2uQjC6mfFP29z5OH
aV2WRz+qCw2fd8431Q8U9w9AtOCItfRH+B41clturL6KTSPchae6Di/4WfsZnoxd+ZXZEQ57h8ms
Tyt2TLiSwvaZWOfIf+sUgzpzN+rZR9FllwC4spxEDUX/JNrO5Z0splbomtOx4VNbUKPpjz6SlSrw
EWbH15g1+n/ReBhtbZN2yacth5CTF6n5j+y9GEBdEgV+imk/O9aXyZ2qLLClPRjpHEHjiSVKo6y0
ZSOkRnXiA2rPd0LHYhZ+lgM7qPZZNhwCim4pxghNrQrMsI+9s2B/Eq0AYgdVIfbA2znDrq2YHsjx
F8iBaULPZJE+59+MZr4EvygHbbbji7ZMG2D9n4hPX4YqugwK1NyF6omQUDscoRRoJxZbF7TisTpK
lS1UhCtE/M8C3/bKZVu37YuiIiUyGQu4gLR/7NMZD3iTJyr86AV6JTRRoQ41VUnTDRGTJTAcaHxL
RKP4oI7eSVDZwgTDovDociTtJH9Qm5BWAx+yCdCKkd05Y4oCOx5UTfGQQM0NWucsCHF5UPVlFoe1
k5bWV8JlkwWrVqg3gc3ba0dHLIdb5TwAvmDQAGNS2zURzJzW2YVxfWeWoPsFmZHq4Qemyhk7whVb
ZkN0nbMHIVUtg/s2VmcgVLwkyvJZq1IFfVIAvzJQfJMgIFC7cVFxBECuUOXnBB6BPzxgLK9EHG0+
uT2643PC06wTVA0P4CHMM8yDnXjnYCC5AQrynpYXQTvKKwrIynXnEfMWXFVwO0CQ/SJoV8GySPQr
Crgt2J08zJC9VHnhlTyhpMlWWajPVzJSni4kTRxvq5wxWGP3DyWe8SF6n35RATIxNf6koZS9afAD
Cqf0Rx4UXOuulqRHRIJtG0vr0SS2Wi+27EwDD8tkACA7K1e3NvJVZbE1bOVAKNp6wmgMJvaEKuwo
0wa0Jo/nuGCFqcbPScs/Cxw1qKy7qn3qMVUnsfIkCeBKNZ4qHOMLC8t4t+0xZ1Zuqtw5qy1+IUoU
3LSF/UyqdL9VAk3s5pDEBmwvudiCWYsMfq9So7vOBHG8gEYSfNhK91nBMpozonGPuQq2yydtSWJ/
/Wt2Cvdq19yNM0y4lROsOu05d0noZf9GNVfTWOY/K7QYAObK1ABik5dEVdxTwTWOK4pVYHKSUYBZ
PyTRvMZ4W3tK0M9P1QRcPNtibpqgnWWkoGBN3QLB12KiV6nRGWNLgVUwrFY/79ODPP58oxVtLUBP
AXcC3dpg47fhvt/Ia0xsqfUmvbg8MXGoP9ZKvhuAAE1tfyWban2O7www7ZtYm7cQvHwJTz072qll
SAfhroGsIBkZZ6FN0iuPIqbiFOiFoF2vV2Rq02Kp66Z+7U2+0UQXCScrs3rSyw83Tn3H6aEKmted
fom7F3cgRvOhOrCBs93AEGveBG9fAW+T5a2QXgXuvuhwsCEF9lZzWjEBQMZMmez8E8Hasj7D1OqD
i8z8aje7kGADLGk3EqEjoWHJgyVfFXtclNqJauthFya4AAAjCKdSanW6+OJVJ+HYNhAXVp2engvi
FR1mx/ByhbVZg7NJeM7CBrY7GJu4Az0FqqMxw2ejOqtK9yYZQvB2CDD9UjVr7y3ZRSDgBhIxfZs9
KIa/hsxAUa6jNMAmEvx8GP8sNpkFhSa/Q6Qpqlgn5vlJKSuFZgPBGonSph1/h+Vv4HkfauedBYG4
gAXVDHx4dGebwXaUp3FK9FMuY0eW0UkRv/DoSxBHUzKCh5n+2FV2riAfxin4rnnkOTPN8abVrV2U
Tm9jD/04olizvmqodZL/hKcqAFM9906UVNI75/ByzQIjq8Y8TqgtGZDvpPSSiCCIKAYPW0Lb0dM2
gv8JwQrIiZE/L3x0+dg6lmcRVIBeA0/NdYUF5s8hz6Xwl0VGoI8AE3B7BOSEEtRTNwBVh4ALZ/o1
U+B8YcBnwTOE7aTm8xMOoGiyWn6IyI6kaCnpYrXc4S/I7jY+aFHMpIBnfcUvutFPFltPOZipECwD
cVIYURMwbS/9I4fHUFokoGnBF76B11JAjqCCB2JtFKQfMRoUEl6bvH/zVJClTnoKsBt3tN9aCjSU
YC/AU5EJCieIMlLOM5aoshJKIKJ++FG2cfkhucao9CtnNnZCgod6d4ofzJilakCD72Py9h415sUJ
rUerTXckg5hxCoFMoQOJxNfAI4O5yvBeONeTRuPtSgW4KIRKvVDe2uY8w8BfQ3HQySOQDUDWgy+s
IBfM1HelDuNAuw9HqVIS0UYiAS/gEgWhIlHe7tMfHPIAoZe4PPEXklpFJ0qeTwExFqAarJGnA2uU
FdtpOsR9fR7wtv/GaNEQyHH/aWoI+lm9dzYHMfvIH+QwCixV0dCKATMLYYBRxsy76MN8UVPvfn01
9os/mGU8uA7QAA9B1YYTnUxIadb9awEeArD/DNnNPiktIVs+YaYXuKfXz1hBXJD0YZaUtoekSBB/
ADe5UmVEc6th8b+pAeNKqGXc8NPBS9l6RjduIOQsDLjTrcVO+aTCmHPmYN4v0RmzsfTQtCPSHtoL
HqIWBbz9lIaVtwtmgF0/gF8ArLsF48cm3teBGvhjbGvblGIqQAQgSZTvYuZqN13pl0Z9K6B3QYhU
UA+0GHJCugAXSj64Nsfei3iSPfPGGIujZSaKH6lQW4K6eApVvotn6xYX437qrXmjBcG3yqZzw4ib
xxpdzYyhk8sRKZPNVFx7AGSAkPLW5RJeRK1ilSahJZILwC4M/9dqMwJF09ToUqBiImg8+piPaVS+
u8k5V2gvNiivhQPm0Wl0WFSxuoFOkzNbLgUy7vHqUTUBLTKafY9uv1D4dYGXoptea9a5sKFiML9U
3fQ+U/nBmRBfgJISOJ5Ult5SUJnid0fA6GFfCONIADUiU+K27QmDn6Gc3hIo4MKsFJ6cPHHTlN8Y
0XKlNeOdQxcexPFPOIWXlaQL4aJC/BGTs65/l4MtiUBCslTsgrWTLydkNWlEIk1KE35dNDvw0bnS
1WSvE+GEBIZkdLapgEYa6EXCKoVXBfMI0ycrpSdW3E/UmK8le0hXtrYxC+NELb5kU/c0cV4Aj3vX
04x2EwqH5CkEV+QSYWlytwT9qTd+3My70+pmO7T2URiAwo2qVLhWy1RdjQo4bdjx8kErhOE0RNoc
08WIqd3qzlEKiDbHmIvcWlBBtzNIZg2PTAo2KiGzAjwQHbU+uUzV9KSFhFN6UgGpScKU8C0qjdJ1
1kDopZzIqpeeC2fiK+bOyrld1NNsL8+S+tayUMKDZAmVtDCbBz0Nr2tQGtjvRmV6MzIBDtoQpAfb
ApLHOGc/eRbzkDxVM7rJ0k035WbiDNSYiJms4JzrFbYqyjQBUOmNAEZ7LbwIb2ytZUhFArC1rfQm
igixEOilDJBWX8CocrkEXW536SnuN0La1uHJJz2YK0xZlgoxcKOnbQXmJ3VVvCB8PkV/MOgGds0b
R32NRm+kMKf5w2CTYi/xA3RaCx4bYc1qA308hbfLCj8ZjQ9VJbCybOVudLdl2TwXGS+j9umrOi8w
lvMPwflLthI1I6EaGQvUbEgIktyGBXA3C0YLUVFP30deyo5r3Eo3Iz1nH1FpN1Qd0AMufbj4fV4e
DIeWtI18QXoXXvkhr1OpLZB6ugM9RTQCaZM8voz0fmZ5srnzzByF4aIB9m7ovbLxGI7Fr6KmuQES
lbqkXUehsm0a5pBOl7Fbb36clObDqJptW4+onM/SR1BMSAkmqUukB5UFZ66wfJ2zauvV8Xkcc18g
lJWNV2btYLXKyhm4F9GKKs3y3drZ1l1e7WKv/t1k3UtWE6dW8bJwSXI/DdVdn9Jm9EMQ+H39y5pS
dbMknOG23VoNUYdyl2loe+U6wpGB3SIN5ALEtlGKR28LKOQ7bnKOJToLzHY3ITIVhbr8UpLxUbQW
pLFty8GCMR7gqD3SEC0SmivkuRt8d3HQrbEOrl9rxpMHLc6LDYPUjRe75kbVqrOdOj+Js1Ah67dl
CLJJ6qEpzy6xnVKEuIfEIkPLCekMPJzs5qk14KfbPUMANwKDVNSHDic/KVRnwNcpu42l+BFUvTyG
/YQ6KtDq3Kbjmmp8QQEr+BYbYn+tYvGlyk7ogT17av6oQ6NdxHRNb6r3utrJsZawLsIsZTPtHVfd
r80W1lPcdbQlS3lFqSBXgtscIQWoPupmeL9mjWxg9BJH7X18w2V2t61NUsU24jXTim2r8xoeGtWb
2Km/8upRRFxCGg26pE+EcHwzUm6FNCHvLrjqgTuYu79XopcDkUPqBgwpj6HzWzeGV4XuXKYxEm0V
mzlUUMUHu3jXAwq1smWGI/8qnDwemt0wj7dZQnCmha3QEGRTKDYbzahz4ip0rw3+rWVYgTvfqylc
wkyN7/GVht7Gla9NmHjrUGntwFzOjI27mKps9aBGO7e8ElU9W+pBhjG2szyx61wzB5h3xmwyjgqs
8JI2ETNF4154wSKqIqIkJXg4Z/mY4EbY7wIexjacufFmEuanY24lwQp0GHyThlsFslgd7FWMhXdC
7JFS12b2YmHJqSuHkSwof23a+jHg6VpJM7AypFFJlhS+DwRX4PQCm49LQOtQZth6kM3a6E5btPue
aoNz5Mz1kTso9CHX/ogUfZfRD1oQRJAFk+MIIBdX54qxSq1F+6J7FcauTNwk83lIjoKSe9OFVaTx
rtTgs0l/OlroU19J4Zum1hbtp3ORgWGpEOWFQClKv0IAng3nEwubm4ApobTCZoahK5aQKO55ryuH
pe2Vs4lQkTS2ZNINnl2fMvNMkQ3cMH68QjSN/zo7BW7ZSAIJ+6vQoe9cCibV+rFX6Sg4U4HGp2Bw
mOrNmyoDFWtmgWZ89A1Ti7Wks5eQuoYpHf97L8A9hXhGSu4R3rpQYWS0OGlnSBEnAWVLLTEnDJod
eAyKcbF1KhsuTRyufpM3ck6kYhsYqePrDTXc1Ei3z3Iz/lANkfpO5nCdl90Ih3zq8ZrHcU/LKZJk
AirvXtfj00BPMXndE05dktxMSGsllrwbyXaSloWfLQ/UYsQzirLhpsg7hCM+ZMAnDUMLfwvtCx7R
gvEatT/D8vrFKj+hZeGoTVwwJvAWYKEr6iiLP3vxIXaUO0lXeTC/Setm5e5hApgupbZ00zJNDFT2
Ct63GwfbmDYpqADvqt5VKk9SUIY/S1BcV9ZyUhC4iXXA8d6HKDatQxYhAjkBsqqSEgk0kqFEK0kx
gV9GdBF8qZXuH8zQ46zhmKGUvGOW9mg5NYa9JDvhfYfjiEJH7onAqnFknXYQM0kFBVvhqjhB8sc0
yLCqN6fEI8JgX+Xb9o0a6Yho0yjJFRXZuTEDiJA2OWLT9EYrwUIr8e+QWVLTMHavJuYauKeDqnQf
RYN5PTYEoLfaSg+xEf/oWQuABGkkZ0Wvx3fu6Oyt1jxgTZxtVrqEkbsoRd23gckOk7SsDSf05Teu
9BxxvEWF6LjSCty7qu5eLQgBrRXfCTR+CudDqUfrRHdqujfhcEnD6YhWHbcuNj+MQKUD5mt4/aNg
uDc4+Ow0d/kZbDnbOuXhZNzhRfu99DT6tQz1HWzmQDv6mkeUNOr+E8FpbU58PTJxz+AHsP97tvrK
Fy6x3JN45i/DdjmSKB/MJPqJDB2ZA2PjtATTGLpZp2m/c+vWcIwH3Bd30gFLIiaf/2QwRRJsPkLK
PiEBSe/w45Q3cRc8SibGvvfMQpAYj6JpUQOOogqVoYGmD+8j9j8ySZacKdXnWr8m5Eyp5tZ+F5TS
m1a5+xKjXDyTQH6ap6mxz0rFVFtZuFD4/jXIwrfaUznfVOp0ltKgSBQK+vSjoXjK1exxtlsk99Ek
45IXQfCKSQVr0QCmZjNvVWTkOOUUQZbJjrBOb9VCJ9NQ7UQUUIid77SuVTdRE352LRs/EW+xC9Z+
hrOZXW5EAXgcC1SW0KgayhBAdHaCgWhbN5yTLOacDcMr2iPKxnvCpBWFIVSoJtG+AIQAKco5iOhX
1LAKIK5J8yMBKuE0VCpPUfsSW8MBFd0rNU2pfeNP4U9LKpIZphnNNxnHDWO/3Ywb9VrAG9Rcg3oY
VP16Ha7QFtLtNmwpCOh8+wS/WJ0YLINYF75fqJAnw0g/GbcSnVAKaTeuKV+hYsGASM70XsPOcgY+
Dq2UVmG/XPcHUXrTKYxXUhqH2yrtZxE8ZBiWwKKhU824T1TgtbqVGUw16PGxH+M71sA3cXKWoqzw
vLMNKrLrIUVWSvgT2DhnVvVzBykbjYeMgQhXSuvg/jfLPsT9MeXmSnqyCo4cN7lUhoc61v11BI/E
wVsTst/jGq3X2MiXPZmSTX2yq+fmfRXEy9TkPg1AXBcAOn/m4U4z5h1BZUIdpmG6ChpaXLPZZUjJ
jnn0a+6rNWGpNtAiYENDGbLeApQNblrl0LAyFG6tUGVK7Y8B5R8zeuV3FnDEBr61VEfy6JiFdSqX
wveoBSRTZ2DAxDc07qxtLconTEWZ7Z87r9r0qx7g7MvI12xZLzJ+iz1mF3KNiYYklYMUSVIsSY6y
xvKhARvKW60ThzYKL8LZkc89wHsCvBhRu8XncngcDEjEbIlkaCqHNnXDSwkdkCnhoSnnTa81O2m5
HOpXLf41NuoRVu55KnlfkfIcXOYcjn0t3ECvQYWDSa3I+QkvSKbdGsWtMMGl9srpo6T0k+LGRQoS
T6iPBEKV/F7opuSe6dZRb92CWFVrtzKRyEb02jpwPVQmPcVlXYNkiHlIapJlBbtcyGTyHRYRr4rs
4mckiUvLSR3zoL/O7vIV6NmPaKe4afdWMt1gwvCcuJj48nqycpLiw+JZX1AjyNBd+WOZqsn5l2Gq
qzlnBQrHkCMmZCQXs4wvNoP4VRl0SVx0oBjuhj0eK7qf6N312JvbmepTHtx1Fq5F1QfsiTdlpNla
E4e+/OpSSJlIM1Jz5hUhrEMhlhVozRRc1sJtnB6wBN+6MBaF1FrN8IlovWROKd9XY5+cmt7Ozq6z
ZbgFHCQrjubUOt5JxCsGRmei/iX31kCoMZSqNWyuYlavqf3mlrTITXkUtQUVR7KCS2nVirZdNzCI
lfWFhaxe9xY70XeVybf8CHA1pGUHkuiB3jcsgCPi7xQK7iYeMMJKXhAcBFzYlxxtamx1GnxzGd+T
AAMsXVBnHtw6rzUnuk1+3rLr3m/0zzz4LnBJBtnd4y/JpD9xdGxdELMOvCrk+Pnx4lo7t+ysTR4v
N82QiVi72wEEMgAwhcAfnGmnNFHvo01fBWxNrWIG3agDwZlZz5Sj3+ruU2On+0jck4Y6/PF0sBTF
wI85UnkoRcef6CU2fQ1+HDezlq9rR+KKlSnI5y4g0Iwo3U5pWOy0tsUzF9gMfhy3g7XcaFNqbJIw
4DMZ7mlSHQjdQb6bLPwHnOGkAC8RgEgZE+0FFSobRuQaAmTEX5xGwyScdcGxKxIRavwE0Z37Xrnc
uaFxrTg0ymrHpmV23F3WplT97EPBwUV8xTL0tfK6N4S6HvAVimB6NUo8grqZvSWrdkDq1u+8v0lL
vdwYiXM959VrhaUvDWr+s5RMPYb0gkMtQ+KFW1ksgkxXkq01c4/Sxbpua/WusFgL9Vad+WHgKdsg
RnHInDhWFTL8MZi/muMwuR43JnCRtMdxzQqwRcsCbgzQXTdEMFsgtJGK1halr0//HML22cU9UQwE
4cYeuf12tO/K8i1KzDt9cK4BzzEAGUAKPo+jfjL7/FN1w24D32WCCrNBXw8sE/k4CabrqQdpl+gH
xbqrlLsqCS6jSQeXz4WxQeqLFMVSuWtz3VexYqM4A3eBJ7prh/texXsajRVgCfGnMnMoEiw3N0Sn
lzpKn4fsrZpo4B0WpyHuux5AzfW2gJW7NwMUEgStlPfGJpdL6Nrjuc9lEeeO3q40cV6DIMPxYNEx
sIexZohWSqsA5kvm7bw0ug98bNjooOtsLz0pbn/bZIHl5w65DwpPjpil/qs3nVNgnXRlLmkEOcaZ
1VzjSLj1clvbR60NSaPAT9jmvtmu+9PG+6kPMn80Y0a6nJgwG+4tBq4YymDHWCEvPo5fNEbFzkym
X1Wi+4UhBZAZPTro5rf2ou0TU7+bFcEaJ8q1Mo7VUYF343dz+8qagGCiFPrOUNNhH9kIGLiECCOl
8TFZ9kb6uZ776Rj09RX4f1T6bLTq8/pZKwbMYbB97SEe7JaqwsGBaVHKDIXZqlVRnkxlzgSud2Na
TL6vanNdnay6NzFm2Xr2vKuKdBe2bMoSFzRQPWsSLDvAeimA3oXWRLPBEDUJ/aypdyztOF0JklZo
J1xXS6BtJo3BSjC9RILeyu3oqmjyq7mzZCU433egh/nOyA6uO3YHbyJ3zI9wgbZsJ/GV5M6sJ6ZW
7Wfqm8e4JSCpbc+8ar5gmQt5OTvoJj26Y4/xIR3hFyY8gl7Z36Zmdh6c4jMbYvRfCZlgRdM0P4QK
Y6gknp7ECmkND2VT7SoVamQwuNtCv5YSvUAP2nd1KtcKIJFlKwBZspo2R/kY6DziakCcLJx3cRhe
JxOwY2EGdB62PSWA6HKpbwK41QMVHmMmly1rq97GbkugjItdogTG1qzaX5UdfbUtgcQc5xPyNyIv
bNChgcGcSjlMSvZJ4f/aNLzOGtegXTyUfX42XQYEQ+feB0r4glsLmlxRuhyKyLtNunE4qJH7Agum
3i724voFSD2gNGSlLj6EHWEoTaVcNpIFIVhxJi881EajL6AR+SZtNW9vfKE0OfkJwd6MDMNfMpoB
LzLK7QRq1IOTusnELmH93nP51tPLFEjmBkVxH0r8Ny2g4/KvcR7NO1dscoo673neqn0HQTUYcoA3
05Cc4B4+Byo/tPJ2/8e/OBC3q6X0pWSkHYdR92//93/+/+OQrWomFPn/u0P2cxkWfyvDv+2Tsvn6
LL7//rfvoou7+fT1X3/3HAx15df/cMp2/4GABgqIhosniGsiBPD3/+OUbXooJYhPCVY6iIWib/FP
p2xb/4euWboKXV/FXo9f+adPtq3+w4bX6KFohuSkaE39vzhl/1V3D+F8RzOwuuD9wbX8m2ZDrldl
1Rf65ENX/gI1R5C2imrXJJbNPAX5HRHlHdh9KtbID435e1Zo8VENXGRCu4NaJO9pX43bxbKyk82I
3SxZcLZZ8J1nNTIhyA0VZjThAlZdTRacGzC813MVDjA/IsPv54egHtO9EZXxoSxHJi7tDPK81QSt
d2BLdwJV17K7TeO91fA0FDo2Ec2Q3BdaGG3L6iPsIlT7S2tgwFho28IFU83sVmQ1Mn38UIsR1Ce8
IzbFybjpWB8PxjEpl7e0cn57OTMvYsFk4jdrBc1rXqDp37ZERLNarv+AE0X5jqX3b1Z/vzGbr/3e
iX/cRHlmJvBII8asuaWbGNLQh2RXYNiLPovhOymDUSTBNoOizHvNRenOIb+p6XhdEJ0Pec9mny2o
u10q/U3RqumGdWwfzO3xTwcTrNUclsWfba7/ytrnHiNBBz0MFz5HN0Re+E90+aEBORAk2SygdNRI
ihJkSwbsmL7LzdF2DecMVrYK6SxgIr4kxIhAfyKkBP+dJoO8078IYvBJPFXEgGDua9a/S4K6QTp0
uGJMiKlP2alKAFuXlsX3zmiJgmL24wxMagpvbFtYtkyXxpKCqmmPQ699R4HKBH/E+SQOoMhP3XZw
uvngKi0l3CBYeeVeBrBVzXagbox4n1U6NODA1naJ7mITEUAEbVqESWoXccIEL7mw2umLvsga8UMw
NfhFdBxLjYG/lseH/+ZO/EWTAglOrCpE0sBan+B/vRPOQr+tphPfs2XfFxnKZxgdQ84B8P50X9dI
Xq6DJjY3Xdy+1PHynkobnZLm/UC//88f56+CLfJxDAw0gItAlV4VXP90MOo+VDMwSUhqH7WF+tZL
lnpbEnh8hF5S5niOeqrggvNsRIX6G7MFaluApzxwRTn3PhEKwV8tYsJu9C9hsJikPVQ556kFQWuh
0PufP7Bmi0zJvxwg9M9s2zTRsUKdwfx3ceUAjyMDOiA31YOE34/2aWkC6qVJISYlC85vxvcyJbed
oRY3GRB4mH5YF1W7srvzMmWGW1ne5EgAWEqI1drCORl5oTi2P4DVJSfK4DdXNyrog/AzsIwzU8Pd
TX3v+R6Tmp3Ttz012xbdQeUqtKf7LDC8LdTWHs5NOW0Qq46PtaGiWEynO6ANsR8978s2omrvNQWa
Ql3tmzo9VcZWjULBY0sxWPvWRgpXdIvwWAZ+qVi+Hqr40WGFiVpWTtEPaChkSGIsTnsK2m7alBOc
57af+m0klztlyX7NN6MeLzV0XkNmUBFU3TzIf49aZOyXog0OQ6x9JhqWKYERBLtlLKpjNI7Py0JU
WkbjdoxgpXfVbmnFMxLilzdYv1MzjK8SmFPA1iGHmUKHQpGNTWKEpy5aPY6nPQ0ALnVwQQynB39E
+HM/RvbnwI4UaQsHb6EqgnKMLx4C9Q0cqh48yrActZbmHxgALabnN+yg6ZaS77jmMo6x8WMi7b+d
IhtVaLJEaFfzQemGCC3D6FIt6gJnJs4SdkA6o9ylaW+LHIckM56ORVOMDBUtgC3Tou9cF0TDONRb
BwQgFMSo2qVjDygYXhbSW+5mNLDHwgLxGNnNuB1mgKlJ9RYo8Q9cxXbT5XwQeNib9La3G/o+FDnp
0dkvOlF1AjfgD5ZZ+EnJerpEZcA3rdk4NGnx7AbZrW0Y4d7KJr8P4ZB/OdVYPxYBQnA4Z8POXTZh
rt20CBRHLbic//zQrEH1354ZTZWnXLcZ3PzF+ChJcQ1fyplnJrb3g0N7GebluC1zBDF5Miavfx9s
vo26oFWFSMMAij76AogAOoa5lxeyblGD/naowmvNydO9pSovTtp3PkyidM/MgB5SNbZVmEOWbuJt
bJPHyxZF6t7s7so8ItRVVXokdjC9ibRPJ1s2FrJpakTSGePEI6786Gb9uTSkw9iqvqLUfJTh0n++
FI5UM3+5FBZmr66lE0lUyqo/Z0IbD6wg1JMR4KaGRafXMI3yTPzoovIrzjxn1wzztAm12PUzIE5m
3lIKqbFOQ5Szq5/pTLhKcMcPTh79L87OYzluZFnDT4QI+KraNtCWTiIpktIGITOE9wX79PdDn8U5
Q02MIu6mR9RIYhNdJjN/d84cR4eVgQ3JlQGwQvmgn40rZj5oLHiYRR6R3quG+4z591762t6XTWUF
RJcxyZp+kLFI6b/Qf2bLeoo5i4PG9mjR2hhcfNr3CRdZLZ1l59y3EMGCcYH/7SFeNy0esYMfQ+in
jCPVXP7cADhhl5cpLfgR2uyTpfoRC1iOkaX0uQVNh5rKvWDwwBHkyR0eH3koQMEOK4QMMn7ynbsm
oevEhKj30PK2QnDtphzp+7IHhh0R/ZziPvqTq9D21H/7VEhbM/GndiiGP3wqIlUCaVvE87J1fjBK
7wvphJSVxsvQYyuU/YWJfR5qmyCWnDBaUmP3HDIriWf8/HC/jLDtml//vlSuJmm/vSluas+2CYNz
rA9FU6TEGFcjbTJOOnzg8YqDgTd/jVTuHHpnfYrTvMPTl+DOrpELI3bzbBkx89OSP0nceX6oIvd1
trwfSByZwVV10JhpjhDwy5Ca4uBs6Xo52uFQzG0W+Ng7ePAkYV3wyc5qVDud/slH0Pqt/ths0EnL
sj2M0E1QzL+v/xYQOi0wLuAqyd/Xvsw49gZqfHwPNKKhEDYktENBnKTK9VdvjVE+bltcRZ8cM3L4
a5yN//6gfw902t6T5/pATlsN8jFP1En8WE+1T0oBsQidTMIMOWTGnK41k5euKR82/Dlf1IGE4Kc+
qv5UVPxuMsgbwB1d8jHTjFkuTdj/HgpZZCQ0WsYQjK5t72fSMEtOZNm2Vhht1pxtqfex0vbBkHoK
AbfWQyuWR2doCW0V+XqQA6YhLmjNpFd5ItpyGePzf5aNCzbrJZBphnSjtZWNDKWaL2Xhljf5tAFt
8bRj/hC6fr0cy6waQ1eu34qa59xEwFVtaxKrbI2BY/hA35BRdtJrGR1ttJFNPN2k6PPs5aePU0ez
MPoybQCsciNut8a7X/NHbFDEwCkgaBjIqw//abOG2T1g3AJDymb20V76Fd/xyMmzP5y5143yYSPZ
mH8qRcVLJqa7rcn/KTLHWXV+XA5jYC1sJO1PY6Cq/j1d2gIoH3uopVa3i3DKvUk9FpaDedk0PFD6
MBfZddulBFGDc9CZP3Nn/SmL+zcvMT59YUrpU6Qg7PhoWpgNMlMYbWEApSlVBvgdY9PJ8NrUuvo2
6bqXatFvdgmTzEg0n5r+3nRwUSuvGaGNYKtCoRR0SYvsr7nvXT7i/8cO2ZzOsBhzpEfu2d+foFnS
uCuH499upL2HAuYxIIy6cDCcISg2NGU1IR4mDCR5IXQLY4gq5bT8w/v4LWXOlbwBtWVd8F/b3f7/
/3ySnREV/VxSfCdtYTFCY4QrWYZ2TvRvEv243id+kRBxAuS4Gb+tG+c+TyA3dTnDqzYTT1GRvDsO
fc6/vzfvHxqDqz+y5W9TFv9jK1PT49ZO125TzQx39EXdFyp9zTE5qGDAe7okq8adUNLHyHNULAB6
pYXO20UXxZtkf1ehlZGg2ReHBdts8HlhHcGM9ojPuAbjqAohOUfqrhtr1Af1DwQj71bGcZRzfCeO
+pyO1ImbWWgORi4Vu9SNIAYOa3HyJtDyefSnIK/6E2IvJpw4bFWZeMnIWN6hTGozRt6uNQC0lY9O
Ej0vyZBi/QJ5o3PAao0eO56B3/r3B3c93T5sT1d4RNVKx8Zd9mOg3bxOhtENI2hRxwGDBVYeZqbr
I4/E962FV0NYBhWOO8N/1u6PfonP2Yh1ZE1plKX6e5l7T3q74bLtx++ZsO7NfLWei5IvN1bz9RfX
qnuWlE4bXZHUYnjnms4ATYhdMIKJYwJ5i9dljoONJ1y7sxckSfQdqyV1KTZTRiP9q/Kz76CV0Aid
b3X3mUzUPxWI10ynD08DX1BTMXvjqRBD8/clbhleootSjkEvJxaEcUjNyd7n5ToEXouGnord3Hf0
8TsNJylYWudLYlDNynr54iCum3Dl45Zs+ZPDdNpusYTyIGQMiMeUBccDTtH1fsUPaAwaK/8VL91d
ZzIIcZmCwOHtJ6I20nehmwO2haBtA1fQIvEjsMXXRUFLNYDZMMMHgMoGqsrNZNIdOZDWqb6A+WBt
RTuTbVRTbeH701E1bQk9ifLOTb32YVcV71eWdR3Lu6iYLwPgaqn9Xz33TWRQL7pG9OQUjLE6/a4n
9VB69Pl5zjEXGePe68jmHbT/OavsZ3v9aZu1DI2Ok1zSQ9B3WpobKIp6vK8FNNdYsdzNBflUpl66
+gd1qKOHjhxiig3fUIec8AhvXWN2UQf5BlVYG6crnBfzMOesp6HPMUhAi7L/97X/e7SpK/FVth3X
RVsoTfnhaoKXabXAD0OgJpTNDRmZZHiC0+lEPzsDXw3JZsZheJ96SoS9OywhxByeeVwnF29dQtQ/
40VVFyPy6rB6cb2s+cP+/D1FB/8iR0iHTAGPac3HFDKfrCOV2vglmQsaox4a0V4v8JCXzgvACrD6
pIHYqxyxgDH7OKOgf1dYg6TK9qkssMf694dm/z414h1xXuDIY/HkSOH8+x5BGV3lqcPVQ8wuB16z
fXvHezZnYe66GD+TXr7126G5tABh3XhXzDMa3hwi9CRYXamkKEqj1+tf70pAHgIyPyWDxK9liwRo
YmAM4qyZps5oWDzwoZmMywC7ddodeH2lt35usooMRbpFM8seYHd916zvwK2pshbMuOqJdlfwTxTL
tK9NGA5481VBUwEW5bCjQMpiJyjEp+0UFw0/RxmZ9B7NQ0QJytD/azFZUWCbjXeIS3lQfRsWLkxF
5NEMzfy7PCU7LevaU5Y+5jkLOWEeE6JBv/SDSiFWuHveUHaMejNjM9onX3vAhfwEiQ+67zXlL6wn
XvIN8sy8/sbtcOUoPfw74RZC0+Je2YyCtVtEQQP/CoEvPTEJU9wH1xtro3WYmsKQzLWdwfAZdjBn
hz0B/mVZR1bY9s0W+ylTTSgHX/E4/eeuX1/l2sD4d112M1wQTpK45DTjUWLl8K79+pfs7MOsxV3b
xVyfRcWIoGwOTmv/UBUp8zg9yNA2DZ6Ix+iyG9Dx5u5bmm21nJ08OfGEKcrMxw34lNHj7IS7IqtA
nrEhWbkFoi+b915yQUxlC5W6wSasMtOTYNxv5Dlq4ZxAeVTGGHRiTDCLkSDaeau7vccpSuyg36Sh
RODFiiCB0uLm9JB/EM9Qgl5BHe0bF5H+ACyxOfCP1iBPGAwzkisCxK55aFv2l35eQXiju2JssnDI
CSi8/uHG5rbbKCmjUWFTmrPMJMWr3TFgNtwDRQbWWVuIIWSzuMfoNffjW0rIo/Lyg2wg1l+HKSMW
PvglUid1mLSjcZwwbh9ARmhxwlgzHm0SKyxbTZ9tdgwOjf64FBXrqO9/lnX/HSXfaUxmrl+4rxJ6
0ZAkVaB796HBjiBofAfd00YyLDr5ivPhU5sQuFMTDLePMaTc9WrUYan4smztQ1EqeJd18oAZbdDo
ZrmMIlrI5QG61UgwCvQB+xzfUcOKYGHbJ3upyz/UaL9HWHBwAIS5TP5BxIC7/n5wtNliz0tcDfhO
7U0e5LmIYaS2ub5oa7i0M8VS2c6M+TJ1LvvyqRZmd46d9qluGJFYUkeXpm/uTVv8cA0e45Wkg/0s
TkBjyLBWn9bmYEVm+Ycz+HqifagKEA8I6TlUSOq3MxhkmYXfjAy8RbOj+hShbc8yTAznrcCxY8S5
TuecUFu5ozXrhxwRP+i3o83o63Tf4TYtHreU5Rw4iig6gXR4ISPdcNgDrRXj3h+jfOXevhYHHHyM
wVIKB+VGn2TFQiUz9hUkkdgMf1u/MZTmFuLOPMefDcEYq0tTd89XZ69tH2y/L86biH9v5f6u9Y2H
sjZMgOR53JeTi3WTYE3a1kvnwUXAhnjakZPy2rgUL94WiCBmfRyFfS+b4i9kpY8WpX8QzwyxtoBl
UuenwB/L7gSREu5D9jqLXhzdLvGDFbFMONnRIwZaCStxeuqXngx4/73x62cDBOhP3dFvqTusKoWt
uQeqZNngpX9fVZQSbb2ygAKPQ6Je9KE3q/TYcD8xWQTX3uDFcs2wQ457bFCM+E/xaltN+GF1EMpi
YTOOJzXwzof7kFHaNCa+OwRDa1K8+SbPD+ou9c8nM9pc8UqG0BujjkszaAfxNBvcCfNQgv7hAxqr
8o45l78jH20+T9gcwzo3vproFFAz46NDzRb0mLcHWmALsqnyliTDO9a5W1y+z79f7/9UE0nTdbmx
cYmHMvOhJqKJWcmgkLDUOAB3BgyfQxK7e6ZvLR9n/C1S3NMiiWn+emi3FehUvSZ72a2f7WUt4fVa
l3EGaU1cqv1EuBfOt/pPRcj2Ln575tIn2Aw7e0SHH2DrNZVjJUQ30LVw419Pjcoqj5Eqf1a5S4DA
ZO6vbCWImZc4Ge8ykyLUaGlHGy4ieM5BOantAD163IG+385wSkFu4xg2y2wCMSQVx+x1AGSkyGP/
/THb/9CvSsu3eJK07rTvHxoNbTizSkAggsxFdQQfEdGh0R6MQG4D2SXNqMJ9wYWawY2eEzTreBhT
S+eFF9r4/3KVxK31XmBQsc5vq9UBS8/qOLWuDPplaliH0f/jPTOj9U3GZPi/Ox9zExDw+3bZQwxM
K+dgjxQoEtVJ+ZK58zuNEYJr3EoEEufKYnITlQkTL7Szu3a8c2X6QijWe4NkIELEhJ77e2KZD1x9
b04dfSm7P4U8WP9wLihbslYJouBJm9v//59pBVfLbEiT20bZP5cmVSfTah6mBrPGFnAvZKDHPdQq
3BHjfCer+e3fP+F/KtwVrA4iMLk4QCy3wdP/fP8qNj0T5HHAVAjKY2e02BsJsbPnGAFdZocgSkGb
p2IPEbUIVEFnuLr+46TOREL+Ibb+H5abMk3uDrod3zOtj32tE/uuxrmaTtI65WUWIY7mspE53zlJ
83PhcndmWER3hfp6HT56cXmul2yAaDR+bzbTP4rLqmROlo745xp0oFHMVbaK22kR3AIi+UN3do3m
+/se5z3z4GDTeJ4wP4aFWb271hnakkCrBUGsz8ABpyUM73J1YLhDNZgX5aEWC7ihhguQQxGU3Jl+
5i47P/0kJ5e57DFDNWuR+QSo9Z75dMw02uy49WYdGempjglHg31Wi+zRtymuTC+sMQoOBrR3fzi2
/gGKUybDreugkRCFj3fVhLZyLByaOaxMeZJeETqY0ezyrVl3Z3yGZHeePOZRbcNmN4dnK27tS7yW
JgXZqVeYyurY/LK0UQxJxX9rDTe/Me1zjURbT4k6Go62wqT1XueoKw84IQbrNkYa6IV2rsjoJToo
Z4btkcjKOP5CB4O3ymTiAbRirIs2zbWymyWHQJMVSL/76ueyldDXGvsPG+Qf0DgeJng+RyCQxG87
JBmFKCWMYugWax5YQ3XuDJZatPkAA0bN7AtCdNzmq9SwRXTrQsFWw24uo/5r3EbvrpjIUjXAn11s
K5fGBbgciWB3wC8qifysqZCcJWCdTkS1nCfLbhrj5Gymiju2kLQyUf4mfKX37ubnh80gxGiGGTBX
H/qJ+VRRAcSNCFvbVISAF3CS9XuVwpWtoNkExjCnB0RCTKuKQDAEIL2ZD4+uaj26pvtXxNpMRyjt
XmFAIPA8TO23bedgTjYxH23sFkFtSSPh0BdH+ZIf3MqAVUuZ2RKDoFW0I9zj5TpQqfPkSze3SN/M
752ckCpFvEMbssyuwnuFFR8ZYV/2v6wS8Omaief1lB91SmFk+j+xouU7WmZoTRpLMsqIzOr3fT2d
e2xuL5sSYsJA92B6MyaLEkOygowyryveMyb1Y7sWod5CTH0HAWqSiSboaVcqNC1hziALDI43Mdr8
CRnpPkyqx3YR62kj5Pi0ZI2JBRNU56WmPpLIzLl6DSPBIXVDi6MBJNqcLsAAyYM7o7gg22Rw134/
agZDQnxtLegkJpBI2AGMBKuZnPxiGnYV5xLe5/A6C6vZO3Alyi2tVW4KZEQfVbCK6WsE3ebsmPEd
Zt054mrjV5sLGzVYINiQ5yrDHHQYjItj8KyMEQXUMprYHEJKo97bBLqUOZHlfsJlLAsrMRC9yoHH
MCjbm2P6qI3yQTICcqf2EIv2q9wGzGOR/sro+isoVqYC989WmhvtYfRepLS9m+UIE6+vnl/86apm
Kv9bVeozlDMdoO4NU7XFh7K4RnRUM9TGdnVezGNnTSTlbS8T4oXLMKoT+BZPL6+To9dlxTOmt4RS
d0Ri2SSIQ0TwvEcv+wZvoNytuWed4Y4Nn5qmzjBdXe6FkDOOQJ13iUE2s3JVN5gJQMWCdKOmLnA0
Vg52FhG3Dv1h6WLClHMMHLMhDuuVRNPIcPA2zL6pNr+pR0NdJDSQgyBfokuH7i97IJ9F5s6PpVl/
YDaKE9BIsGA+fs9R85Lx6U+Q+IfTtICU92l8tlqvvoVGfRhsaLbZpK1jDU/3RXSKtLAO2hJNALNE
8J6dHdm8C+7BkCK9vtMZKtt5QFldYYpYmtk5Nfr8tIhhgmW2jU6L4qm0vLdIxdM3w6nOauiHl1q1
zzpX/suEpBPHAetS9kLfuhlB7XpgGoA9zRDCXpsQRyhOBKMD4vaGY00OcNgrZzimizT3q8ZizTW9
4XOSF+PnQUU3soqQfJQvxtxbtziyWaFQ8BKbwXdvlgrmRGyZhCiY0xdlmYCVtWVPgHvQvtvl+7Q2
8SEdl/Iw1775NLtzhY4vn37legmLitJj7s3lwLi5vpGjnM45c74wV2SRY21HSnw6k/e+ivhTq5Fh
lsL56QBgXHRCvEQ2w29weiwSMtwooWRv6b3Z2J1t4Vho6SYc0gXuflOPO7wa9Lkae/2QEGIgjcS6
UCZ4B2fzjLMafKHSPFlhJwzZYbWN8jhqfw6nWVf3aB/LwzDx7ZH/3ueMke9lm7fH1KAyN8vUvqBr
GP0F83kQxzCNuyRw5tzYTYKnQ9VpBXlm/qVl1D429eQEU5mg5IdU1IiYwDc53I6zCS3Qgtzh5017
20A5ZQat7q4vpVm7eMQ18THP8+yxG4ccm+rG+p6u8bETElJsHEUhIw3F7TV88wBa7yOyL+4Tm4FX
qa0XJ66/Zon708664f76YjGIuvfcdjrbWNc5sURiXqPPvv7q+jJTpzTkblz++/t9oukB09iC8G7E
j66EYo+S7Lt0RAkeLDW6UCMJodbEN1TCWCFPIr3z1uq+mY3pRpL8dewiKOael/+aY5keo0lOD9cX
KA70QRW9Up4D9euyvGnGPrm7vizKW4NK9LQfldfepyig7mUa/0IIJiGTNQQVmebB3NIY/vtyDWf4
75f9WBcBXn3WURlGE3RdOu9Hf898CPL6nIlXBgs2BjojCuEc3xWtjeQ1n+IIm+PefsGn/5cpudfx
v7aBGKLp0uOtsfgJX9g0dW1tEN5ZZ5gFVtHT0o3z0ci9PHCr4awbK7D8Njs6kcoOMYXGZ1FyHyW4
Wdbopl3fG+/L0kv3KsWGIsNyr9qZ9Z0LSX5vph3lOO474diS6t4PrNiKCiVInf5psduElq3Cy5no
jsjG/6iH0dMbbXW5/ioVGoshM+fMmec3E6pRck+eg7KW4nsHs/Igx/KvZh6JGRlSsZsLsubdaKTM
SrG+d9Pb0sc0w/a8sx+V9sHFD3lnFWz/TSZs182hjKP4LkarD6tfXv7z0jrfWri9t5wRQaRBFOvY
wiqZrJGzPRFIL/DG5gaPv5s+ci18ZMywnUuOKkGzn/WO/CpHTMt9Q7wzZA9KMxJ3g2swn+QKOE9k
VbQqxpca2luluhcu4PsG4PkcVcq87Wrrr9LvMBUYmkfhTv5t7P5kG2aUHBInF+EogqfSdN5hYnNj
mmt5o6BE31iF/llT2V+iORqOVvw8p3j76EwOWLtG36NOmTdsERwRNimFgxUPNCiBGEYhmHQaB+ZT
8aKa2r3151V84mAIU3z47r38LdUakBFeqKH6NwL+XkWXzEEXS/uY2hMmLoZ/u/CjHE05Elk4rnfF
ZMoT/W8auktCwNSE+FovNjam7QJpzk4i0ghz+6GdnQfZMx0BI7BwEXOwKNxeNqLgQfPWY2d4x1Et
+9oXa763k7Q5ZzHxFwSD6JPnELZRkxoRcwUciDbBCc+wqHpIF9IqK89Yg9fuzomVezenlFoW8d0y
kgutI7FIAz6vOyn66pKheWpthtTYgty4FqPGrg/LNHGeG2HflQrzEV04ZN0PzU2fyvoG3Ti/shPM
Inw5T6cVWYw1jgmWP2bz5g74OPUz7pOGGr+ZXpucuykaw7gU694gZAPo1YY7m/BW8+ZLZOXfU4rm
VT7YDIDgPcWX2Y6ZdfJ3spRybhrXX1NfLkGEJxV4N9OVEc1Vjx8bqBEFL/TUu4JLaXdFAq1ueCnd
8ldHvtzOR7h8dSaIEe3V6eoEEoeATT07RrQAUI2XvRrAmLR4zvRAVbm6x3WTYqZz3e9np46PWQZJ
oSkQ+yjEAx0eoEE+yDUsMDFCZtUuob2x74s68hmp3DXguIcxzsJRtQjX0GEHavO+dwNP6jGYoXVB
8Kj2XWX4QbRi3oSL2yZB2wmne/eoG2Bx8462gj8QXZHtigfq6GV3ZYuMS3MPrmsGi8ejiaBw+A1t
Sta0zExL+dWcze6krRjTEfskE/BWHTMEHuJTJpLuVpLyZdjopbXoTpA/oBVabnOzWO7dUGIM59RB
dB9FZK/hDMYYfQN8vaR46ReqTcdZrNAshtsoN37Eq5MfmskAKzCAVXzUpQfDdC/T4t6uWf3yH765
AWUWojUZxfjM74bBPEUthTIIN856bljka34gIQvtbJ3casv91hWQeteGLWIDsgUtLkc36YpGV/Z4
1g42/PVu4wbM8aWtl3Jnqrq5tNHwkOJ7wFCa6F1ddAb2WTNazDJ9HhUn46JNE/+0gfG3MjeHukCt
UxrWsz6rjZq1ndJqVcYeP1QDAw1wT99PsUIvwP8yR53ruUBHnP24ToEVw7RA47O6n/zuMx4TK24w
2M2nGK7TTkebJVEZKhYKbEdFH72NBxVFoGNQ+GA2QbMWMaeH+EdkNl1bYso9bQ2+Ed+7jO6UKhIp
i2jRVJsJUer0gtd+uyKPLjS84g06BeHWULURllUvJgD+zpWzpveFAiasZ5MZOqbJPS1oB71AlXQy
V44JFbS3QzZDP0YulSrAhbDsHwMvrNRMolDmHaJoTU9yy91JRM0DdqLq0FkHaR4XONarBrxeYis7
Ek+MVYoPPDfOGApALD9Phnvj2Qb0Xms3rUVEaPJyaWS5HMWSn3vyyvbapBdtcbXex/MA4dsB32i7
/iFrOqp2JNJsWTXfEyF/V8tUIoB/S8ix3nFoPqsehUCVwiDRYnaOVMnPNM6IBjwmyFVFqNTUsjnB
RZdgQG6JO0XqhCS04hVQNP0NV9hhoebhU4HBL0Y973TBaN9aBtIMugJP9sGQx96Sn7zCTTdX9jKU
jFgCzLKpdjsMZRg2+vtxWP6SVZyf4EvdbUygS9GT9ALugiPAxJgD2qvc44f0U+TddMBBzLiRGe1u
2mg0c8I5jMb2MwFV7Sxc1AlVqat9goPLqSqdQ+21VLi5c2s2MTYAE6L5AaUrVbGyoQGlMFmm8c53
DVaVnu3zitCiXN0vo5tGJ1VhPUY9O3lG8liTNe90HkmFMn/zhqpm6AU1ts9rn/xHqgGbYMtgFvF6
9Lx4PfU4mgclM/2QuJ23tF2et3nWkcilT8mSzgdwq/SY+GIMp2YVx2hsX1tZZpwvbsPgu0VTkPjG
yesb2lxTlKcELt9OADoc4xI3o9qgf+q6JAuLbrOK7D0iOGBTE3Ma77O4a05LgdcQ7A1y1iQ+tajO
bbnoXY6wPRxTpXcrPSDcSKP97KKlPGu2SkBv1x9T785vkHiJVFR70RgmmQvjaRr69c72S4Tp/oCv
Zdf7BOdZ/S2y+282ApTcjofQie3bTLis+w7Vsd+8YHBxWAuTOCbo2/lSkb6AThIqk7qRhAGaBVkm
iRm95D5WpKXzjRAjGGDRz9qiKstoqEBarIekk3ArqvMoZnN/3VfazsaXVnMqumiPZ/se6vtw4xnn
2hXtjUE+FAmQ6XHRnLsiY+rieC3i5sifGdO8etgwQ6NK3Eu5WfJ1JCUiMrk0On5PJ3tFrVKyfZYY
W1OBZZXW9rllV6zIyC69aZBxGKWf4sZwHyIBt05XDvaDtV8e1SjVofGN98wwH7Korx8Vlf7YtMtN
t5AVQedBhyDuezBX0L0bpdn7KsN8I3uxPbcIiUzLDsnKTZmMBAOSLXcG8ekCOa3WTWHpz/Q75nFK
1vkwji1OT17ufVq2Uc649idbjWgmjAov7ta2zxxLxSGaFg+zzgq/ICXvEAfwCUVzxyVp+AcpjOEe
1rzNckCmbzb62+htaeI8fM7d+yKCu9FPUu4h3WBElgr32ORgM6JJhpOnhcGiHP0jbgmvtl5PTRk7
m29j0hjqcyO6zyD9mxn+egt96YAeTF6cZJacwmQU15U6XS2Rx42ktdTQmbKhPTG8o8oXsFgmHjwP
d9IUv/D1JGTYfb3A8tV0KEGNizItwYjL7eqdq1R2ARgnH+fo4K2WzuPtyq5tE/5tvm97QTV16ocM
kcUKdS/fvHsWDswkel1ypljuiLcsxyBSSkKpGka8NCrem+jiL2irLCIuYvvoZRi5LzEZT9uJX5VJ
chR6BcrcUEBYiiiEYjgotLKXiaCUoO7Kt1JQN9DRRriQu4K2773pSgNgKylo8peTl8FOm0yL+YTx
pRHtnZuk070DdYliwGyDsUNI7g3Zg+0gVYDR0GG0hRlqFEdnqZs3B4/JQ74mC4FAPGL4cKAIP6KN
zzZ3XY5NqS0ufoYvtxllVjgT1srFY2+i9ni5Id5lRO7t672X2B3RXqhMqpUkDGj8sEbwoIqjZHgw
S/WlIlzz0kq/eo7SDqNBMk6rAdfYFUUGCKQQJ0Qo9/5cZHzaZR9osjTD0so6VH3DK+4Q0OLgExWF
x3fEx+GQawq23sE9wIjqHJ+XhNrZXxM+uDi0wLIvhKW7Qa9Qb/Lb7ZlpKeEYGc7iyafaOFeT0Ddm
Dv6JKfdAfbRgeJ3EoDh6k7OSX1IXFJ9eTPKd2GEzsadHn4O1Nx6zeE5vkqk/9yu3qmwAoZDjXWb/
+UoGzZQl4Ps7bLUFMtxc5v6h2QJLs6G04Iuya5ey00/xIMIoSs7DpOeHifhNiMjwhzryjbsGk3Iz
m84jJhWnyD9HLXW/iBGlFWmFV0qcbxbeS81xJyMOIje+0/ZrV21mAW4+7ZvKr3d+a5BCtSZPDeEz
nxyrS4EUARAAVmDzUXY2ixPtcsexQ8gO6H7ysdnHoHCh2eBCW1MkRJkZHa6H1diJ4S5GU4epGNq5
bNE1M5voxuOHpE1rcbKu8QzxnltGG49xxN61VgXXxk7YeA7SisH1SeBQPjvS6e29NyxclOIpdgQi
2ljfthlsTADTY0Suy1DbMwI2Bj3OuC3NCUxdT8Y3OaJ1H3z2a+bGRz9NH6M0Az9BuxE2G03ZTCmL
lLOGtBmeA2soxrA9vKJOjcd3ypq7eZuMp4P94gln82+D9a+gHIX9cMi3WtnC0ymMxR7EFzVRWSCj
xk6LVFrzwLF88loBw8dGp2x10CpJVbkeOKZBXgwuwGdnjmnfGF5WRglblPQpiOWfapSp+ytvTiqD
HE4DnnU6MQf04VP1sZsfRqspwqRfnievobb2BARMLvmxcI9GPNfh4mAfmWoj7MbkL/CoMsypmtc5
2kfK+8IUcAyu7ARvbFEnQ9gUft0xZCsueWGcckZd2IJyoCK7syeuEsz0oddM4RypFEqUf64NyEPN
iFndaI3PaL7e05UaQjWNd5ysogvQIFahbpU+pgn+RViqE9AFBfe0mIkKjaF8aCXcjdHsie+gMg77
it5nk8JtOmSS4AD9rEzs2gffhvJTDhS9CblhELZCfxx/GI2HJSzcsRFXttCWRAUv9vfRBdpL6EL3
0WreDZX/c0iz4gztrMQLo25CwzG7YGrYV74vvnqLtk+Ouz6WZWFfqvasxmy99ToE0AnOK/WwqWKS
ybipM1oqWxDJWaaa8xVbHJK7Pcs7l8MSQBSbw9SM62CMm3Lfl9RDQBQg9cZKjNpi2MGaLfE+FYR8
JgV0rSbtXhZ2HPkdr0SJHRfL39W5jdfq2vkn2IAP3rJa5GPhA67S4tz26rkD0DjMVRquNsyzehZ0
hYNzg3dtUIxldeKguLMFePoSORV1M5cnWwlqosa0rSm7Q+SUYETG90madeiTLbPRkE7p0ru33RJT
3G8KSXeNljunVOjVNU1BFD0BXJd7VBvxznL1p8q5AUbJDpMe30TD1L73ovvYHp2b1Li1SLy7ZVL2
uTAKJ5Rmecnm6MnPS2+fduAJzlalV4X60meIb9eByjuv4dX6mIOcfKHuuDTUHV5Q1um6C7O4PtQd
4XcF5FDiS3OWkGrPNlsMUa93xEEU+nH7NhM97aQNLkXGz15SdOiBH5roDW/nZ9a8t3MGd9e+ZrG+
aBNZOUSqd3tkMuENKdngmbxsrrnaeXb8JA5VfkJuwG25KUBnkOKbIovJ8atunbFcqDyfu5j2aRXB
/1F2Hr2RK+ma/i+9Z4M+SGB6FpnJ9PIqKUsbQqpS0ZugJ3/9PMHqu+iLGWDuog/OQZeRlGTE970W
IF9iG4JdNmHFTgMZs9OSWgfD+B4j98Nt9GKf8+nuqfmlacnyPo1SYfCosc5+zFiTFhWe0X4aefOK
CZKtoEe07fJj1aJuNAss2BGx9FynrthTdP2VDxY0h2UnVPgtj32PnZ/9L7Iy54F3w9nm5OoGFqHA
GBB5Y7Wo+25K3PCe339NXVKgzyH4sm3J+cAqG2+iPrVJikIt042vZVtbAdof4r9c531Qf56uQyH7
Q7RcOJeXlNFbd/acli+RWd953oLG0CvU5ERio9J7Vmgce6ojDr4bRptpnuYTmcv8GyGy+/U0Xycw
QReZbY+qt7oJr4bFEGkT4db2O63S+ZOSpURmCicbYfI3BQ1erWUtLP4eveQJlikyxnTqexcb+kEP
6cYwfzlh+5aN+AR03cezywmPg5iOLnXzNuXDSOo2s1SC1q2iBW8mQsA38GCMjOTQSs8RMYkNVEFX
6M0ub6NnL8ecP/njU6137qYxI/tkaSTZaJqzY/hlJkUIuF6TxBhf64mQphDU1a9aDgGN7B563GaG
I5dQ57npyChEMJFwwuIoxaFt4OPuF1lcisbp92Br73036ue2TvaWIVuQF0SuIz/KfUx08wZ+MTn4
lP4JD611Rvjktp51+zR0M5Zp/7V170KCConHqpliGJqqhSx09Qx0S+9tRyGxEyjNUcxrtwYsJ7zi
ZOeejChnd2RDWn3WQqXB2WrQxGsG6qGRCWXLJ6oVSJ9RF6BcQupvyWH0rFyeMLBdBgqrzlp7W7iE
kTiXmGX1p7VkB+m0s8mj0Nm7zEi7JVpYno0kPyZvLhwJ/e3zaWxhkuDpl74HIMJXDwZc5Tbk+NFu
eAKSNOl3LRLTrVxiJSc8UDsKTR3q5Vmc9JIfRKM0pK3D9zrqZCWV7QRUPPHZ5vzt6imSKmKhioFp
irllzQ7phmoVsSwYL2zIz0grWUljRAWjslHMHH5QZI8tWxwnULPPQ3sXxZ8FvoassdutiGxnS/6S
t3NSfjelZJja3PdaEcYEoFwMfW62MVos6WjXwjZvIkZzROWOG8SFuP+LDRaApNjAX9ZbfMnic+tE
5nn2XaKwfZZFKV7WNakC+i3pqmfx4tzkVnjTKuBTOPev3HV8CP3hrNc/fNIQAj60H0qPiq4aZUe7
pJtGltWum0eQCd5I6t+LjdCxNcMqEnQ/Xmp3mviiHOuwOjYcX4182qwfIxdTBwn16aHVaGwEACQS
jp1w76aQbRgEaKKbvWor3eK3oz6pGeMyCBd7IBn5bRTXBMfUgDnz6O5mHSCKbN2TTPRngwzDDavN
1Qu5Ytf4kagn0LBVwAxRJMqOqhNssBlHpwS5Mh+tjr0gl6ROb0cL5bDV16/6JMOz67rMWolOraMB
yEaN0rInRpEsgsEZduQ0dbuk6k7u4oS70u4Dr9PJxKynXWuMc9DfCOpZiJjkW+uy6GZa/ntSjRef
/SewlAM4otDr2DQEZM0JkgmTXoc6YY4AXWl4prfVhBovJrZgNqmqTtW/5aGP/CZGh+Crtg31F4SF
+yKK+tNBesntj4cenY5q06R5VvB9Kmk55063G19KNVq1cUjOdkYhrZk9ygFBcU0WJP0baFJWfHxk
33CoHVgGfEqF4HP1npe4OmYJeuRV0Cs6ku2LibzIlE7POJb3/dIMm0H7HbsJYpWYLTLFE7/JQmVI
lQP/UDjfmp1gifCScGZmk8pIyW0fPUsR1JD6m9Ub5g+XvrTkuSaMkF5gaG1GGVgE/VaVqIHhM58M
IX6n2pwHFoeHsvzUeVsGNZe8mqlnfWLfNWzUpLXc5o3i+eKSFw85e5C6RoxsBmbWbBDaJ4Q1ogAz
tlLr8MpZYJN+1G6Lhi54XMQXkVK+7CvoXHmzsH5s9DYtArPKBmLvGhS2OUr+USMpsyOUDdGBtZHx
eB/1cNqenR4J6jGDOcrI+ow+NZJp6OmByKtFsV/9DIY1/Bno41Sf0mCyI9AKynxqod6qU+8VgTBW
lcTd6Mpwm+Ud5nGy+tazBVLqA0lGQswqZ8v6xC6RRDc+mNt14JKYA/OlEFtrcDpay1AOyeq9y1FS
FrafIVE03F9dOiyk6FWHfGBbhcPBV5PEFJePw145D9tpOkbD8GgP+W+ep6c1+zmXkHiN1wPWGWTD
r3HIasjG4PTgVly9KzjOsDvvmYMxnwhvX5IAqKw25HBiIxsJ+xCjxa3HU7vKahet/WnXysEXdhes
JCRbNKqJKRJYdzh+w5TQWNvAXdD4VzrdnicCdnZCP6tc7gQWTUGqp1pZI6oWtHZi1LI8LYDUOOpW
9Ln+YNcM/mmsYbqIwdUzdpnZHX7JfGZkXazTWjoSGX+yAYY1J8GGphYwgpxVbPUfpRrxwpRZogwm
NB5kHTnoX+EVSeb8Gpfec+qVAoQAqpq+OKq4i7znZRcLKE7e2bd2mU+M7D6NhpxozsTtSohrz/te
JFdsWTnOcA54yUyrwGgmwF+EAyR7f57ii0Dgt/VawOVCHforJ5JHJiiK1Z6WWlg7Rxe0AcEl+QlZ
KxZnnMihGZAssiqY/ceQ9/Oe8cihlh2CiymQhUUq+REEI4RFxAtCKyU/RbSdn8mYQl1ahDVM04wH
xiWHM4R4SbqSwIsqBraA72Kp7HeN7A3Q7oVlk4LQbZwXHy5y5G1iTsc2tcAEUz7yOj43Y9Xt61zU
apAS+9JgMuvqhIem4UuXrv8xySzet9TzEh3ZDQH3ioOoy0ZDZeRIvcwZtm1ytQ+6LNDH1WO5GZYG
+Vfu4KRyP8vs4NkVFSuGdsxxex/z+WZhNH6oyb1N7So7ZrF7cZAKbuAGtpaE3Y2YAWKv9O4TB43m
sKAiq6yagB9o/VpkbMG+QaBdtzMiqjJcXY9Y7RFkkTmPTM5ejp2G8YQk11ND5PSRni1vU1LJPtg0
U2u9/jNZeKUrOTQb3J2fq5No6Pp7rfLuzFk+xm361khq4hPd2ApnRtHESa+FF58ykhJjVtJr77iN
3uCj00voGLfV8rz60LRMf4pIUkXbjzIZyWA3UcjDuws75u1B7V3ObnHvKsrIAZ7Yhbn5HGXO03rn
WxQ7A9Cme29mke85axy+x8AgCTfI+k+9JLhb0oFU5japmDFnMT4bN8gmfGUZUtq4BYNCZgyuBh6X
VJfRHG4unAMeNchJMtn+uqAGz9vipGo3Jhy0Fe/Jqq2wJXA38LyDmCzhV+jSzbCaTwsuTW/6ik0P
WXhkQvfpwwvuN+xXKZIK5eBXkkdiuHizGhk/eCpSxiOxMpgxYe0LuGPkxDP8DGNVEU8R0SbGvFkS
ZbFNoKDr4pZm14pE/UBUOYxp5dKVGs5bBu4xiK3iHKWEVnF+wpnlH16Bua3W849CCSMrlH5RjrhZ
V3fkYD/jiW13bcfxXlvlU1ZjYHY8tEVkSiqlbVpT+QSTexhK79n1PYoiyu4HIXoj4hKw2nBU5RXu
OV+Ix5sy7D5GlT7G0fD3OzRERm2hYAGMmAobFz38YMCix49h0i379fzPS8QexMzsyXZi198VVTaR
+JTXQWxow4adp671TAGOiJ24yK24J/WMmPGl0HSKKHTa5ixyWdSzvFJSNelTu7Lvb7NgHsVy/OW3
Y5BFkJKrhQHI57FDswhzJ71d19BKV5GFtgC9hHieN6Yrrd0qMxWWsqVnFAzRNtliZ2MExtGDY2Iz
aeCWYZH6DBktKCUOBu5PitAj/WhZfFYypOSIFh/iwvM2SIfup0gnkvSGlWOOj7qruOCQszcPichs
mo+soX8dIJs05rihFwNBJ6A/E7UqfqkTBBheZU8bLG+s6AkRadzikz69uyVbcWlrbRAZ1dZ0Up/e
MFDArGQGJMO70N1quz5cf5P9MuNHomN9G1uqe518OaEbWfar4tZH1eMZaFQKK/+A3qOVJKMrZE0w
tV1mMNpQ9pMcpn3m4tC26/o6y4y6mFphJXn5ilyDGZFwP9AzTts+kc5O4B3ugUtFNCC4Up5qQCoO
mXgacbuS2CPwmWFCNb8aL3VJX+2Omdq8oHzAMQvtwVVXZI6u0OcVcvLwNXNQRQ1StwmbZsOqzSeH
vG/2y/nq+yzxXUtkLLHXtIuO4Fbr1rXW8PgROgMzFqe6wI0pNyRyq7eI/GDlRYsFMug8du9WmXel
A6VM8mqa8trn4luXpY78CMLc6k9mpnWQZx40LjVFnfK5Id1F0YoMc470K00Cj1lK6OH6U1Nha6QB
krjmBHpREGfbFJIW8x0eKS9Ph/M4UV1F5AeTjeXApSAooquHM8oXz0ODPRbQaTM4f2xLkd0lfEXt
lXuKVzKcUvmfQas+XB/k06PGymA+YvYBmB9GEOhlCgoDoLA2+fiKBFjQ6YOQ1CXyYe8l99gmPc4h
smMkkBZJkeLetpVRcvCuCbK3XQENFcg8vsSiphctnY6xh71O44FOYo6ongJ0WFPclKFSdWI5qFr0
xcQBRcYJpRhdH5yleYJ6OyXiGoowfyBEYaN7ldhUKHaEIvZXQw9Hr0uFAhqYCDO8UrTkKelhQ9Xz
2yBtEajTt+qSrqCottF/mWYzP1g1SRpK00zHgxOKR3vuIRx61lp8ETdW3pIA4gIoyTcvLS0JaIi6
U6PDnajFfZ4mLsWKYV1B4LCt/s4ULzKy2i3aA6WxLwO3QEhAMQb2NM571YBhWCAdFUERiWzDnekI
mO0pF5BogsPMNryRJEXWFD7ByKfLJtE1aqsIdJgb+xf+vIwl0YEi8V+8NMp3ujW0hwUS+q8Xoizq
Fz/3CNyz6zOMNyEdutS3ac1FHdZpvQ/ngg+Iq8QgH4BB9KuYLeCPlBxFO+f+sofhhk10D/6Nl0C1
UmExX0wwDCFIYe7qexQEH1EKGrS2QQ2pkZPkKR9bFawVqlBMLZ8ea5/WC43blZIK874CH6PEhvtt
/TAqF3hBDlCs0F5yuw6pToYvhSomlexJ7EU9I9HAXWHY8/vgw2YC+H+mIU2GODJOsg8RCMnFP4B5
ZFi59cW6LJOmthnoSC0Kgxq5wmFdLmqxMXSEEOvXzLQJf7Ll/bg5rQvo7DWvePIQ+pOqcaxM99Mu
o4e5wKxdVz699lyuyZQ+MMNUiOUxPotWvJhm+GV5AEAq/rpZ/ivqqbpOTDIb6vQwmpbFdyUIhOr9
RxNXDtJ8nhTbHMlfzoxlu9jaeyIqVLzhB4n8HMkozVCIl5SrtCOKIIjOyvcnrhsWncWQO2C4F7dD
sz8rLbmZdFCu6mem+1QEasmjhJ48oPHbtwNWf2nTubUaGtYImWkBpUoiFFmLoz2mDt+I6TKx6shX
OtKPe4PsQ6CfCjF/2gcxaamoclMqArPOQmPKKW8eZpnQ5Ji4PlRP/0q3bRIUrdpzM6ZDWReHpiCu
X9eRlCvTfGLxeueNeIaj/TnYXc7mW/D6sxN0U086ttoOKNO5keh3pykjVcHqwnuUba3jqgHyBD8J
IpYfV0VYmJE1sCCV2rcdgkjeh36bodlF3KmhseccSmPnTSxwmLVffLLKfieAHKfCmi/grwKvLdh3
5xLWb+zyCK2PS3z+3m4aJFFuv6Oh8CQiXmxtYDDXpvqn21lHH/5675lkFaZ5Jl8ab581abedBigM
9d5TxEq2u97TwsSjPEfjGWbnoudasSPS2yaeAz13xAGqd5IYANOmtLD6UcAScf4t1t4nCJBt/0Bd
oL4pYsSutK1zVcdLxU/IIZpRb14ScRlMey9cPofRIP5XN1JKSidAmFBEr0Yt2wuvk47ON0+zixDh
S5rL8CEq5jeNpsjNQnR7QzlPUNdDup3j6YkBiZfQxcMWUtqw5tfhTjZfw8LQDnC5FgPOGl5oTyS1
9UQ4VfEFvgcIS5HoROjPO7LfCSn1sKa2yUGGC7MGZ0NM8P6S2UjWE2YZxsfaxovptPGuD5FANQ2H
dgbBCIPSBdNWLz3r1Ci7tDTm4YQgKN4NwjpwP0OZh8SpaVBIpNtrezZRlD7dEbNDGlhm+AbJA882
4kVwQ5NCMIP2xKhqS/Ap7c7GLrWBBV923MO/l4peDB7uzdImeD99+UTICteqYTBbY32mBYMiAXJy
Llb/xkc4nRfootFFROZnVHbD9J+mhBegpLx3sshAArJc4DhHxNBw2WDHzGMeBKOu0kOrocyDIh6e
hBbfZYW9nNLe+inHUDv3g7zTDNwNs9/np5k+UmxWEQCeficQfGxdFEgnY+BJiNznVBfDaVWxJe0r
eq4wIKmTs7cuCGuIfWXlqituvO5Gxc9bGUf+NfLs62hB9lpWjs1BcNxZdHfEiSsodXVk0HuzH2Bw
J0adCykalghM2Um2NenneGxp/1GLBUp1Mg5cmrqHJEDHiRco/iPHRziaPFhXAxQc+9HCnNFEJEa7
GkS2m2e5zTxgXXOUrRt4LkD2aS/MHKBWgzbMYjCqEvHT1Dpio9X5qTfd4WiCMomU12CVFoWaQEDo
Ja9JihEmxUQfouaU3ePUcY9hdVseKpBLjfN3DR0x/B4kDp5I80wI+4KgR4U1pkMKTu6m+8Z3f2VL
crH1DA8auT1uy+2Qe8avUHowy/OH7TCBNT5nEKfnqdRZm2aFmvax/jkksuM2wo8rm+SIWedUEIhF
2GX8Fjbub9EapMsWHK1ZGf6wM3AkWYDdKK/8CuM2LpupPmR7CLcmgb0WyoeXPHQVhGyu6KbVZSZJ
YN0j+XyMRu8WNSUpDc3bWGMOTjvL2TQgOHs8sOcYaQYw7SjPOcW67TxwPkMwjl6jHxx7ekBNT3V0
XL+UETOEVZPY7GQG6SET90OZhVery6DRWWU2ncuEixBln7ZAU7gGPNwZMWVbC4anDobkjH6sD2x2
+pQ+E47uOQ3iMT2bkx9tI5W6aDoean7K5o5DqX3jESnPNtlmgWg9WsminyOz+h3vJd4ZG8FMZI7t
A/mNB8H5dLAI8srZ1kJDXDPy+08rY2IsPJlN1EC6ulEAAb/s0hmRhlbm1Wn0iPbnp1tSUbm1Qyxf
ts8s4jrae2gk5xVVS0mCBFAyv9IqrwkQAMSMCfyLQpQGTlTCHJE2kav4Gs1q+kOGd8dS8xYfe3nK
4GVIMMZTBdE9tPSC6tcRiPfQqXBXGyMTkG0ZbjAsB77fAHxXzQmPCEAh+Bb0HodGRGTtYjlASt6L
X6MD7fi07PizbW0cCvZ305flzlLhuTh6AJUhwcdiwMXqMm7ElEGMPZriNRSgkL08iRKHYxXVLxBX
Iw7XabP2MeYStsAI0984sUHIs3QfdlRPrJqIubCaC/3yu3pGCDqY84kTh+sconmT2v0LwtGjSMpl
59Lzs8kWwrQrCyU80YdP0O4ns/ZYzUkMc6v+aRZjTts4Nj5nqFi4s3NRkZM4qPRxx6EWcy2D7QGw
O5Y05G+DEWRNvtcr0k8WkFKKLGD79AbgyRjjhx5TEO9ThvjwlECAZD6iP9foO7ZWMyXvjRurtftz
q8KIqoIvUDRF9pCaeiATTAohF+TK5ZpWjJktnuvtmt/V28WvvjHrw5olGHnFd2kjvKBxYEc223CJ
6OUrWzhJa8mpmWNUlIR3MTl7v5scbjrr0z+FBsBe0nOe6eg8RtCMmIKd0xjfCT/jmuZront8vhjD
fZnYiLqLytplEJ8DMlHaDqkY7HAmLz6YgqO3+PpUaNOC2IyQ6NSwjL2bhRjotJc6R6cUgXqOehvY
tGaeiuFu1CcDQyxaK/Z0wAyET5MN3pJyus/E+WzHsqWzsOcHk9GB7PQ2qYBly7KgRnLRgWH2KnhR
1Y+QeK8F857oh2VrmToALmxa4eR/fL8gi5WMjK1TDBKF4Tt6eKJOxPRTRCGDEooLI5uZOVO6u6wZ
cYGuuaR2H5h9NhhULpmZvq15TWY6HwdGyCBUIFw7wVihAUVo65HWsa4d3OV3SKcCykYY7sE2AlPy
yFTCAAXRaWeaQGDHnmLwWXBo26Z1cbJj5STVPq9IOq6zm+YyiTLZ7zqHUhRsdZONN5csMXmsYnjW
sb2AukIoDhDqtuzBTLT9PKZvw4CRvXXtcZ8knNKtgZIbRXi6mx3L3VatHaykAYa3vgxJ3CKdl6l7
+XCvZunGJwfC0W4tKpbmkKMuRbevUTRMJO3WVbHsWlRTV9vyia0DqmWSHME1vElwiAax6qVzGp8+
mHInTKe7IG2z+HTmey3vwQeGkKSuYvCpoZUDCRWIRoWmpmkJLNWND71KhVwDsluPcdzqJkJNVQqL
0nCt1gStqX66Dc9D0jJDpeigUbX9kLZJqLFbMXdmuREogxDVCvbvXBuNE04C9Rg3983gOEikvPrY
TeEua5y3OXGMLatIcmjK+qpPhIkp5T7iCIAk8oNuK0K+SuX4P6NT92uJO570pAg37sBQZ9lkyDuZ
d+rtFEkJtewYinFRqNzVVEbf8ixV3BLtPRHMg5nGBx6HLfp7As8qLmSFtns0a5XVctCdkvFEmV7e
HEbSLQRLIGK+WkEeL98Y44qG8WvVmkbgDT2Rr6vAImra39VgV9tVO0e/aUP4KVPuesf6gG6Da9xC
/j66ltCpuiIGH+ZgMSek2lK5cNd9FPkGQkxFSVVhfEnd/i2SXHJVnd5ZPuucrTL7ez1+sTKNPbH1
gcwL/cs0mGHWw9mWLNmmivCriVUKMXieZqP/45Oktk0Et0hbAsIR/Wad2Rr6I/TiPht66Av3VbRd
wuG9z2rzxSl6cyNH/jbEVBQdzsbD0hE/25ZWv8uS5Qcz0SbTubVz2n2rIedpMCzQoJEHVC7ypM2t
gCljjlVnQDOzsJUlftHIpPwUlA30OOQmyjuHjgjDfV7BIweGiDOsfOga5G9qEnLm8gOXHLaImVU4
7r9jlDx0XmRZQEj4ZqXIsM+ifZthwIy0veux4rqZ9mSMJE10s3taWfrQK+cNGeE9jz2/sKgR43RN
QOodU60DwYuH/VEa6U5UgDGUHg+IQ7yzVzaCtKvOCfoRCTsWk+vIWOJkZ+ZC++TMDOSxGhDyEYYG
A+10tsZk2IwJXWMgiFnV/Ci05nv9SNtRvWcTPhDZsl/obsnkGta/QGA+oAQVzj7fqt7cr9RZ28EP
2rBzW8wN5MkxucNMEiI30DiYJS+iwTtPxXBXk6rRNzxiGbqmw+ibt78EpRsaRCC2YPBUvuVIeJ0K
DVTbinm3xglnSv8dD4pY+xnPzM/CeM6t9lZqfKpaytAB4Tn59RNdXa7+EU3Ru61SCAQbnlm31xBB
aETnG5lwiBG6SvboGzvOqEi8l6k1HCIGaBbyckJlikuZAjK0dxFeNK9L79K++sPU/tDoy6muqeRa
lhgnVG+9tyqj2Q/rDb2+D1lEabxR4D0h5yV0+jAo2XUiNBcH3n0QFUxKXYewpy3Nz5XmrR3vEfkB
wRiOdjcwD22ziSUdlU+Eiby7yYaUQnxaQaOUJv1YPoYqxwtW663V6kudc+6w7UvQjfwh7ghz6PIp
pskN30qd96wKfHVceMcQoYNU/ROjWV/KkbSOKsLdWMdZdiTa4ynUo5Z1Qj7aI1sTHMABupp5LPPx
+DRBWnZ4sZWTR/Vjm5n/qv4XW/CfWNk/uM0+5tSDxqjvzIVZRGtASMsWdUSGUmonNMNCJ7NQXSDj
J03jyFyFQTIff0In7CfFzciieYJNSbeK8x4dSuhaUjlWXoWmAHokRnuvyJ3ShWrIBdpnXFEE1U+E
0EufcjE/dvk55n/s4r0Pw1thoGhXRZUp1T0+fCtVY9ch0QjAVQEPtfVhjTnig8HjFTCQnKVzYwVt
f0pVgJMOzbAlsFDu6h5Sb5DVV233KJZVcF5lHSw5+VvLc5dtnpYT/bsKm7HqO/ohUupu8fr2kbML
l1Fuw/wWSgKIwIG5BIHCah+cB5K3ANs38iLwIxIF2eztgDiQIPP5oRtNuVk/c9WriwRNWcCA/gfs
hQMN6NAtylf7IWs0MK0Kpqhonolj69dixvaxdGYTgUdOHHBXRbgfTRgRq2CE9sC9APKnIDP14dDF
OJgxFqk60/TQ+KzXS30X1bV1LlU4pDX7wzlDGb7V3UlcEq94yRYEZm0/YK8tqp+hxoWEXp8uiwZW
xSnIjlnwDmM2VYUHQ2UcpFKLlzHPOJFpfdCXo02WE8WFXDLtHSlPLHh1FQNGt+yLEdfZIr5zyof3
zShdot6qrz6zX+qUHlPfEcmPpr2lNg5OvZvzO6ebP1TdR9Ik7VXihAUOcZ1djdwXOX5unW2jcR7S
Tuxs3XDoqUu7xxwmSnfQxfE0BaSplZfBtcpL2dDx7PKNknfWMLxI/b13luYiiQpG6du3h7b0260p
zPqMg2sEpEpBOMLhaFe++ZiIAWuiY1190jTVI5JuowJbKian547P/zLP0ZtLZ+FdflcNlvtUAglj
OO3Nr676rAc0DQjDtb2pi+7BZPY6i9nhnBOOfdWsiwscdEfqG4wbhlVtIgUv7+qM8ogiu3YYO45A
Ey9j69RnrPo/8rbzHmCE/v0PCwydwIKm3QPjOZvQ9otnAxppKO36dRKGfU7C5iMxmond2R/2xcgV
OCz5r6qOm4cU/cjVEvLLQQ+1KR3UnLLt0P/qu7ohuGKpb1mTWYFNHOvMTT7yuwMLomRAxw9rSHSr
Zhlnb8TDzKTk73kWIR7ywTiGAorBSOOr7wKmlXND4e3YuRdfN7703vyhA3cHRoZ1ErMHMs86/4G3
mIymBf44XhYCTiRQI6tL+xPlpWSJPZcReaUDsUOZ0M7+ItQS2jlP/WDXu8aBmmiF/W5C4hzK8tON
R3lKFS1NMlp0onKMcFSe5ae5K+QduCnH1TgQFaxPz3k1flgpkTy4u0WnT3Tu4u2ScYODZ6I+akwS
EwbXQDRHB6xDaGJbCIE9bURuZdrZXeN3OkIVUH7MP0y+Iu/vHN1+quyQc3qyvmRqVM+Y7ernHqVq
IFO+NkNgwss+40Qvdob3jZOtpGU0Li9xJfk39Z9jXVgn3Vfjn/XlzESS92k3nU2Nm8FIc6qgB7H8
/QfbNKA/5mcdfeNV6LO4lrIHG3LUv8YC58PYXk2qstcMpv9RJ987nQ/19+/k83+p38az87e673//
53/S5PfvP3X32X3+x38ErKHd/NR/N/Pzd9vn3doBGH1X6lf+//6f/67Pe53r73/94/N3kZS7pMVL
/Kv7z2Y9g3hNWiv+38V8r9/5d/HZZP/X3/a3kM//Jxnxpq4bqgHGYl3jDxy/2+5f/xD/NMjnIkPS
sIVB6JhLbN9/FfLp/zR8mz4+EtRMF7EekYNthen3X/9wvH8KdAA6vX8mkWWWb/xPKvkMqif+e7oh
YaOE9gj+QAoTXPu/FaLYmZZhycO/6hVwFlVFoj2TEuaeLfVAn0SDfYmchZ8Y+a0kJzyhTY74G8V3
xn8WCdIIm79pOo5phBW9QFI451+z7pNPzn1g2YQTIYRd81nOnLJZwPbynnnRg8pIo3mbpFun3OLI
ug/TCdZ6IuvA9zBCZBUpOSXKlRmxZe0ZLxbTNffX8GcchheFXs0dHSZ+xyIfOu69mctbq41kD6fJ
V6jnuGx/lzQco7aCU4soqorClJDjhvm+Tu6pvpboPaW5tf27pGTDp0c6Zbr8XhaOewXzU489XgcF
X2gojAal5KAz/KeKBKn6qkXjHJl8y3Kfg9NbZvXQ18orz3c84i/dGNRUbeyQw4/ddd/LmqSZ5uYN
zL6l49xH9Opucjf9M+vPyYygeMJ+hsHDfuo7+aw1jAvRHzsfSIP4mlNydfym3hZ83xtv1l47O/5S
LabU0pyIFux2ehR/VTVlp6sGQ0Z8XkmWUrpiD3/YZhG9a50ghBLxjy7ux2ouqdPiG248NC95+qUU
eFHv3mMVILQocg9WYT1Jmf8pcMMn+fKa9T1+FzZI4B5UxUb8BXKBwAoPNcPh1fX5dsoQaCXCMRoj
mrFMPrw+xC0Q3i1wErYzoSckm7Qxj7gftjJPKxJ/imvUzoTK/OrQowTF7J9QVf0mJoXI14y5miQm
Yfd/CNRhLbXyq11bT3XrvnKsP9mZfKxLZ5+WEs2G/dLh5WE7GxqDcaIdfueR9j0xP8nEeYoE3GGu
XNxOeUTOEbguX/Ew2+euXF4Gk0cZh93XGN2sVHvUXXGf+cZTkrU33OTKK3eKxwo8qbplWW9vECB/
D9J+0tP8oJXjeenlbcGuw9o2X0fHCiROeLKC+Izr8DVEIgB80t1Z1TJtvNoIXARm2YseazvT8NmL
+MoL0dzoZr03FyohyiVo8DpaGHA3htPdxqSFMIG/6kxIdm8WryBBh3LgEyeo9myhCOf7+eO6kc9i
eZOG9uKQRwW3BFxDIuwqV69dEIgxlC0DuYtQ8Y2q+QWilSIzqEZd+5lFv9vwuWihsr2xvqn3OXHQ
eehdnpFIwFvtj/MftyF0TcS4dm30WvpC9e+i+feU9x4qTMYBy9WPMe4PNvEfW6MD8FBOl0KQHJjO
/E0tREUuPtJm5I0SORq8+EfmpNeoqm+qCZgN+jVXv1Baw0viJZLfBufr6UOKWtW9j5gvtnY231qi
0tOSYcBP/3SjT7/GX1IjioFQvIlfTv7Ddf2Lea4nlt/wMC+ggai4Adtb84noh309RNdcbwlwIMbr
6DJWo/hbgrBilhzUQ9Pylyv1b0KjFtww34/6wdjSIqLEHTfewBZSzM4pKvi4tbA9OFp1TucYusY1
n5B6EBXSiHviAPYgdszfhUtFwnhf9vshx3220ONh8O1aTv2YuhaCu/E60zyld3ypeHOf2PImzub6
cYQSdpGZWuFyDsdT38h6W0/eSaiP/lmmJL91xF1Dk7GcJOaCEJEojdn7SY7UZ6JqMjIB/Zy24Ssj
w6PTsT06xRdJ/xvbqX6ZxchLPGc/Cy8DUGHrpSh64kXgtHMyLJiIBVCYAwkhpCL1pyHeQB7SiFVt
fYSmIga0TCfVaMYDhYO3i5rbGqnNEuFvUSGTQuGEbzTzvLjYTfuSQ2UMnYNFvCr6K+fgAi9HOHMn
+2KZ3c3JOKGnNP8yQuPo1O9Ck8cMCQwJ+fxUOxMv50D8Ssg3JVnUyYvm0fV5YnRMUuMiHh3Hgn+1
JOBF2x4HPT1WY3uvXu/W1h5xrv/II34s5sirO2IFPkyKKVXuBfL5w/bMEtS7ye9Z8NIYrofkZvia
h/m0Jv/l69BO7ieH0sb6P9ydSY/byBal/0qj93wgg1Nw0RtJ1Czl7Mz0JuC005znmb++P6oK3fXs
Bz/0tlFAwmmXnRJFRty495zvACph2uudypEhzvLJG3FHBEbEjnaTuxlIv42KOcaNw+s2zoE4qm5j
E3Lj8vfjZfAKYAaHCO6/6B1w6xu2qOc+47kx+noNf+0T6zy+0aEhxELukP4IH6XEk1breM/wD6wL
b0O3iZWywG9pthC3teHNrLiIyxoYxjScKxbP0jWgzPDCkWQxLY4+Oq96C8uABZnzM43Dj9tyOUfd
G7bU3ZAt4XNk25jm1iiHS18dkty5BHr0Mx3bd46HVbIWVveeN+lbFm8RV/C4us1brcwfGo/I2HaC
wzQ/fbLV9wRZZQX23vX4gWNNZs+y+2QdJXqx7C1x8Nw67lnlsH4m5MmQA5EFtW+6zU0SCJTlU53d
t2hTqS3A7HHyHhdYhp1j/xjdsxnHX+KezYkxLK34bjpwg29vH1IAeH4wuH6mXZC90TPtKZIPo2Gr
tqfQt/rgdV7mp9XIcstc6aPOjed+aL+63Ar8Pp6d5wCLinTbn1qGSRbwFc9oWb3k4Wdqv44lGQ8s
YbWOGVIr5rM2WCddTz7KgJYZRKiIh49XNqS8aDgvxUYxwkYMs4ERgPGdW8BR2rMzKVoKOAinihW7
DeAPQFjbmeNwAmnzivMf/v9Y7csGSMxotm+RPn4RQTZADUXMq8ay41ZwiSTvw8uY5QcSyeTaMXiq
ota4Yyryo1VNcGDUjVDR4nyDfSGmG6mukYKn0LThI0d2+ngImoJEJjt66aheO4RORcIIKsletaB6
6JjcM9LF6Y2eMsKlCIYbFK3PRLkhM4NxwURMwS6YcPZPHj0LVSEtjGJh3lmN6s6V5zWbrtWKbx00
wKzL+OdU8dklQ0HgSdXRExInVKH6BtAnSgfAWIdUxMh+mH8xf8nz8uiSSLGkPj7JsLivos49dYEZ
XjTZQXKSvme1SC0CCy1OCb67MBjdD1V8XzLPxQM++g6ixVOdIp/N2BQyEHdHksw4xwkzOTnV52zZ
+ZFiBgYcmDrkANrB6SkRHYeuMJmjB3uZ4JmD2T4Y3nzEA2MgqC/GtyxyMQbCLzndvuVUyKn9LUSE
6ReDMW0mVXzvy+TdyPT+IrOqvzAfqi5hh628bOPiqV6SptNBcZQOinsZ1eUDSZn6IVEUSdOHNnDu
HAsUvDpZbXelljTYoNqx9efRcJgwOnw/6OzTc1Fdm9iNULYgeeiurUS9HMKjYQIcqKMVjC/cg3Tw
4ES33GCIR81ih5z4cZxJoqod7Q3qd3WNR2ywokynPaiG7MkIlr6TyoMNh+rpqCV5tUbw+ljLdPAn
MdvPUxyt0wJxXjSdR9sw9k2O4tArW+RYBsVBQ52ydse0oE/bIHYtA78vwkMZlMHetA9MApv7xBZ4
H2MDr5deNfezI8hNw5DpZ15YnshyBBIQttmXLmcPF7Ro1vQBsy899MldOBKJoJikZJAf73SDa9xW
AQEd9NDaOjcPQQNW1+5xGjCGsO/UUi2NwXitG92kp9yZvp3HnzfqnacDe8HeiU2UruLy69tvj0z3
oZHxpV1M2GRfaX6TJ1W36pOm8AfFh5AP2Y6gBRy2edUfb1/AavTHLKbHns/ooeklR6tgxgquZbm8
YO8hkEiDK9wuDY3bFzMb6Q3C1mB4aunnCnftzikWoAeuDRJrMrkrhtJ6zFVxwnjRHvXGmy746op6
vLgUuZfbb9y+jFPiYttjckPgHwKzki6FhaPwfgyz7H423PDS0W3N02jwBy/neIGJKdHc9hrIZlfX
nTxYSxdmMKco3aQmfVOqMyIEedKZAbvl5fYrchT+/tU8EGFUKxK1bn8wUY5SqaTuGc+zhvZLmx4m
5l77scifdIzOR9CV5aFM7Yc6KE9Vx4iXgBOapF5V3jXLF7qEzr6zxKc5z9qRU+U+kWZ+FJ1hbHUZ
fIJ/iV5SFwx6OmSCS9iUO8Rg8CXKH0QKC2rDg2E7y2ZvPoPhAEIyQGRikknlEyGI7CcTB/+QRIeq
jOnfBOKis6zBKl5q7dgKOfM0yFw8Z1OWJV1rzMbgsCu/MdIXLEDDhpi1p7wyyx2uj8pXTn2sQ8Jk
JK/CR0JCf1IHQKiRYmd7xQOxtfEGDZD33hf6Jz3ikF59LU+WCqqtmc/XoKdLkwCJPFKCefwsxgsm
rhrvuxH4k2swLen1M8nEHekJk7tNIdVmYErYVbbcT+BW8GBeqNaWVempLAM6dyV8E/AgvFvC7i/j
8qWKnoVRVogAAdOoOpyghSXwZRKZIUEKF0tcce9qIIQ43YdnYdpvDhjslyQY1XqmoKTBR8Ja9WCO
lNOpTR00ifugRpSsitndmGA41nkLMHIqQmwkHnalzsFf0TUe67d3HLvWeLEs8Mr0mlEOS6hYNtGK
T/2E+amzXbWf8IIdIPwlB8uT7M/pqzeXL6WdG+8IzDdolHC0VEwZRs1pn2kCLDsv400Hk5SkWeBM
PEZjrunH0dLmQ6FoO4KcnD567b5iNbgWIoTnnbPVoWdSJ0OIgJu9+sjK6kSLIlj3nWzRLSCxHxSo
KoMoL3dw76mxhyOHivGoyrI62Kx2jqcYhnVL/jy6msuAk9mro/6FUkc9KmNtl3BbtDL8YcZwiABf
oUd2cB7BUqQO8cYnmycgI17srZ5tv1qmHWwF3ouo0x7ZXeVgKy6eJqqRnYVGiDTO4nlifmvEcXfJ
LBfCUmn3R4d6n/l9vMT1PEMUJflUV+VWB294l7p0AaBxwvWKO3o8QXSCkcBZBtsKRvBtiGbd9xqg
jbpLyEJE2bg1iZ6+i+GN+XOYDtgvyTB0EFhdcArZWzliv7h96zmxvkASl7DXqTu5tX4MK2gTjpBM
cSyLVCfKm7Oji/k8Oei8QWsbiKtQhBfZpldMQts+z49eNnFr1gLlQABmNndmxphTjRxKv2LG6V7m
SQVb0HopFGy+zdAm0+xGZNDROb02qj4hq5mO//eLR1LoBv5ltM1tcW2KkpY09OstnfDssXIrfjqE
zY3rGFdH9nvHUdV7LFCKI2i/1ECr/VhkoErDKX6gd5xv6OWR6lZ09ovSuOcSAXJlMpkM2ICvwboT
UtXC4sw955Aq2W5GqW0yp0zuDaG0R1VjaXPbr3RVFmSTyFZ26TjnUZUCqhjIUu9JUe1VbFQMp5jl
dHUi1gX1cZbUNMwUI5nWhtOZl9pFBBUHwCDOvnsWjoaqxgASvMSCIVGb0WyahRqeOg5368Twqj3t
fiZCHg5W1bnRQ+4B20ujR4unMpHyJekfF/ET/D9ta9CY3rLqxWdJn6pu8cI4UdcHm2AhcjDvllu0
AlhK07E5ZtxTdRn3PFQSiywHDD4hjSM1pT/KNmP6MraQVSkN/aaCKJkGs35/+5IE6QCp2Vn83M+J
CvqPodTOZam2RWzpx8Wz5FdWuKQmppjDTOniyhgubtc5O3c5loXSPusBDvM4bgfm3CAvh2l4tcQL
KgY6KBUoLYs1FJlYTCZsLPex5rLn16PcZaHN49wn3n+JNfk9oJZuq6sbhiM8yzL0WxL0P4I6SjtI
RZh0aGE8lk8JWJreIpHcFh2GskEXb2W+rXN96g9rjPdBwTjGVfPGTd3r3IIHZZ3AJxh95BGHn3/0
ru//Srv4H3mX3RdR3jb/63+K3xLLlxfn6ayYwiH81fsF464xGhTor8WaU/FRHwKKo2FXmNVdM1sP
cRHdJwWG0bLGYRXnTN5bGMLg+u2KU5nrmFeqMw8tCj0QusoYurz3oUSGl2HwEQ4doz+/XOs/NK5h
P3omYida4s7y5/+4lFkUOw6dFY6VmGyo8bhyrHM///xDjN+yc27XxDVdEhcMjrfLn//jp4RhhMvb
CYiBc+PjYD70rHdQRuDy4kHteZAirXjDNnc1ZfmWjjC8He3xz6/BXJKy/y2chNfgWTQXDHACjvtr
Fs5Uk3pSLKeKlG1/0XZ/4AD7Vtb0FdoC+U/U4uReGu1p2Ly5XgwxILjgzjy0hXjIneXvgEXkZg9e
wkw8cDmvcmisTT2Pl5lgFc7OHyOtVXy2R81B5JooFPVLm8sagw/Pe9Vj7syw1z5Dxb+TZcEPWIsk
fZjJua8yMJEWnI0stDJu5OHuz++eh+I/vX0bR5etLwxN55dwHaCtFrxiT18nS795afXHAe/LNB5y
Lf1ZTEiBPPFgje7V5BWEOt0Pp6IRgKXpnnWx/2551dcJ12vUUL3dJphzj1ppuXypPNy87EyiV7My
HyYhn+Vj1ouv0kaw7NEOyxbPCaezcL24UUT5TWsyYMfyMOccF5OGP13655mOUD8IaDlatC9pjdkP
BYuVmVNFg2o3FE7ZboHbVUAxK00x+OyAt8nYxFMUvLbJV2dpbw5m9xYt9D/gWUhiN4qz+Rq0eevn
Vv1mtq19CjTjGbfdW2LU5Laa/b4MEIlZ5kOdZefWVt+WptGIHQrxVvKzKd0rkpOlDcLowFrCSTCv
nQk4I/n0nMZcUkS7jHp1TvU46BEoCOaSAZ4Xm/FADCDCt1XomzYcH3PguiZLG7HQ5Ltdd08gIgAA
1nvDoopd2vLD0ll1wv7ZLbPtn28F87ecieVBcDyeBKJtTPfXh7EorbzzeirQAoU4c9Zo1S2iCE7/
XkiEWRw0zA3BdBqOc1x67L0WPfD8YhlKu7cbqxDCs9sqtLXGuQ6bQ2owJoGNA1U18ZcnuRjsqzvJ
V/oAc/9oyvZ1mZhkjGuWi3t750xeP8KJy1ZMyI5EjdbCXrtTXh9u7/b/53mpjQ30Hx/pMpP9e9Z6
/ZYxa32ui6z5ZVj619/5a1gqxL8IgXMZitqucO1luPn3sNSw/0UBaN3GpdI2iV38P8NSV/+XyaGa
pHDAhUtCGxPMv4eljvyXSVOB+GzToYEMi+X/ZVh6W2j+uQ7brE10HJjkEiEkPPlrEJzVdFQ2MSrv
kfurdVEjlYQJ9cMVDjUJM6Y5vpgDDj+p4VDhlkKni00Il8vedTGoEe1Y7XH3LtmttGolaUx6EhJD
b4sJ5S9CPCOiy63F4bQXWXQpPOtJTb2zx0P9Pe0t8wCc/5Hoxld8oNUDjhAd9NTeKZBm2cp+C0UF
lZikHeiT8hMmPWkqwfSuL8ga5cKpNclzwAt0k+mBozMEtkiph6C5Bm+TifhxVIb5MEsPtZgIyAjF
L3qDovXmBHraJVzsL0YasxYSo1hPsoX4849b4j+VIcvE+dfLLITFLaCbNhHwv8TVlYKd3c7L1L9R
X7ieNLE7qJ2yLq2V8OruLsgZNTObBOmJ5+VWkLg98DzpdIBDsLn3uRFu8AzlEBOVgquN0VKf7P3Q
UwpOSl69iNFGGtHuysAZrG56xkV19ue38lu5x83nAkd3bNvRPcf+9a2gs4pDQpUjnyPFYbR7VB16
K3ej0p/L1OSwl+bu19npHnObu2JeRCjKUk8ATLRTLlAoqZL7xrDQBocIq3dlmKWrP79Gx/ntchvu
8tBZAEAwSRu/REq6ZHXoOjWw31bpD3a8Ve26b8Auv0qOrSIqOLSM66ZlwOCZ5Q+cEj9sGwlfB7yo
kl+GMv2hFc11WirBxfU4YWZZ2aO4mxR8fe7vRQV4V1g18Ex908v0FRU1fSAEtSURNcSgDboLwyR7
JgUbxy3iNa1vrvXY+ByIfBXZB69xLiaSFLsmVVGBfag2InPo+2+raP5S50sNmvP63Cz/4arPJCRw
pWs+yE+6al5Aw3Kcj3HjPeL36VYm0krwlpje+NxzCFAQE/BHSOKtV07hpx0Uv7Jmn/jzZbaXFeqX
25r8MPYsT5gGJ4Bfqzgr6qwEbl5AwruHvgDe+mXUqhc6ZOGTO1BWhZH1IjznZc7H7lCa4bcBzeyd
pTPMGvAsAEyn+0xou7tneJ+8NiPT2Eq/BE1obE0T8TSovHiDRds4tMK7WiKs780o7EHlV+4GtWlE
hGb5pBsPFWKQJ0KVxn0eRy45PZ6zpa1SbIYcQ6b+OFSWfs0UegHo3epcTmggCKtjAkIl8WrKl87q
6UrU7j4Z8uDsIXqj2Y9BuBtxm0UqkQBtJnFkgJsH5sWz0dqzQRdbPBX2pcwaLPgw4/cOjpzUehid
hWnDc53C+nOXPnjJC90lOV4XbTAj/Eg2GEpQJQ+OGJ7GxBoPmIokuJD8A1J1vL99Zzvo/oNWyW2d
oXwdYxLO6mjt0mGOBYFNHkZlToUeo5MA9S+tdl/2trGdoHT6SUVvVaMAY3Sg0fQgmI8+4DilzWbg
XLOO8FgTMGHs++ZY4Nrb4LNmJKsnNkq46b3VWVgSpPksPIRJc/gf3JRpx+JpsfQd4o/qfJPSVxV9
OPKXipNDuKVU1qJxrnbT2DEmBWOg4woA32W1y7iq5DycYayoGAgkNaTUEvkxRX69Mcg2CE0yvcoI
p1Dc+AmikI2OHJiytFjNXrJL7LTewdMN9prt3OWY9UTY+/bcYSapsnFXBvYZK9oz2Xvh3SChbnew
rG2j3wd4kxjqAJL/S7lc6RhRFOAFh3RwhHsPev5Zw+A4CRvBdsMcYcesMjNWSDQ1ghs9B/Uq/WtL
Np9G74XbMGPI1TapuWstGFYywMKYWPmWPtnezFMSoI0GtHMLOG7wQibcZVHutCo5uiYfUlRjTkMW
njwUmlefA3Oky1DTv+dG8JPY/EFClHlBtBPBRHJRmnJaq8eOAwDs3QPnqns4QVhN2gToOBlkR7F8
ukXu7GzXIJzPsu+dCVuSQTOkbqz2PADGmCwR+0MNrDAgnJWSeS62ASrnbTCHd3bTzpeJtB+73sya
Yz6p7FvKm0GZTPxPGaXhHe3my0jMydmwyPRxG4YMRuHdIbfDd9mU3SH0jFOr0FxjG7b9aXL7rbTq
L07SPXmWxLpQkdlMlEWETAHabBnR40UuVV8QGh4DgzPIrEf43C0AWgu3ik+ayf1gnGPuK5ABSAEl
MhV92pRMTFEAFw3Gyno3WGLPJvRkusGmTZ3nrKqOxoQXAm1lXgdAfcsfCuJMiKt4g7iWyj6GCwWy
FGISjj7CDjeS3g6TnOkc9+VGqAyRB6NgIIUpaEd+ctzqyYpwlg/Az+UOhNNbXSl8HDEWAvTQGJ+6
FOo96GXmoNG5cDC+omrpOGO+YPe9mAAKN1Eivofllj5KyxQ0fujimjWtxoQ2Pi6hMxYa21b/Sof7
pZUMXrK8PUDss6o63Ac2HCJZKFI/MH0u7spEWhzVo2zj0iGBytjc3ZIIhxtF0tTvS9xDO1phaiXr
XvluoHVYwYpLiu3gRKQpURAuYjADVdKIYoUJxYdWM88J0ElYAZas0ci21lC4jPN7tQb0sLt58rI0
+lm3OBbhJC9GUH3nOPEmIZocxX22jVJj3IJpstZuxH2K5Zgc2ecmpLvnpljKPKv/0jiEMmd4lda1
pVsIzhCoVxjK46F/qRZ7SORVuxuLPEgMf67t6FKGnME4eDoF4dgBFirkA8Glx98um49Yd5DVLstP
mlcc3rvZ3I2o38EUg0YXMvGHJsAIJwo4ehG4Ml1Hyl1Ifd4nbgoPsLf3FEzqOCv2KatJsElNaDEK
0lIGWX3XCXpYdxmkE1PfGXSVMKPCYTSstl3nMs3wi/NWc4aqgQ5EEOsVmTpxnZ/7GjfyCiav/TEW
7yjPTaTUS4w1zEExjMwpqy/5YIslU886qdzW13ia4100sVGVg1gnDseyTgume2YKIsb13ubxzogG
fY/a1lgV5JmvGYrKHUHIB88gNzAJ8x+eVW+qtMy+sT+vFJKi5FAY8fyMTMd8TthFCzPQt3VER5UD
jrmvRX3VS3fZIspbpfIea/mH0EJUBYQTnkcGqKIUWAWMrDtBOccJZU3ELYP7os7P7ssyFIfRnZ9E
ZFuoa6ofU5cQ6YKc8kCs9Jeiy76AzWX61GjdQ7t8GUaqpHaRyheFvtUCkjhxCTA8rOtq63DNll5m
dtG8OSN4kuBja8xodaPkjRabf5k39yWmvnM9Ft/cKX1MIcJgzpfDo7AQMWauvLcygIV6/4JNytlI
YzyJaSAelRVz49C3pT+fHiM3c84KXOM5TFCSCeMwWVPry0qBVO3SPRmTDvBESCYI3Nt9GRYPcWct
MyxUjs7IQGQ+mCMzFDv1ml0/ZuWetib3nqNbL9yNX+Y+rR9HzbIuCzB7TqdmDfsSAa9dwvaOGRED
JqiRYdfktp5Coh1IqWdMoTEa2FS1+pknQUfyMNRJZbO2/LmKk7+fTYTu2TwgLDtoZY2lmP5HO5C6
keHX7NAsiBewxxIAAB+MbDTUuz6bIMvwkLM9aZxZEjy2oeVtnQEPkFvl+Smmy0aHR3sZU2fy4UaB
2gyzaR/PA237wX2tFEZqvZk2CBQeDdxojhzsO9sK6NAHuJEMpLlVWZ80MExEnM3vaglEc7IErtJy
PoTq4A+ua+0xBu6ZjyLPStMvRNobF63iDMkEww8Q4a7CxJ4uhmouWkFIfUevaAy18CScuVx1BWev
mLLAn6w+eeSznRhaTT/hWtC9kuwzYgIAEmcOjZjG1I59+qgXCAOcFsbfSPbKledo1rPiMc/lBw7j
aaU4Ie9u3K1oUOChOnnH2eh1TIzwGiIdFLhX7zIRolCqddxL7sQBL5+2OJYekWHmOz3ED6GSYh/A
noHbjSNwTLDU/fnzFb8GeUOD55DPUc2RfMC/HfFlIzob9zpnzyH+HI5qstv7ULEqLCSykjbEqp2R
7hmbMkl3ek3PzCiLn7cyqbWnD+ICvb1XIgek9cqZjYnOOtRAFjkT7sD/8lp/O7jRD5GudFxOystr
/aUvqhG/kwgN+FnjLDGdaQ/uXUJMNYjDaKR9MbGgJy7SrMBt/VibB7/LMEDoYOQ2ADlW9tDqvhcn
AbEz2Y+CJNZdLvN3PNnO0bR6ZAXTszJjF5JPgKVSRMc+JxBKhxjx397Kb5f91toRPFfSocNCn+bf
H6sxc2SqCc6IaeJcq8R9MU3j3LMqrlgs8MxVuUs0pKWD2S2bV4Hn80B3+nWKvPowAVyu6NNDJoQu
pSpGyU2LuyoosnA/5OLrn6/7b11I5CZghOiS664UkkbQv79YUgcdpwwCYLhVmD7iNTF94Q7DjnP8
OVDje2EH7Z1J5FA9ah9TNb3WWHE2mRzcfYjc19bN6QKrwy/aHlFPGqoN/Wa2q/gllmAuOiPdt739
4YhU+ThMGc1rXX0uuxG8VAeDPQBIgKcARMRUi4ead34MyVvf2bN6ZGRFGmkqnkoUqruuLvZ/fvPG
r3aB5c0bumRI7rkGQ51fFkDdmut6biwilFAob0sjv2Nqbvm6mxvswarca2DiabLzHquamrZwg+wu
inRv5YpZYjXjDWRa0GxrOHt3Q5+dooGIJr2nYvzzS2UG9OuJWyxma49uocl/NDH+/YPSCULhHG5n
vjmODoNND5NTygBj9sAW9fBsLl5oH3R5vRE16iIZHoeFHT7UnrlOE9Ja9TT6cIfeIxxHsrTFMfwL
pCpbQH/rIuFIgAPAWpfIUa2mH7aGCrmFiTg+aBnFAF2ruzo1xClC2oKAUffuJpRsOfFqXhSG95il
twwctIszio2Snn3WPBLNynl767KlI0Jk2c/xoef98SCQnlBJwM6cJrcyaRUPClPPtH2bArPeyKyc
Ly6cMoCi34PUzHbaGL8NskBi2bY683qIC7eWmlYgxGu7ACVKPb3JiIl20Lj6NRYFBoGlzpqStSao
Ou3R+w7GHnqhmhkBgJraTsrCfYaBamvYUbyDjZAcZmd6qNoovjK+glBZ2wHIy3ZXUjODEh65Vpke
bG9XuekWeA9ciiv2hwsWgIYkvFWL45rfxbJVdJDAHuYsvkoRDn4m261jud0FNMaemnw+YRbYa10e
nwyzvyPBqNqBcqODGfTqSGTLTIqGOfh154iVTDzkvK06mlqYntTMS8DY+U3W2Z0VjvaFOLOEGjnF
V9zhEYuZ4TNCA0W3/KHLK93nKBNXwBfdbdyHoBEo+VfcHGAEpER7JUFSRGzpvRbC5Er5kKd83FUe
DuYZh9VKjVlHFodFWEaT+DOtJc4gTu5PsZdh6UdGbUcBu+7ooX1syXeRihH6gHe/bHcdFsDrxMnj
r9p4QX9BZL3QGIawQn4k+OyafyDIwzvu5+PtlIOYPloPgtOTJ6DDl9xTmwbRti/SMcMH/BkMsHil
NxjHMtAWvojzpCxyS90iv0ccvAOMiOwQtjELrJHBZTXgnxfpZ6rKAjQDib+ZNu/RU8CARNrSxAx8
VU/dnzQoyINSHkXu/gxdnmYlrZEgrBpxjS03ReX6gRu+eSVyOIgJ/rhAowqbKDXUZtW6yEdn23av
t6P14nGYttKlGGlao9w4UdZsAoj8GsStrTFS6jnL8oMsElp3dTAxrkJhMrHkDC1OfJyzU5+fNfbr
gxhVSlCK2BhIMghNAgeoUnR18chPzcz4I66ktp/D6EUHteJrAwT3qE1edLqupMOBBQT6GXID030Y
rIMwF5MObarQrh4DrZ59V3EOQVoKbxp1RlsDfs8KmQBP064CknlWZ59h3Be7yth0gn49XlRgdUs6
XEH1xlQTpkADl9pDKrhPpusNTVNq+aMX5hGsfhLe4hYEaVexXSzuIazeyxJxETVLRoQjdXQSYpoi
Y2tVZsO930+I8DkhqNi+d020xTckFJ2nuyTpOXhwywSFBvMW3b7Rgf9OAxodlY1IN6cVjJVYfOfx
PNmkkq0Lm3hsnEEMOjw32kWz9n5rlwtQnyGL4M4WtBZo3UQYBzbAl6gWta1HqvQ+w8SOhNDiVsXF
o+naJzMcAJu9ei77uQOvWNc0BMqLBJ19sGgHTBODFENMhGUlNab2RvpZ3qhjauKDKpM6A187QIQZ
4m3j1tqVslnTjIds1BDSmRSTnUeAxZj1+xAO2XvRADw4Mv1T6BnypVBWRzb2CZtA0+0Q3cH2d5GM
s/Guiko+Djo+ZOSfSHyYnd71ASZdL0+OltlvsgZoVa47oCOKDps9nr4dkj+oAkEx7IOBEEr4uaS4
emqnZuQ0rUeqROVSkyQhxJc8m91Lir0ZmVd+gO7FEd0JT5YLdlp2RYB6KB7OaNqvcjTrrVjgXCF+
YuYb3x2zpSmtA/GGxubFoiHpwmr9Juq/u9DSGA6001UQObqa3cI6jk190WK/6/XiKbOoq0VwDWPE
9Fbk/BBlrI72TGCsrqudMayHmL67V+bpppAjEij6aqt4iOWqbrXxsTXei94J7iwPTOhAub9yDIKM
UztdoqHNA3mD1Yb2WMAtLYJjm7wNNeufaNNzLdSFws/iCmEILzomxMyPlygH620gAJn42ufEo1Cy
OR2spxhPllwcAaVFhJMVUnUii1tiv+nvy4lHGSb5tpmH9xbkyNaNODJHoIZW5cQy23aW/cQ45mns
uQEDRG1TWud7Kk4KRVWSlOjML5A0p1052/TDFmKiFj/c2BJViPVYtzGeYa6HaeCPsNnarITFaspn
M+PWYf7lCHeBDRiQcxZddtND4OrqhthTlZCmKH+2Bv2bpgq/U3WA/K+sD2sgC6FAhUEGAOIlMDya
Veh3qQwXoAIUvDa2IKtU1pYnJEOTlNX3hKKSfxnPNih0gCku5zpQFTbKWbPxyPfAnrJJR6z2ROkc
i/CONcbdzWL8SCOkxUU3rPDmfLrLFps2Z0vgeAukig8E2x3jxJjOqfUWC/YZDsrTBjqus4rLwtyC
FvhACSB3VYYDB9HoUXXxvDUQkq2MoB13N6SOmdI3Ktwm29wOhwqgcZ5pzmle8ACz7eFm3nFHf6tT
6iHEe/2ThovAKJMjtSIxfVZyKGdq9XnIt9JYUuCyNIZtFs6XpqLKcZpU7qCcOU9eHHb7nAGPDOBj
U/ZfcTaYBw0duBnlkd8P47oy9eQc6sXDrR+lDXi0AtAGuA1iX+c5JnONcJOb95yi5O9fpZqJgUt6
OJ0xLRIFDMPJnatrW9jhPtOicRWreN614knTyYiaaqek3bNss3b2ve+flUeqq57TxtQhH+91zUbx
iwAaGGXLZhcpv0q0eNPUqsBeTTOex+/UTjOAmTqGsT5b6sRYBVFXD6SyZvlH2C7uaWy9GUPXEWGQ
AB5Fy0xIjLZ2zHA3dZ18AivxOheA6XALrMYI4VpQwcIi3BiGRO81r/BY9J0Sxskt0QJVUuzzBpKx
S3bCUev2YyfzE07UwVdNjbeFtvqGRyTaNUl5XzT2eMReYGvqcDvWkDaPvA5yh5ZP5n3sFaeu8pw7
UR8SZj5nFzQdWddWRoSjU6+T3v4i29IXvesci8TDkZl477ZOPJVrqQ8xpdUJ3TylXhSfOtncBY0s
vnmIKzn3KdDHaF5lRcKsKtSu1iJJcpqkiYgbnIwolV26pNuJrBygnW07Guy7ETeNpjkazyIZJTpp
tf7Ynnua8QdRvIaVYZ9cQ7jwjyjO9a4Zj5U93pOOSXlQumcUk3eBLc1dl0XdtrW9r3pOjPet7naW
HZMQQh6xVDN2GuQCfxmfO4mR7ESxjwNmLk5oLv4IVnSPKLs0t9gMDDRuGD27TZ9tkPJfF5A5rl5y
FFPObPzv7aUyBvtkhVnP6JFzBLK4eG0U+gGeEIuycp8DT6Jf7KpH/NTyMGWGvRlNSN8mKXe+MaeI
mGFVr+0Y/Rb+DdSNDL3ZdALApulXG7b4FgbptTbIcrE6OCmeln/pehoXZtMHxIcJkhAoguluPRCD
EJxkY75GBoV90pekLiuNuMQ6JSzYshCWtg6eG9jZ0cSr1XWy1eLoZJLrsUoWSbscKPRuVaRdT1/b
xZbA3mWc3ZwELRNjK0xxkZ0ZmD0y0CcQpAviXQhkkY6ihYxdth5bQlxtMRciwJWPga1n0HfSYHMD
fN7yDlulnvUwgeBTco0QtVdS3Q0T916byPnEp/L555OjLX4/OJoWZbzQxf8m7Eya20bWLPpfeo8I
DAkksOgNSXAmNcuSNwiPmOchAfz6PqBfdD3bFfaGUZJtFUWCiW+491yaXdSaPzeOYVPizR/Nghe8
13bunAGtHdr8wDr7LjC19imc3BPi5IYvngqKnDY0U8alpQ9K/cXsVXIKu9Ivqa+IUiAyErbWq1bF
EidmftSkSemXEWfilTs3NzWuF9DVTblsGpxmZo0QfdLwwDPrSwxtBYKOivyGXxH4Ueoc4VqIseFE
ENp9m8E5Szrzu9uSlMtCSWybpqpXYrbfBWiVvVyIuhH42o1mQ9K4XXauGQabxEk/xvos1h3xPX5j
Os5fGnDx+8rbtOHHSsfR2araure8zv81LdUIAg8jmhs/ywKid4ox3hHfyfk+eM+3i6UPoIT1Jv6X
bgGwpJgw+UMakhWEVJYAsXsVWX2njLDZkwfnnZjfgW1rBxPxIk6BAZYHnuhor6EzvV1q5oTqMUqv
IgXpWRei3cYg/y8RXQfLtF0GOPl+/nprCPWx+twOsjkY4VfsWslW1+rphRyE9qSPBKxScuLcARwz
aV30UKbpKxuR9L6OzNOMbKxwJPYhRJEm45JNCFZlqXOe2DCyRLapWTWXfVmo1Wuvq5OdYy4Ik2BO
djVNVyfa+KRabE+SEaEpaN2Rvjuy/9Tzz9ZGHDqk6Lp0IRQIXt1+thIAkelYeRsXh2mXY7RTLp5q
nRRH1Q6U8EuiEoQUxSDQZoIUF1RxNvG5bU8aTdvSjHmuhvB7ySImmwjzthfuUxEucRi9gTFZP2VD
HR6K0D6kJXuuWGDGS3Novo1y9B25HqCgIi/ZnG6IgQVR527IMkvhRur0O/UZZ+8dc2a8iiL8MDrm
IsnAEecBB8yL4C1roWMNkUZT58gD4231CEDzZET5zLnOFtmKQHp9N/vMe8RJDc8klSBycZANfb1N
aqFtuv6raKHHVQbTMNHnjJUK1JZsTa9pydpJonQkf8X2QNSSXEIFlS9slzMQe47ziftiojBF5cUp
iNronqX6cUKfjpaP2XZkMMnPsaRt6siZdhjBkWd3n0ud8Jkk6DazZAcxFkRxBZPHTyoppAv2HCun
ZwFHAPfVrWN8vMyX9sIChm13xlZGXHZlHD62FfNyg6G1H9qPNqpMSILvoA1DsgotgHBsoAvbu4fk
n/tCVu7alO6bWSFQ0Ig4FONbvMCulKRBsoVVsJCk5u4F2Dbq7m43F0htGCLafp/qRH2NiVwT1/4O
I60jiuBMKKmPgAShi/GSWdgENPQhPBQuFm6ceLMRO+e87P3bC2rHX4uqgWibgtc52XnHp85lbV44
8OwoVS8B4+4tsuLJ93QcnRHOlbqPpt2UUoCqCCE4dj950NKSYsWzu709hsm6SZE4dMb4wUI4t0GX
4yI+wfDsGlPDnvoZspp9iCbGIVPMRMhlssYPg/6oUIRB1QjaZ2zYFdHiBKpDDeGCwVQsdwYZ0tuo
0NTGsE240PrnvNTwK7QDoXmjvo+4KsoqR6jcxiT69WRNjqLaxXKd9lq9yaRlUJfB10jponENzJ90
EUaHeGSpiGmQGBQin/a3xX6Y1CnzL0jpth07GyHmG9XnboZLS5xL7Z36DLLcvWb3jKDreNzIHl+X
TKYXG7HsWpKfwIJVf5lQp27YJYPvgr93wPMPm5Ho1QBRAy3HITXAkmmV6fpMKKgrqJBnqxR72O9f
u6SYIKvR4x9Y8kNARcy8zTKJj3p+xeBPUgshy3FivSTZtW2gApQp2TY5BBS/0wv9eHsIhXfprL7L
DkwkanwWiFFqO6IzIKOlVedMmsofosSDRMERjTp+WlM3AKSbxeBPvcsdvLJhaJghxpUSz7y6H01m
uvsdW0yQgSOf1LiD1UeCbQKNEwRtSWzFVcGTlBQ0h4ZWM8O9BLjMxEBeweUmsPiAn5G4moWaxwrW
W0auBjECbF7qpl4X/YI2gEGykxNjNEfwh3lav94OIScmWhmz0bL+1TS/8cbyUJAUbLXizesqckG/
NoY7XSIGEfvYLevz7QFuzpHoGWgZClC4jJkL9P3zrD7hQQ6PXP0Mvky0GnFDYrOWJw1ZY0smzq3J
gg89Mdy+kLP4baw0ACxDfABRm3FxBPq2w0DwI4SNpjoECjdPvtRAn3AQod0oUXF1QRdfCaJM1hRq
mU+shHXqGL5syJ4gnieMIo7VDknO+228YhrdWyY1itFtj2j9kJhI7qB6q3XX0TEUmPggX84ArZYb
Gj8MBGYJXVAYK8MLrZdAdRw1gBu1ubmGI6+fMzT6XhPEbUMzs/9i1PhdBYn5VccC6NgCYJFt/yLo
5JeLCNeib67oKJGK+IYq1H1pA9XI44fBnEn5SwtaHiYMbulyp0aFsMEZTFKesbkNQnKCFPV58K26
+0uxZ4h/WWm4kgWaKXgnhHR/2eeQ3GyZRYM2Clsn6qjrVNXtq+jr77PQgt2IooHBJw4+T8MINyrj
uoh++3iMfQowFGVEfkEKkOW1dgDUG2XDX4NAc7w1E4A3sfYayX5YpJVZz27OggxzQKHCCMuZx41q
2MTD5vlaeLG9jXkry1Skj3xuHhclZh+Ez7fhdqBxBCXsEVnekllqkrnE1geNmUa2QrQMP3XwAMeJ
McUmWa3TKSCxRQSo/HETJBVDL6GriSkTI2K9yZiklyuaBhHe5zEBSH3T034RDwueb95LTws2WkcN
oWXRR2PhLrjBxBYrgLVWe4RKUFSImYzI27lHugD54BEXd/Zjxj651A4F1NrD7Z+FwyC3Zfuqme03
R6tyJk32rhQuesY0abaiYoJvy4WiIp2tmwfaSXgvzMy9fds8D3r0VjOu2Qy9BIIvO8Jpiogw9qrY
V+D7kRF2L9PSZDuN+8RwDjouCdOrxgV3WriNuFa7nDQsQgSapZz4Rn6As2vn11up0ibldTCAJMOs
IFpqxpwWD2AZHFI9sbNY3plpxH3QaYhCoL9YQQMTeRmIyZInntfelSHoJmT2uE1Z5gHLVubGHczY
n2De1ux6UqbXH/A638+TPq9BgMVrBiM+OqDQH7Ff7p108qH560jeCkAC/JA4JxUE/eomrSv3hQTV
Pzc4xm8yBtP2TNI8bHiIjmvZvzQ45uCUNSg6bkSVt6t6j8jrok93Wjwj26WQJTjNO5D3zs6rvs9p
aq5Zk7Az8qbinNgeuB9IuwFBE39+Xv/WMHggMwExst81mMT+3DB0wUBN7GKk6cd6OlIXeifiWyEn
hvai8Jqb8K5HSuepbWdyOwjcZAJzPK0SJ1jui4zpFsVC1o6ajw4XP47uiY2i5ogJrKpyZZ2t2j1V
rIIuRWvftU1UILco3io9NO9dxtd//n28RTtdEvtSFoev//s/kNvwU1qwZEwhYZOg2/v590mJtszo
45VPNVYew+X5ax1EP8f1nU6qg+pp/FgOzHdaU+xUsTMWZYVnJsGmTJ0Rs0B8JOGH+Z6Wv8QYN48G
Kvflg1jXIQo/mZyGKXOeFKJRQ2rzapzhAZuEH2FrQtFJGmeyToV51SY0DQSydgBqAuc4zwzl2Zg5
mzEovuR6RIJUN97jMU59vQ8/B1FebHs3fRfgT84uA57eQj3cMGrBTuNtLQ9XAgr8+GEks5dbza7W
zT2/GiKufExOE8XlnvZn34gcaSJbi13paoHPySb8Eu0lk12GgISynm8D2EQgXgEi6qeihT41aTs8
SmyLDYsn3BdMQWliQMbM3U7p8AJKhE3rBnooVonsqllomqqhvCizcLbEDCgE6LO8Rw/Qr0ck3uug
rN7rMcvuYtLi1rk5pue90Wr61nPHbtN703zKB/kXsdBv3kHefZMtEWnAFu50S/7S/ib2QC5Q2Y2+
WmtxKkAytpdCo3Ozw5qxKQYzXQC0J+9HYPtGT6QL5J6maNL7P1+H4jftOc/EsgT2Ode12BT+IhVh
O9VO+ComnzkOVYVtTby7MWEyEyngbMeZzOkjmOlw1eQEcjgA0XqneCijgeoC5+5OK8diNaXg4VUS
NTt+Mb/QS8RPs6LzsbSLC+hpaznefQ48bKX3Fsh+Bq0HI/GyI6XOHcvV4FURaqlL0/NFn6XcEqGb
WvUqmq3hHnLQnYeKgZdRHfIs7M/MXbjVQFnH7ah20xR8gbNildz5tEc7Htw94mDtbyfQjXf4y0fW
RNdAyKfDtvq3lwp5aD3xcR58Sqlio0K9q7m7p0x3l7uSGyGsFyRs2WYM9r6a2lOnzdQuEttktuxc
cSJYL5bXJUiWomdU+TZKzKhacCTPWkjH0TEq2QehXZ2kKAi9zQgvZZlKXIjZgDlB9MmgZpPBTyb3
dXLupgGtzqTGZULKLnvsr0kJNapLXLE3VQ0iVLUfDBmCCWqQNGR6g9+tHw2mQiFktKx7YauAiSSi
YyDOnkDvKlPwmVn4k2B1rlI+StzsStzo6LLBrDy3I2FvQetw5xue3XQoHkMy0oYWsoHr+DbQ0XNq
LDGTSeDbS//PlvdBBGwdASOsbC82di4V0N4K1Ycp6Nk+OxQS8ZSCEgYdu3VrcXJE/Nop6Wz6TJDy
rRenbJmi8HrRWuIimZtiXVVoBYxCPrPQEPu+7Z6kRR1rptnRAYyxsVzS3+Zqh2vxeeimjqm45beA
oA5ibKp9JCgoiH9TjCk1e0deLzfXSdqHXAmxRlt0kWYJ+Y++xVL5d62agi3MkAn7s/k1Se2eYpiY
JbaysMMkOFw9Sb/fjis9JoR4moz0zpTpEzKlb23Y6+TYMiTtwB+u45q3S5RF4afsDsYjqT3JXl98
WJYWAhGcw5ZRen25/bSpiutt1eXJsRyo0OHcHweok+uoDw+Iv8LdXFrjmsX4KfUcttCF5hOvuB0U
4g+5XBKZWe3NfpJMP5LvRt7wWibT0bzZUGPCnuzKve89eMqEy3yUCW9YqGlMTizRrCpPtltkjRGa
bEgM+L/PM0CALykADFQhJpNvgmo0wDI+iMH9D52/0hFOkMByq9uq1CZpvRLfWxstQ4r6Rw/o+yw7
PGq6CaIkxC0R4Q9dlXMdb3tBhLvWaWpdFaztktKUh7jv3/M64AnmSenjeM1Ot4c8cYkY8cIllgZd
a+N4+SXCBADllpGI0uU9GM47i7yw06La9KEiYOcnHBnBmJNe3HKsMHycNbj3d+ky84hjAZFnAE5c
hIC7jZp1Zpl3rj+qpPA1BAy8hi0ii8rM0MyKE09Uv6SQLfR8UnexTBPqfY8EeCIB9nLkn2MpA+Mz
2Oc5suSaUUzO3nU4aGXVbrSSJW1ejIz5GgNegnSwZzPWTSULWdPrP7P2D/bGoN8Vs6cfJ/wlx8q0
vL+Ue/J3pSAHmsPBauGi/r3cq4asclMhSa/tonGvJ6YH580NyxP/RIDZjglOiNIZObU91SdFDlYf
MwehXnH823Qf3Wh7xGLnncbW+Kzaubj3rG9w5txdlNblruhYqXkeQ236x2jXsIQmUJ2MuQVGvvNM
77lOZlYQnJwPadLtQRxFl9BY1DRj8D51KLadepw2em4Yvtb07yINAhDQ/KhFbXOr6hCGFgfTrZOD
VSXvEerefRilEf6MGJFHjVnHmq2DI1pCqcgE1vpPCvVCW+nj/ZBW4z3LiVWUCwdElPo6sJffW/b8
LcwrjvA5LHfcFb6UXogIYGAUW6ih3QM436qwnD7mdQXa3JreorHakOXe7c2pJaRQ1c22YwdyiG2A
ZvDHHv9845a/F5Co7LhlM0CHc/Db3Whuhj5tjDrDt0OXqbdNegXuxlaS4OLPmfDCy+3BYdLHMpTg
3000O19wB3indnlIlhLaaPIGpm5CEoHmMVVriuJFGMVeq5tvbo/lC5Imk4bkDlIhEWEN0S+BYfC2
TJ/IKgRuVSDfszrYq23SIUCX34LKtonQVKw57ko118cUrtpGk1TZzpReiPIhoskBUi2ctQGIdZ8k
wfjMi1dA43X7VUZwzjbIzSerjbs7e9YAXxhiSxphdnbH6czotd7GWvBB84pvcQwO2C7lKzm9EUlV
qOKy2PmIMz1maUXyM5peisxwegpRjqx67uufpcEbI6bnMne23Bp18HSJfpzLNNz++R0yFk/yzzU+
7w68DKzHFPr0Lb9UebbRpB3mx9l32+g6G/25U4049VC9TzrzpqguCVZkOR7XS3o8tok6oeWtl23P
iIpiPYJ9RdjEUthhBMtNDVbjEDWvVquyUzrqbwX7dF4eMHrkjo2cmPOw0+3q4wDFasOR9f328aiN
Xl1HR7sOkcro36v326231qdyx6fZ3VEiznsu3WFHG72qu7vuNNdG/FLmFMhjVg/b1sZDJpA5rUeF
RKIiOpTUW6b5KOScSsFzleMTIKNnx8IoRLvu7d3xfJM7Y7ZjAGs1BDMyFD4IdlH55BoH9jXfiads
69nYpAD/fMRYqUSqZwJbsyL3Y1IH49FzOFfNBFViaZMNUE/WpyZgV8ELgpLJisKTvUT35sSwzL2Q
RCiXe9FFEAyyeREJRY+0L+8G+TxnBrMGn5NB7hMJHC/n/QBDeEQdJQ5a1W5NEtvhT/UnL2DdjF/t
wcTuz66+OPd1s8NmxWvjhBvNcj5hhCDEz2IMmTKuK5Es7Q23fFgQQ3B9uNezTznA64IaYJyZVDar
nrCf7ThFO3sJEq7NcinmaFxNAEn0VTXKRWIpF40TBtbF1DOgAO1hIBJDJT+3eUHqvVPoPlqAPTfy
bK9gYoMW1HZwGMM7ZTU4Sc5KGf1Jd3Ea8qa8dZOenEEGHhJiGI45TL6tHi3rMDk6p8CtHpo+3zZO
qz8t1r7U0JmBiIKkV2awkuhwA69rgvxuY9Lh6fFXKdJyw2Hc7Ts08tuwNqZt9M0AJrhupaOdXMta
6YOWrjtlfxRW/aXD/7nDrcJkPYmPXddcBNUfDWx6cJUa7+t6pzTysEvFri12uPmiMAEXxMf+gGMW
mx5SszGeCZu15LbO2/BcZ0G9kvbQ+Cw5KqSezKrKwH3/82fXXATAP9X6fHQt3dZNMhSo+H9tz8GG
sK4nxdiXDDzu2iIxjprgjGkGRS3WXKWbAVWxDNuPSv0rQ2JvNxB/sk64KfimpuWHShioe1txjhaQ
RjTiVGwr732y+dSxsziOA6ktql3wgl5G5Z7nf7m3W7+NcvgdbJvZJU4AwD3iF5GznIkbCJCMMqNX
nyx7sEhxD03gmeUrUzkXdt0IODFBiMCWcZ2PizwmsZ7VbDHtYg+47oeM1bqNHt2SJ3sCjeQQKfDo
jf27DrhqVRPnBHuvC3aF2eZ41+vqfZwmpKfSwRMu/W7Q7WtlsFQRnOv41vA1LWMMYzlwaEQIHWG7
+pfRys2W/st7Zy7jWozrtGPYNX4erbCvxsnhLvrLImL7Fkwf+tIqYcKjSDXML1nDERX3Rg3GhHFt
RzJMyS4TsQtytbRj9fXna8n4tzfCYrYKzl8A+sev9PMTapuic6BNGz4xZkgvvSilaMweJVXrfjRm
DNZTfJbdrh3N4WGJ1KEIG9KSzgxRNshKZqlY7I6VPdH1RmjDbKOdVoOjM8lMmIczAhlX6Xg3JIII
vSj4IXYxluA5bRFqebr7ygz16gykxyVZ6VC6DMe2nQPkSeljEKA6dSIAL1WMWDNzLdNv9e5FhPZ9
WDlEfipmpIhZ1aZpAaeC0u75gODKFSTaBdqL17hslIX7MTfEwogTGgzilZuBAKRuBWY4Wu7eMKLU
bzAerRIr/ZbqILILYtHOGK7fbpPiZq6GQ7oULgPRNWthEQjrLrKoyIxwBlgOW/slv5GdMaT2pn5n
hBLe2dkHI6alIqbyR3pYNZWXqSIeHl4lBCjgtCTZHq2wcc+8BluCAL/G9DEHkj/bdWK5/clZdeGF
Qwpm5TJzrWLH8SsnGA+DmlhHGoOvWMGtex2oBc3AsRYoPWnBcDTUihw1FYW7sqmPM/hWFOLoJti6
L1A8g1uhcmhsev3NdGnHbumsU4++l9HgqSFMi30xi4E+gim2RCfbWN/nQoEiXEKCi1q+a22X022N
V6MtiAqoOnvbNR8b+DLs4F7Q6B3KGjerWTtk4NnWKQroOv58AVu/rUEsHUmPYXGEoPykSPr5+u2J
nQ8J/zIJ9dZi6iX0U+IS1XrBzBS2zkgdLZEnjjrZd+5Ilq1q5IcuTNE8FeTAzMPwoSo899TYfLgQ
MxpBiAyqgeegSuvpBunow+B7WuM6mis3ID19pH2KS9o+adFnd8G8q2p0bQY15GOU3INE2Xe1UTyM
mZB3eumd9CIE4FPD3OWTE//lI2z95kLiFXAcm736cqBK8cuUjCa3c80aVf7NqdDXiL9k2sQb1pvI
o3B9bbuW0E3HZhZQ9gy3kj7+njco55K6fLtZxMAtnhgzS4L1mmztDdq40y5x68WkUVQGmwUDYR7+
4jwOvHMujLVoa2D0jntEkJquvKE3V7k2PbLh8fw/v8E3E9UvJybGJXwwxH24wv31gMLZJjyTEGIf
bcUSHgU21ykIthxZT7cYtFeZF30I0uBR5MFHqfp3NMaEymjjV9WJY4JlDkOriRRNusYW1t6e+s3Y
2fDMQ1z9bUtKQoFnhoWR2PSLXQFIXPCXq9T5l6vU5hrlQ7yko/y2rIO9ivBfoB2eqojs1eUgKUkz
P+CKuIQL6NbRyHQUVRFv24x8syGxkfwtAp7UVQ+VYjlDiL2OvQcVY5LML0nktL5n1+B2VbDi+uNj
W09X2+v8waAQTBe1XxopFO7nINKNl9Z0o/uuKN5GRSqrRaaGmg74K9ITb+GlmMue3CEGDwBF+BHJ
gG1kBJ9mxi13hbQddsHeC1V6rif1MoZVuTcqJMoewRAbcrPMddBFuFLMKFxrQf12E8xbSzohxEX2
jGQ+qwqTA/ElFOZN/jboB6jbct8s5n45ty91ls7I1+myR9JzGdBlB4tL9koyxF+uqN/XGxRPvBEu
DAMuKVYdPx8ZXFFlHmoSpGQ/vLfUKCck9fveiOUVtSdBMeZIgOuIkkiPnkgqfMbGMEDtGLZkeG68
4RvRCOSVBv0E44amif/Rqkade6+QP5P+GhA7ZncYQSK4jLkOClII/S5yBr8amjsRx2C6nPQhFXjj
CRgtmRvzsoM54D6K2EduI/NZ5FZ6J5g+jYA9SPhgoldZw7xmofTUB1p9BPGxG6R3CeeZ+rgYTeSg
rN67gkCKZGq2M/54MkfrvZ4VAGVg4koYPr4zofxm6ns0Auu1jtr6wg7p0gBwAj++dyLvUkEnfSDp
93ZUKHKtnbqtzl1V5jtCAL5reY96A9uzLg9zPMwn7tTvJRG767Jul9mysdZp+PYMjeNj0TYHTeAX
vvlGDC9iXuchZ1CrjkgYzFeobhyS1RAV2sY+Yp/qJ3zUGT0TIPqXc2S5Efx8jrDUoOwigUtnh2j9
8q4nOraOLEKJaI3O8nrjCkpj91gk7qWH2nZlyPA1ygTHqGATk7n1p7pNL3YSBYeQVHS78tgSuebz
TFLpKlqQ0GSQpJt+lOJUufiXQU+JOD385Wn/frobAjugiyaRdp2q+eeLVZ9lQ9EYC1/sEp1OMu5H
GPk6eP3JKZEmLUMxz4Ml6g7FSzMb5qGoYxjtHfvGjtlyOBDaoRArmRqOrjqXHwuJKY2sdrxF939+
srdF5y+vMU5LvBEe/CsB8e7nJyswnzq0FMKfGrkuNPw9hU5pY8dwNyz3Cd8eU+TEfU8H6ysnB4gf
Wd25VvTUFmGE8LRDuVbNWOBC2bIyR32a1MbeaUrDbwp8aiCcUAFYVe2PCG4ukzVuCktkUKlVu1N9
RCAuCd/L6D8hRk6lpKJHzN+28RKoUM8ApUUPZ/GmpUkYb/zl9/+Xzgy1iG477P081la328B/KUfR
IhNOylrNnxYBpRFoXxSTK9OlSM5GSLSdl2grK7E2IM5rutsm8GM1U4RyqwIlohE9CL9UokuEOYTy
3hGDc1BZU+/qYo5/9HvgvpE45cHVkQyt52b88uc30fyXKw45q+fhP2Whbfy6ZYdN2taDCm3G9SRi
ZgaoROWkr71lfqndCY6ryT2Ig3wXeuNpzm0A3Y3hbEPZHMXEsCHDj4PTF0B9gq+lckZrT05kvGlh
uCVOFf1lX2lK4/dnbC1oKvBP2MIEVcLPl52tEUvttNjF2zJm5QDPdUuBIi5dF827jBuhHWrqmK8q
brlX0EwnCUWLVO0+2RtW4PiQq9SmtkR3aExymTGroUkEl3AcmcE9oP8sdzHDpHnuljDIUD0he+gv
FFmv3nSVUclxPXfmS1U/YJYlk0T7MIjY01dJZiMjxLi0xdw2XOWiC8YGCIGEWBgWAaRmmDbdnSYV
SljDnvw8+DbgqrjTtSB6uD0It7h2BMWfnRpeYx9tJuq6R5JhijNQ9tfG1ftHT3aK6OLuYiTqiz0m
HzUIJfvKdgykoiQsCOZ1Bk3KCSO2QvDPZMVKzpgY47e+X8yPuUjICEtrX3hzfIiKHt+3C/JhtOnE
SszBrrLWRNRkd5zmqwbO1GIDl/z/hoemqfFBNlSA9dg717zon4N5XPe9IV6zme3a2HTGB4lN3Hav
Or+3RxLHsSJ25kCfuzNbeiLNSK6mAPqzjLS3AylbcuyWm0mNebxtfBM/0DbHG8Awe3h0Jmxq1AvD
FrW09izbEGNXL8iBravwJTSwkqUY8pEV86dVUybXoi7e4uUr7HnBAwpiYkT5qo9d/bkfCRoW7bhI
2635Gwvpyv/xpXn7ZtrjJb09/NfX0narH98c4r4+/vOlIxM49be/vrBMNlZPftDgddFjOdvRY8Wc
X5Zxe58vX2VzNp41Tqvbn93+VgSayaXsCbxC/nhgudgTnBwRNP3/37v91zxjvCvI/v3n+x7rtKu8
PWjgH6aSj9w/fxqPtDZlbjtI77B4BFVYP4QDLU2sCij8rl6eig9W1gb+7crDKBY/KJXdpfl4l9R9
8ClqP8wgFr6g/GFHYoGSQR5bk/DEBKMI5yX2eUJOblWPcULWxzQm3yzZP6AmcR4CZdsPyQiRpnKy
baAaaxXiBHmIl4fQ67ELpaxbc4V60q1wwaLI3Ugv4PCxBvc+Jxz0AoCGA7zJCZMp7mZMjGcZN+XZ
SMZ2nZFkR6502WWb2zf1Sf/PHztZQrGPisQ+tB2MpOWf/PNw+zFO+SFJi5iNLciJap7eSUfMd2Sn
0jNW0fweOuE2GKT9opxcPzVh5CLy5fs46xuSs3K2eQLOrBKlOCfiGqMWfcmnINv1GqGuquyIfCKJ
LIT8fTAVNlGdZfaWqZfyvaKm6psxkVJT6Gdc2/95UDE5Om7XmdsBxOvRxuALYnTq97dg2qhllOGr
wk32eW5t2XCQ4hCaT0iLiuvsFMUVeUygr9oqK/cAy7/cvkfrQ5w3eRYH9JzylBnFoU5MSJPVoG+k
DbxuchWOoaz3p7irNv3AFIUZ9IcFZJk4TbpbUrvaIpOLwVdfg8IExgeZaB0NwUOIy3RlOyVUaadi
mwxl/zB41sVWcXeEzWRvUxk9KdgU921s1BvhjWxBRO0txu34XmukvS2q6EXvS+cUzoZxTd4Q+ti4
rJt07caQiUy9eRoGC4O1iWR08gr3MFrj5EPDrF7CzDgx/giuzNHlDgPs2+B805qE+HSty4att2wr
CHg/WWpIjm1ltVfwkiNafLSPlh5115Dp825q7G+1wc9S+ezso3zcueT9HP95cJYvI326TyIUHl5K
VNLtIUs0ZwFQQ/gK7b2tq/i9KCtu4ikgGE/B+y/ugiT2TWgFG1GYj3Gxm4NKvHUuUrpY50Uva5zL
KS96M9VXRT7WalyEmdk8ztdRn77Luc/PROMYGwrceK8z099MvdRXGdJlXEvzwQOBcyEr0by0E3gy
SAVM45p5upTG+GSIvMADSBhhQ2aHUWF9KzTzTgth7XFNtl+N3C4Pt+8JLYXwE1o93f0YwE+YmY0H
IaPTTvWPI2tMXdU7HVDoMRbiyDbIOsMKaS96x43PnR6nYk6snWmUjp/3mP91pv7X2QL+ZGHfO/Z6
gcqyxYGhpdErQDCIWZ7V77SWPOWhih9NhwQgZZn9pfNwyQ025gEOzeDYhONHj7SOPRMfb5l82SjP
NVyxOCsZ2xY+TCWD1X7SrrQZb3sb6MkDaGhj70Zzt/GQmD1wwnC6JF6MENScNh45GE9a7UcFyR4i
Lg5xnT6IOPjEJDB8iOeGWPuctJ9BdxQELxxkbXmykiZ8oezwjnMUEbPep4SGkzFUGAp2RtJra1OV
zTrWteyJ+OxqO0ok45M5XWJ443ucUnQgEYE3VdN1x34o1arUG2+Pu/FVOB1+ukziwDQl7ZGd6+do
HE6kqyxzO5tpmyPnDQ4HXrUds8BpG45Sv1ydhnG5t6TmgD0lHGrqs3NZEGJtltLaOOQcHkpd3BV6
+EkQQHZtxFy/kI3jabyRpV0bx2ToxLZFkuEQ88AWwb3XTACq1hwccBEr5LhorhlnvPbBhJ/JQ+Fm
lfU3V2vsC2ln2qY3FLDeOIQ7zy8GTUIdnFRH927N4EKrEgO+7dk4oOz0NKeO021V1nEYtXYNPBPI
mZSbnkITUYlskCdnhIqkbdocPcJ+9mIosytz5B0MrcI3U4UpuumaLXernbHwjKG6VethYvjZsALT
etX76UIHyAI5AWwFAZwb2YOFpvsQ2WhBrTbhUsAwReRy/smbUK5MCllUC9N1SUX8ftMnycaDkjCl
gHCWdtjpByS7xNgZVR5vSCpm0wQeFQJheCDhzF1XChVqnqMoqUfq/YEs040n7ZxhAZdPiwg0IZTO
sUexzZRWXwqwDaSbkHIV8lztjvEDAp6zKpPsEKrp5JQKTH1CqoE0LICmlOBhI++7kIM2bFgONAtQ
AITdAR/fvg4sYHcsMq5Np5vYFGFhCnr56www9OQigwOWBs9QR8UVaAX27NLQ7oDIPpF1Ep7UEGnX
rgn2bj+CzkzJqAs9VkPOtKk5DK4drqS+Hk3iQOL/4+xMluNGsqz9Km21RzXggGNo66pFBGImg6Mk
ShsYk6Iwz3BMT/bv/xfrD5HZnUoWjWrrDVNMDmAEAMf1e8/5jnWcUU2ufoc5LRrPvTfwW1XDVAqg
qLfRwTqO095EPckDtbhaJrOI1D47E7YlFeffSDbJ90qpNYmd7LPHO55tEBkY92xAL/Zb3aT3HETR
WnW0wSCCgHUiO+lO+wbTbDhlcfeVtyJbcGBnqalyZyYDVryWZvsqXIZcbVefOpCJJxapR0Ro2apj
M7EGKDUciiE6k1+Q3Lgpv3EwPudp5t455SeDm2LSCuAwmE6WK5E4wZH7zrkY28MMHKMWWeMV6Ydn
e4yjw5xz2pEvC58oo+oYyidNhnu08NoxTnP2tG3ANAQFEhsILI9RM+xJXVvm6boRETWY6Ta87enF
beMQpTikMoQh/sxVeAin+jbo2VBI3LQe/fjYoqMei4mKC7sMO6t0XLuR+WCoGIxeF+2TaPzmygHX
b2vtDAROTo9518lsexvAX/E7zQWGn3fTOowMpIz0w9dVV9j7yiVeqkmdo2Hn6baepx8NQ6zrOFNA
9MATBnNq+J6iSVUEOa3I9Izab50lQYt1iDhOYBCPE4rfE1li8yq0VYxQU/umjB4qJCKlL1Uz3BIu
fGDfFaHgcLVzTjZ7P2L+GjtABmBDfcr+5JSDGmDDjHQbKHGH22hJHCyUeXTjActiGyA+beF6OcGt
g+t4L9pY2+FoPgS493ZTmxGvqtksGrQjumqJ/zEK6ziAUe4WlZDN5mZdMQ7y57IaN55Jbo6N0GOu
VPU1iEHTqnpglgQ7tR50rPaSPZrQTHiyWYp4vlXXyfLB7mhO4FMg7lPlj0FMNbe8sr7CNl2klk7a
Oes0QpJj5GGsrPvC3fyu2Q8rfO+UOXsFf4mWh0Hy4tS2B3q5DSr8lTc5xYOLpItNIqpGzzGe8q7I
T0Y+77Dwo8l2w/lIEXVMCahh0hwF5gZPBO2z2A53QTzawE1aBhlhc+znOj/pOAsumBahyS+Wxlko
I1bjBB2VaomSALfIzt4LjynH4b6eTmZu3HqEnt3k2vCFpFJrVWV2eqXHbniKMnk/WbN+JdRnrwcG
0aHzWbW1bp4qzXyVBZrJqcFF1Gaati21GTEmE6/9lMJ9jRexUpctT1FYM8mC4WUb9+o02Q8lsulR
KLbLMWOmPJ3hrNzXTRxuiXNClQkzp87s+8V0SkrzhEXziFJ1XTRZ/jDzYAg765nQr3UZlOEWasbZ
WlQNc4xPJpNclKCpvjHmgBFJ/5MTknEagu6VGL5VY8eYF+TtNORZv+uD7EkWPWkV00QTKgCGNfTW
Oce+TRGefU5IcJB1TZtmweSzV0Efk1MTs6f0lL6/DA6JqN+DgNVPFyqFDfhHp74hwSg/FAQP7sKy
e6KP5+3YLpSoRqEiWEy246Yzb4OhBkXkjqdoCdpkUAcMK5N+4mA6a9vgW6maaofL01rc12UCygip
HgHA0RDDyTrDJAahJXSeQIsMfVhgVa1nQhHo82TnmXPls+Xo1okaHDy3udqWpbu90IcywN7k+6EK
QH4Gv7U0DoKecpSwc3CpDjD3RDIR22oAzqUHnX4DW8bX9Cq45u+91yFk52HdH1RmbLCU6/hK53ZT
p9YT6SYR+hd0xvnIQjxZpXeVms1+sBNK7DiCE5OrLyZ6BnKNVA5vRONMuk1zG1nWbdWLxfBFVyBK
ypco5I8zuTJ3rqoqH0ZUg7+nmvbZDBCDR4hXIQ8I+pfL4JZsLn/ouVi0NMAI5xJhmObrTDKQWJCC
x6CkuCnmJwMN72ku6KWLcXqyGLjsiwxYAYXBfFtwxoMNzZ7msclQhPWSt1433U1tOvmhk/R/LZt5
oIYzznq40EzqpDnqDKCOM9lE58CkhFBonNd6rMQR9LDogU8IRAp75Ab7Sgz2lZOf8upuYNAgqaf6
cc53QWKFW1sbbPQuLusfrC/MptTRMv3setVDFjyhMkcJLClD+lyBHZrAjtRlvCtF0e4Hhg5pSTff
yyD+FnJWG+BUIPfqq9DlOpH58LjA2Neh3h4al6wsGuYuLByqB+wVN7ZmCrAkAOTcaHhORGScQzyA
/phpOyH03wIT82gtCFcCTu35iGrJZUlc8rvw6B3CtBG3sr2ZliqiKML7i4EIW9lXY6iS/cUoFnLW
bA2bkiZ6Ko8uYstYpqcYST2cjJpQt8L1G5eWaZYToVIUwY1Vl6ZPpNhwdfG4ZnVS7RtNDzbW6L2S
E5heLR4XwCHEv+timSv0PUiW0jo5ebs1DXDYVtdeUe7teKwBFzFRDqfqukbtesy94tqdcBW5zHF3
kflMDf6SGXZ/FTjRV8tI8/0YFt8KRdBlH6IzlguSo42fAkq5LNOGg+iS84QgZcUjZWb0JYMds2Hw
sDzhN4bt1SckRJAxWoLT87KvWBHwTqHwpRnnIQmMOw21o8bV5Tnwv2w42jQJbLUdiZQ8aaP1INIp
3plFWvnVOCeboiPOpSOyO2zt9dzyYE8LhzFh2n01bZznBlPhwfTyXdQbxEIT8QloJMkPanQpy4hq
Q6pDYMY4LiY46PF5OS6S+5kQi2L4btmDgBxIgpSVA1ax0ilZeXVGYxVSM8PZe7tx0Acn7kHiqb6T
lrbjVrtWVpE+l6b8SgjaVYXz4jSO8IwvVJyK8oB28THHCEgOToIWqWrMddV6Cr1nilg8nXZWsgg7
HOpfRhGfBtm217nT49pNY4a/YGKIjJ271WWV77Bl+vDckMihz2sT0rLph5CRR9sxt5q9EVjJbcye
ruqLxwy0CZPQOrtJrugnJDd2DxiyLJIELTjA58DFno3jMdv3swUYqYAhUqHsljwldWaXHc2sZBbp
nVEvtnBucoozhw2SlaK/6/Z6OWwZmyEwc1t33bV5cDDr2CbvIDznY9TuiyWGRGc2KLvqqxiJlmSH
Nd4WIcQmD4cyiUoSUSLsR5lGOkGEGZODAblcEaYvEOgZ9DfjZvbcAIHQLW8kEnm7QveXVd6aoARe
R95Mu16Q+jQlAtOx3rEG8sfkn+nSSeYvlre2FnaiqM/MxqkEgznb1wSElUZvMbxVDwZr9AEm/k1o
Iv2fkfikGpTCtvY09MNiS/XKWJ7QDbzv4Ral1TYpQ5ced6/8IRqhfaFCND0KWkiP7Hy86ITpF8GV
6Vb7opweMrjsq05F7TeNC4D29SaMHOfWrWui2m0Q3fhNYWK7Xk3MOOTtUVTaQTAO6el0p1pbbUpM
PcfBcH6Ypo2MCp8ZJLMtFgDg1UzILy542ahbK3VAF6s83A7E7uyoqL+7of2po9T9igFzxVuzljNq
EamRXR5rLU2v0OYBqMGBnGbq+5gptV9E8rnIZHeotBoCJsoB+AbNvZV02qkX8iZvG0A0xWyca1Qi
AcXplQU8lOp1uvOUnZ+8Io82YyQp722QA6hvzG2QmtxNpQdKz/1NQaE/cgeuvMIedqRH/bDaAV6O
AVUzH0uM2bgG92ltYMXo2qPJiV13jjluzYoBSAK5V7AVu57RkZnWjMayomOETIR420y7UsJ19vWg
IXquoWREHkEvfT+z6OhinS3Eck0mM3qok1476uiltuOHhQDYMqbAfbAcD26lroe+u3KxxvAAJbiY
/QpsKEaYjU968RVboF1mpS92hwCHMEpXjnvb60nkrYiyNRIKdyWsI12HrQLt5gulGXvLRSRN26f0
U4j2U8pQOzU7Gncey1VTm8NRTRGo3MlC3KITEzSj8Rss+WBW/bFieM1aWjzmJtKlSJAnHpeoKBot
XButYe3h6jLB1718BR/JXKcprguPKNuVllQoZ2+LybsKRq27beoMuuXQ34x06tYe2Fd8hv0PiweI
M3RENA937qw8pr4uMt2B2WvbqM9pV117F661AmjnjqVOCGGSXVmTfuUZJDwI+iUbGBBc+vrkXFn0
ouc5qrFGgV6Kiv61nBBIwN++ktOgjhZ0dLY+abe2MweUBzm1JNdCbZpmaXOLGwFvYZr5cxybh0o4
qziyvWtbDpRWFXbn0aF2sBV6owqUCHbKBG9OTMap1mbl9f2MnQhAIKm8wRCCYanEkbQWa1cN3kOu
vTTsIk8SewIZlmBKDdUzsxzP3NAEDwtwIaWDb7VNFWG3LokgvYrum5yOW/GKyDK/qdO5IPtkF1uJ
vA5V/70Ys/vEm59zXZTrfm7qk1XGPGRjpHqIN3upmE5PPTp/1yqO6MMrn66OR4mz6/LA+ZzYT2FR
PDNLrj63EJJV2d+WYx/4csI5ZcYCZvKIHBAL14E43UK2DfCb5LE11XhKBYGnogMlM96bDig/28BF
q4YX3QGD1GfDsOIOGbYNaXV3GlELW5XnTwm4ca6xIv5WjyhZEDVX536Gcx/qd06qMR6cX7ix0w1a
7Bctqkofkdmpp966ml+0yvhS0aQ/2UT6kPr+WA3ajfMS1coiVjL50QKah7HmijMs66epoWJrjSB/
wN3hZ13VofKjYE3L8uQR2LiTYB5WTRC8ENVR7zrSItYd0wruj9naTRUiycLQiclyiO6yg+mEGw1X
E1If+jvEWwxq+gSPjkdo2e/jcgiJF4WPT9OFUDPvzraMm6GJnpLMU7eZDDzIMhPu2uX9jYnrrTLn
25gLiqL+SzCN0YlfiuWiJXg1EYq26WAcILHX6wrWl29MpmQsQq+D+h5jcxSCqoHLkpKlXpHlYkHs
Qn9Ffm+ov9aVXmDKHtDEKKUdncA5qwKGrdHF4SHpPJCTk3ZEjTnSSK+kb7hT4Wt1haViMOfT5FC9
BmgRtgJeEbNyRcNQmlc9Q5O9afQPKcCUyUEjgz1uXGF47qjUTIYyqffJJlxol+YOZNp+kNscLTu4
x3taM7tICOGXEQIR1x0AtPbWb66DjGEmsJy0nrAk8jqI1lOdUqmowT70PAzW1sA0WSer0MlBLbnQ
S86TVZ+rAd9QybyyLVxEUnhG8RRp4U2OX5xfUeabutYW1CbDsqEv9ynsVtBw8g7H3vfSjeW1mdT0
ijeOnDAbsue6MADsSMJdNoZlXc5Xmk7yAuysRx21kA9upDiY/YZNB4N8WQOe7OjlUVA1m9LC0GbT
jerxxMNGYE0I88L2IVIN1+Nr4pLkGsH9OQlgYbCb4rNeWOYmVF0KadjAytSQGIKqsbNXlKcAL0FX
RWBp8CYK9T2f8YP1RghPopBbL11UeaWxFiRj3HixdvLYj3xjTkN3pwtZnTSt2zNfKn0eCKFPRRwB
MPPIMUkYM4X6AJQzTR/dRv+ttmHgMasks3xhddZ2cOAtGzeFqw+rADrNEaLqps1JeCcEyiry8boO
SqTlEGDoZuNE8tT2cj2JafbtFo8Lexua2HYM7NniO90+BmuIto4RjrUdMVFty2D8XrOzoTnPuKzr
o02Xju7GGZPh4JWcEKVP9EKwqTpUFf6o43jIE/0qRem0bhwyny+ss+U+CSPtsYznGHgTGb39SFIA
Ip6gATEMYNUzXLKJcgXZq9DUazpRAWoefhITVuqGqb+3h+mUrlTgNXdDNTIfN9t7l+YiemS72fIu
kEEQ67dAfpOdZsT1riFNa212bnZnxDexbrfXFvZY08G9ICdCajzbuZ97TAuR151dcK/7Ks+8VYeV
dud42tPsMJnAH1kee1c/g74p9y17S3oRz65TzlfhwnaCKPrNHsrplJk9QRl0sFSIHHgRyvhxbJNO
VJIJn8yhva4rb9xSwer7zM0fqrnlGnsARaCdUD5pp9GafpuLLtkin3GOKeVsU07OqfMK7dogkVmp
ETEjTdcU+TThTd4nU2iPQHQFilejvSoY/14JOpeU3WwXYtmE+5rVc40fuTTSdldjNVscB/EBeR0m
pEJ/qCfs45yEx2HMKJWXPqQBSWMbQnxHTrUu4jQlNnRixloSFsSFjxFkXsrdhCldVLpn1erUkuzn
1kLglKzN+TrsI0RZY34wvYZHr1Mnm0g01TmRBXv6mKWLKS/hkCE/HFprk4DVTcJY9Wh4+XdJO2cD
SKBZE70WHluSbVp3ss9lQK+NzfqE8CB5wjo03jKqCgEsh+GpAlbd9E567y7Pa32oENIly4kKqk2j
jXSERc+CaIttEXv7i8RVS9yZZ47LEqhnnxrgpZuho4PXhdbXUMKfFLHFdSOnayBJVyZuZr8zGcLh
On60VBQy6kTQKpIFZlfbn0mdZ3Tf0ZJlmH2nDHM/aUx1PPEtrLBI4Yp4arWqeaRRsOv1Pale7blI
a0xk2vhboDMWYOPHBX7FAk+6qV7do5dFy45fmcQni7TDEKtviJCkL/CaORnZhOVU77SQRdRYGLvC
EPTaMftrAR26Pp2o11CBXidEb1CO5zsjmD7Z1Uj+RxERzFDbULucmEkct7+IPW5qctfZk3DhGRqP
vtDLHhfi4kEqbS9GvxwaVH9mhuSiAlE4C3ricl5rUCs3pQNBk4JP0h3SvjsTvHeP0FcA6UhXtMpc
FQkJYLpDS0oT+ZpI+5pybC2tUJ0z+kV+yOMMKC3G+yit1IZtX3JUZDivaqQFO0dGZ+yLgGTD6FrT
UCgODk1qFkRqLquXmC3Ma+y0yz6UE3Vxt7UtAQ6D0d9lRQ5DcyF9ofn43hsSD0SNJi02yDzQQoO6
Bwkqip7bTlYZwrudZKTgwymdGD1Xz91Q+W4FeDwzTPomoY1Mzwrz7dgbN/jbmTmV5c3cCwLfG+MJ
OIRFTyjZXAKmigsuB156kYLHQCW7YliB9i3PXV9FC0jc/Gx7M1bjFq8D5dtR7zTD77sQo/ZYfg5o
4+yGaT87S3hLxDa36jzYChLVTT4tzRTl7gKMnCt3kJ8rpJy+nslyOyIzWJfmc91M1lYjpcI2c+pk
pNb0pNtdrsIfbaQYEDKd95HY7YvhAKFtOxbOvOntTIBfxpRzwXlFPLE3k6HuNNGBBmOfGLsMszDX
Ese2d4fo4cI50yeeJXG1uD11IAyo1K/7ebR37YiPQhspOrJqHtdlYsxsuKrioaolFkmy99jHd8ne
wVQStQ4lGfDR3kyREMMXQ4bl6icNLnqUkjtR0xJwojTc6yGpDaqgjSntvry6fAirQGw54+1azPBa
+kw8Van+MMzT6VLaZjJ6BhplnII8b26kuQo6gaW/Lur7AXAnHQYh1641/YjHtr9HilKelnJvxVhz
idKahj1EpLXKRu8+h1+X5yT8YdBdEnOYILfuPWokduXexmhpCmjixZpmvOHLWLkjcen3yzIhNI6t
LNPYvimSjdNj3C4Ttpfwo5pTHnH3t6go2HIWhBpYZQIClKbGELOu2fU5GtnsJkVZH+2g/Ja5ABiH
vDlcZMsYNaoxnR4N525CH4GruE63+cwFI1zylwp3uC4ZBBwdGe+pV6PTqNyFPKs+qRF2m+4Oz/Bt
072T1Xvk9Lhy+Qu3F2RCMh80Layvo8FE5DFqt5ezUTirvKda8oT0J48h4MQOfUHfGw0BHqOYi70J
41fvM+8qxuLq1yDXfLth0UWSiD5F79gwlJR7C0CPDtDnYS7rtZ2P4NB5bh7A3D3PU04nEwpNVWxk
PD0ljTwHadfeXj4wRchxuyEjHzv3Pmuy/jR6nXMbc4ZujWIxEhGrNi3S9Ev3y+uRv2VqyAlC13YV
f8vnKvIh1ifUxXgrE/IcLMr0zC2cXWvrdy15WlioGYjQ9n4tkYPT7Yaym4VReJP2NXjLZeJtL1S5
xEKwldHV8Ak9ZzdWGwiuhp3eMvdJjfoxaJ0Fc9UO+yah4XJx6Tdpbm4yUbzakBVvkV+s6e41Dyxa
Kyewvk26UV71LZDhwZPHdNA29uK87KT+kNs0jw13OStRSl5ITkEVqoSOj8QPK+ntE7jpfPPidJfL
9ihoJtxc2BXaOKFgLHvozJa6u/DwnBhrPbCd7ybM9hUOXSxvXKksa8NV62UWKrjmUxc08U054qGf
BuQ3Dg9O0OipvTXgNGwj9iybos/b636amus0YZALDbBYU0VhOQuaeW8NCJFlXVnnAh4TCij4Zzlx
g9fMqX5Ubk/QGnvuudSyq1nTx32FwRf1VHQF6eQ64NGzvKAM1AcMfHuwgxt7vlKszP4wtuFaOijv
LEDnoQ1jvnBNeC9Cks0nGO6m9YOYefZZcfsZFD/S8YjrMWgGcAYpAYHrvCKmsouW6bPGKLWNzGyX
Ya3iq3F0TTEzckRYB8vfXUbVKac002w7u4kyb9zDWXmaTNUfo4JNMsPGWnOu0bQ6B4HR4RyTVJG2
bXpiL/xAzhj7Yq7iJJxbGsktHoo4Bb/kyP1UWT8cPDA7WuDuKqXrRh3wRbhfnTTgDqVu3VRIUlcl
8oudo8uURPSXKPacazOuMO9k0tvOnsd9dyGOe8lvF1Hk5CUUb0kHdLHXfwNUy2ZgKhI/HlA4zcKB
1ZHjRixGfVNyRk91OCC2SaOTOyDZtjr5YvcMH3VTM5jhyea2cJwRmPK9HFq5tTKrW8W7S5hZkZeV
P7b2sZMLC2rWgm3JGs+TpMAm4ioacT1MvV6K9otBDsPl3Y1UTGbU4lH1IAXHCybZruiBiR5xChqQ
+TS7DuPYRqyZHaFB0oV2JZMjCiOPwKl8pbC8guYMHsIweq0batZL7tkluCA3v+gzMhCnzD6Xo4Xm
KU8U1yN9Ul1X7l4h5Lyw6xkb14TO9qA0Netgal65C9gKrJPKejH1rrlLUvcrM0bSDklfZVMc8O5j
LBbNkNyM6XUeg6xEMbXVR8bm6VI5N7b2aExTuXAqYU0MvXmTTEv8Ek0zJD2WZWHlJQHXFyw6X3l8
BzuNFs6R2NNNmw0g2yxvOoQR+rQLnoGGOct+cYuFpzwgSAS0JphRhNWXQSanGgIuOQwRpIG8eEq7
c1qQZ2Ph8SI+m9zIkBndjEW0pn+6axprWJdTv0VoQCeTBOOM16MZhCzPCRzAAdE2i9cQ7FMpyYDM
FxmMDU1coYv30f+Nv/NG7NYgvlRhBh3UAHMsCI11m1XBhr5W/MCZqg8BmqYV++wa62gs7zJtVNct
VJYHVTO5iNOxoH0Rlg41Rw6R+89/KqLC0TkA5QRmuIfLZu0UPiCARgtR0b587MJwQBTHhzrm4VKg
/+VygOPQDZiT2uVfaatwHHszEhBvQmeQhC6JnCURAKhWBnEMFYQGUv7sdbYI0uaEx1MO0/7y2eVD
agbdsVyEan/+v1bMiBP+/FxrUh4NEQNIhLPpyVCckcu/6mphIlYBozvLaO/yvNohcKuebW4+v5sK
cSrLuL7XXPd7EQn3Uw8msTbgrFCdEcAjlMu8YQoxEoMArhE2Lv9kYMV8MtxUakFHVXH1wOZfnrAn
ndpci85mL5lEp0N+Urr7Q5tLIIWpQ9KSQg65KyKrJJ4XtSWejHVXE6Ai5sk+WssHzazsY6G4sCyU
Rv7lC5f/18mgs9aXf16+kQkQkpHL5wGBIniP5/auzw0Wbhrm14JZ8jbXTFpX8SiuL/+PEZvxx7+W
/zdkLdBnHIubedKs6fdv/PN7SguGT2PokHv++xf8/luWT9uCfAAjJy3xzx+9fPXyIZ2UsfF64Khv
fvbPXxCg5USfx9zycsT3vk+gl2sCwjh+/6nlj0ePJVH1d/Z8YHzz+2sZtPyP6PF/fxn/I3wtb3+3
DbX//E8+fymrCf1G1L359J/7zf3mP5ef+J/v+OdfP+UH/viF/nP3/JdPmHbSQ7xTr810/0qIZ3c5
FIdevvN/+8V/e738lsepev3H356/47P247Zr4pfub3986Xdiouc5nqMLyzVsQ6f4AXfw7z8f749v
Pj/n/J7H5v//v+L7a/Yc/vKXvD633T/+Zlh/xzvKym/oZCfi9oX1OrwuX3H/TnITYTSks2Ot0uWC
0APF2UVgHOXfQQlYhuvo5MfwH/4m2peXL4m/C4m1B/4AG2CXWdff/vuP/ct5+fM8/Rs979syLrr2
H39bQLM/m77gIMH4wU/JRMKgU7xQ/H4yPdEbJ/JXQBjyjLDYePZvAA7W9SK8zSGy5i7KnqpknmGi
wv/pbfvjL/n5yIuv5+2RAe9L0waBC/eLV/jzkYu4tpORwAM/19v4Ji/g3iZe4vziKMtv+ZejuNIC
TWJdPv71KGT4qAh1SuFnAl1bF6dPSqedNhCl+PHLee+NJKIQPIlhgPW1lq//9EbaGtB6IvcKv+jK
bKuVOZMiow3vHJ1ZV1ro+MfQJa0hsMY7UVW1//Hhl/P0L6/TE4I2oWfyYt+cx8gNsOSlvE4CQuzP
xjBIfybJ4TjQgoFig5rcquxfOObe+qKXa4dC7n+O+YY0Sr7qPIOmLXw3ROZgZ26CmjVw1oEsHruR
1bnummWXcPr4pb4li7097Jt3GjtQA13KLXx9Rmg2JUOws9qGNNoUKrZdNc8fH+69V+mZtsdTXpLS
qi8spp9OLF1iPQ2wkWFookGJPcfZBmMRoVZjPgP2fkDU5sZXVjLWv7h237tDfj7yYor96cjhzAQa
/2/pR6ion83RYc6C4+SPtfovS/XPN+J7lw6GR9M1HcFYclmffj5Mk01pIKluiBax9TOL5bMBRM93
gQEdSHksvxp9df74PX33lVmmy50P9gGD7l8PObl6FOIfg4+b6eoLfbX+rorFzccHEfp79yTnjeUS
OyXToTdLTE3qXBuQX+xXxkReq/UjLsuveoq2C92/2VvrHuyv3lfrIPV2BYLAWAsfNS94JXfsKM32
EdTzDbHGK2W+eiRRgNzwRf2dKQ8WAdo6Zbv1KnodBKQFwvnaCEOt01iDLUEDlWBSdqniwdJQg9oV
DjtHt+61vH1ewGtA6NS87olAz2sI99pDFGpY05lHpeJZKqLXAnwqVkegwzzedAKhT+h6n+0s21eK
4ZYEWVUlm2x68BRCmHkivqDwtpr5A1TBrSW4H6xWRSt7yjapXd9OhfrUV8Pyt7P7Sq7GfCAFkDGJ
SlEkRKl5x86k3yBNPUAuIdynrTFbkIuj6ZSd9YqIReLIdTfH5Dox9yJGBBn7eir7nYkQeXTNDaMg
YPXa1jD7ewM2X0bPRyyrnT74qUl7WWU7nIPR2W7RjwbsW9LYeCj7nlEqk2yTzCepzWu9pt3YNogQ
is4fmxT/HKrYrDTgTSb7gejBoB6vGXEeUikeyzTjqC0TIC6qdSTmB5I82AQ3gk10rGMD005khqwt
YozWQO94wQFnS5UAobyTpxlLth0Co5K2Zeo+ZXr5ycIDKAO6mAx0mfWclIMhP3MOkRquEju6xq+K
vLc/eXmxMcVA5xotVds4z66h05Kt5TX+Rzb1sdjVtGK4jTZx5G4j977D5ui6+TZDOUXzYNcKAaYK
7A5dljhIfgzKuytBMcaO+82B1tM0wzHkkiRTFIl5/KlJvC16cFYd9xa45XmGPRoT6Fp1IdouDYoA
q6JJDMWG2IoM2A9jYLMjNBh2+ArSH+7FchMzA+17LoMwK/2wTT+R/B7RrJk/xa1zpqrfFcJAhdiy
Ey+2IJNJVUqrg2XED3izMZbOuG9F/1R6zidh0tpnVw8xrZrEL5a/99Z51luPIfZSwTpvFgmHYY2R
zXPp0wvI8MOnLzORlj5S/GQVGNVvH68W766C3Jf6Yn03l6rqL6ugxgQEfxLqFVSD88bzXKI+tCUD
ufqeVjiFosPHx3v31S0Vp7QM+JiX1PefFveycIgrY/Lml7mhsRGmzdcOBiNEzbzuFHHpHx/u3aXQ
YzZ+qQ7ct3kIumjDCZhq6QfSUo+hqqI9khZtD3trIiiV5t+yWsiSG5xZ369qvfeqMN4yBzi5S8DV
26ztVh/7rLQgNdZuxlSo8YjLXmKuiIfLfvG+/oufnPIA5IxHJY+BUZpvo7INVY+EYMKTM9o6u4tH
I94GMzbfsoUCR+dl2gsz+469EQhOCpU4rMTu4/f6naebBM/IWdUxtTM7fHMpWSXWPoO7C+b8eIwc
b/CLGb3xx0cx3kIgLy/UxOPPweDrvH26BUwWOhwoFNA909xJtcfSQF3Qm4QbtwKtXWYVj9Km4aQk
QH+sT+DwxK8IRu+9WCpedi+mbZvGv/wV7lj3VEGFL5ecNSC5GCqk+f3j1yoEb9mb8pboHsey2UjB
NbDf3J1jkwBGpBvrNxZ2mzZ3fpT99JWFp1mPWvuDGERGSFJx8S45u5Be7sHubsmTvc3bGM+lOA4i
1VedG1krmLlHsxnOkTBh03U7StaNq37F4X/nkpeGZ9mWdDwug7dlowHrsWxrWTDSiwioyO34JGOR
MH5qJv/jd+e9U2CaUmIMNVxdvA0TAbOrz6XN0h+JJNtrqagO8Og/f3yQ917PTwfxFozDT+tVDCKl
rhkroDx27Bsrnee9To4iKtP58f9yJGKibRvVBLSXvx4Jf8NUlmQR+30feT5Tr55nqT7gZKAB/vGh
3qntJRt+E2cXx9HfrktYEBBTGw5kylREN7HN3dGEhoMsFPiCMX9puMsfej1/+viw7zxrWIkFta90
HQbbbxYICo4sq8cIy3uHnk631Q+3RcyUlICbAg+ZazsZzx8f8r1rxNIdG1YgMcL62/1hWjAaq5ci
v3O9hGY1JUvtWmrz8VHee2HSFuwLUXUCzHpz6uSYpUbPDtTHHznsoI6B90bMk3gpff9oWOKytF8s
g+88R6V0bLYv0KAgIL55L/PC1MxaOTxawGCdwhjd4azZV+Q+3TSj/D+8izgmTAJM2GOzEP310nSc
2S0b4nSZPCjrbDKMPvS9cffxm/gv0LRlYSe5w3FhjRk8Mt8sdtUoRyZxFD44ypdZWwpFwKapyRQ6
8lVD0JNGhCE5luzx3fTMgimeid2GVxVbUB206m5sFDyVxsDOmNJVHiZAoZCcEKLqEuCYNB5i0xr3
2E1Q1Q3Oj6oJ7XjnxWDpP34t710QnBvJ/eWQsXChef20avStoSdFYfOGjbB0iiq545XM6xAnKiNp
THzom36VNPPuMVkLdVuy/IKG/etJyiTdGRy7FaIMNgFeIu4TDG5r5L0kzuVkugF46H6xkLx3FdLK
g/bEKkzh8eaUTXMcdU6QV35LyY+BBnph5iEX6NICpDBMoY/f1uWifvs4XB62cD/ZsWP7+utLnJAH
udnM4WKth86BCBuXUtS9YFZLPwOZqolmj1B8gF3fNJaKDx8f/r1ngS0N29RNY/kjlq//dFb1+L9I
O6/lxpEti34RIuATeCVoRImivKsXRKkMvE34r5+FnocrkRwy+k70a5eScGnO2Xtts1MTMJXLeEzL
PWzLHruPVS7M2P4vPrivI833/ctIGTJy1EVRufSjvHtqrBxcpZXenr8c7dTkaLONstmzmQ6sv++j
mGMUGnZOno0aO9pPV20CBCIm5pwa68A06T8cwFBQ7VgoMFCaG4vldavmte81VrOJyrbfTjW9oAs/
65CMNM8DX3/W/LO/XPxAc9LAZ1cSQeeQz40AYlzFUZzco8t1ly4tfxI20AOMg5ZRus2Ltao5F5b9
Ux+ToDJNlgG5QtrhMUUXBFBlFnNRPQ3sZX37PRoUd22Xlb/qA3v4JVPDXP8XFz7jdee1WWPPd/B6
FyFKYxvnChZHzJWRzKpnDIsSHLdlvfZUfO4jsiY/nB7o3VChitPg9J3/DadeCcF2ilIMp6ajnQEK
uKGSkUtMx5wUqg5juQEc8nF+kKNMrPkJcyhyOQLy33FtEWhK4GaSlnPIgtzRtzXbawNBitcn3Vue
+sgxS7W5B8/ZbHJqzJ5O6orHykTaqqY9SF2227JDoHb+hxnWqZ0RAXp0JzR8N0els0xTUbCGbMJU
Sh40MekTZ+K5KciV0LHxLSK9YGvLHECjVClfzDBcS6P5VHSBGqAQD2E97rVpvJUwKHcUyGiEDvWb
GbvVn6Tr6JjaQCgdsKz1DLtr+/6+880HlbVBKadqV/aSDQpZ02sqUeOLsIB4dOkvRQoitOXd0PRv
YzrOan9/Nleo19ZgTT0R1TgPck2nBhUjxYudR8QfrucWMxervokyeKdWjbWWILKKPq9+E9SlsaqE
0lDFRdfvkzSJtWCVKT6NxZpoJG2WzjVwWvd64y7jor5hBnlLBvOeOKBdnYFRSY258K0PawvieEXW
3cImER6bKvPhVQUoc0U7v1hSJQavOe3oCoPw8CFUy/3QKUuk8EsL2pcjgifsZ1wgZmsF8ooVpnt1
ytZRR/Uyj6vqRiv9RyetJVwyAEvQQlZ4eYYPVCUjUqbcucOQLW9UHdCbWwLX0FJqdI4NXMbvHjut
uW8RuWhzji366Y1UChwL6irXSAzpAq9Su1esXNZChBQ668nYgEtAReeXxMGY+3Sw7iDjrhUY/a1q
3IV6+uDoFZGEAFwQ2X46cfCcZhCbq4iaJia7aJujgTXb4keTw8rygxaOH1hM/p8tjstwlRU2ukuc
Kl6d509TanljhOUug9i80rvMXEKlfHV8VCE99BNiqgDJlhPONdOmI08WQ9TjCFLgYC3wWm3tro2X
oRjZFykOVusQMfNrjAhuwebxabIzNvrEJRdgnXQx/m18OIwdkIRG9TGdBX9J4lmq4fheNOhU/GTb
6iOetjbbStNihodsZhMR1BvSujKUcuuKurvOHSt+czvrGZnB2ph9WUp/Z9WwoR2xCs3uXnWMYNVJ
6yUIMbHbk3ivjfCq6bS1MNxfRh89NuGIaxeHfFM/4ifF09LLm4kDJFqifmOkWFiK5rbrjP1U1vj6
aEwvciV6tfps16Tak20aCBSE3LC1upr0uEbRlDwHmv8o7PDKN4kMIlkLiSim4cG3VlWtvPpoZUuY
Cl6PnHfM6xXLibIOQwUwpoIjLnpSgCHEqrYrUBdYJcZnO/D7RdQTTB6V2kOpssHmShZm1O4MifcV
nMC45NRDKmyH4wsVHOl5xVpxs6tckQ+umd1Es6dlRL+/UDtz1zSoKtVeLKcQ75M+Q/CH4ZlAZCrt
XbArEJWuTDhbtKvz144vYRHaTw4l8E1nWJvYgOJBnOjjYEMXkSTStjkMrJjq4FA46CfJZSQ+wRN5
D4M+klcIj/hwZPqhKP59ZcyiiYztsq1s8UWBa4sAvzS46R0zWEXurB5J7rKi3rjwcwuluG2EfCAB
dWXEfn6VpsarGEpSMMNxumV3+1QWpEdNFfZdi0CquH4vm2HpBuEjPUOCVxGxGn11VfeQiGIyZGtI
EcQmR7sRRf+VYILfZQTdLOQk7pxB+egTPrc4A6ZiJWhonfa+zGDsxX2leVXvvuh49FzO4l4QWMuw
K37bRrnVOmufB8RY+vVzqch1UxpYZ1ThKdJ8NDSaAoobenA56zWFyesyxtwvk89koIiuK2m80DLs
9blZ3peClEDbqdcJwWBqH+6CuFlVqvIA3PMRYT/KZmOCndQ+lkN74XisWad2Po7Du2LT6IZEenCo
80OHPGZkokvYtso6pXNb6F3vVSK1aPPpT4kM+ZlJTc5FTStODaI/daS1V7KeMo8P8iktmnoVh1CZ
bCMC4xhITOemzFdOqv3y6zxZK0yHyy5tnjmeEAUx6dtBtu95k5HuOEKpMUhbWoD5JwI67FAAx9lH
ZTvvJJ/Cyvebvz7u+42F/HWJgAprlp/A+Ostyo6T+KVZvlwTygCUfKhAUJBUwmrCuiNd1s5Ar26J
waiXM8j+Fv/z9D64VbLTXP52r5Jv6qLFYWef0oASwQ5FKHUjdj1MrsoqMuqOhg3Eh8gYiQJJVU+U
3IjOAn9GLwbbf5HRJOohruVErieNr61kmfQfkTo2NKzkEzwiLF5h90xoY3tdmdM7mKBZdy598oX0
+yaNhk+VugcJYKZmLFPI/RxqaGYgDWo2pQWa1bTkqy+T/noA4rHA06W9JvYEYSyvtklUzmgf9TE3
oZyaJYA0XZcT73QThN7UimYWX4VrEdUxATnabkrGYDUlU/LTCfCqOJnyUzVhOppk8SzYJY6bTIz+
bVNJyUrj7LLW6PEATsosYA6onMOt89jAd0vXL39KG1uZOyT7tlBLpIEE4EXB9ATzRr1qKiV5QG87
rDqXWiCEvnhvjeE9klFzZXf1J+duY2U1Er26jjELUSmcVpISwKPahhdWY/VoELpm09gGBcWGaIHp
T53h6g8pmWbwzYedEw/3CYSk68RX38PLJ9xTm9Mvn4c4qMXVoVEVhs0J1xoN7TVU0uRNGMAOzm8C
xalh2Exruok6BY3MwbGIGoLvJIR6LDXWg+1YtJZXxeJnHST2PrTC3zRn4j91TkBc68qnwjL6W8VW
h9e4s3+zERkWgNB/ED45vkVKmnrSqDgQt53/DEgSRIkyddcVyWZLs8HdajVhdxtBeiNsYOqXsdmk
+DjVYalnGA9pdgqdWOb4dzB1FbCLlnwiR0v+sAuslnzoOCphAl7HCUQBqJiPYSkhkgu6n1Rdn4Ub
/AG29FH7cJgaob+4Y4O0BQuj/4sj1nST0aaOPBZjZ++0lv9b2lAUzZLqHB/8C4aZ8TU0xltc2PpO
HdTsh89LvTFHXz75EoRqT+aQ1ZsxNRrnp5JlDdiurMaABLLrocABdCMr6CW12n90Sixu42kKoCjF
46oZu/jCgzt1PKfbQjnettHXHB5nu7asSzCE9B8mJ9zkQ3YrwjIAtKBcKv6fOB2imaTx7tpUUe3D
phl7pKZJFdx/o+ZcByaUwVrJflOJa2k8qy/Y3PwLlY8T18YxydU5NXHKOaqNhWxiCirCtPRLAsbs
kPkFM5u2YY9YXLiNJ15/RFkCVbKOQIse5Pfjt9H42H0nmlYy1BxPx3K8qFX00+e/shMHLUK8VK4G
MQTduYOzrqkwlasRx4Nc7Qe68a6yArzR0okfHa+wwS/U4ERW5cwrOj/yqeujX0OID+1AVBIHNSvV
FiB0caou81L3F7F0JATG8UIB59QbwjKOwguyuMEh9/tNBNo5dJM1l4qELMW6pZz/qy583V2kY1ps
sU2pS90n9uT8tWmnbuvcVp1x5nSP/znffqmdRKFop7ygduJW/4QzFOltPcrHyNC1KyuF3ZTgDBjY
sGLgiRalM8x3YN4o/Ayifc0WdosKIY3kvtJR+F+48yeqhVSaBLYVCitYmQ7qZxo6igYVBeAX8SjU
a/CKFQJmuCrnb8KpB4yujptPN1JF3vj93jemSvML2gxQR5wPppXqG33I6wsXc3qUuWdOp5697MFn
go1wqJA2s0oUQfXS6xqAtcm4VCk5sSO0SenGNsB6hEDm4DMJIBQXRcu1GFZm35Fc8ZeGgL5A2wgl
AJzPggpNQDuvV1FQCOfKaf2383fzVLHGps0Kj4NZdY4y/347QRJ1CqH0XCiIk+3QqQ+mWYf3vdbj
rJ7CQKzHFKKwlcN/MILnKU1rAzt9W97UA9sJf9Dke28a6nZsYOWe/3GnpsWvv21+47687mVtjZlK
JjXTooIYGt7lE/Cg7CGxNGV1fqhTL+/XoQ6eBIb+Hlomt6GXcg8DY1VM9Z8qTuHFlJvzQ81/6qDM
zR2nj00p3xXoxL5fFWgyZDWwGZbVCAAyGbKdj9OM+ax5tfzRWqd1+ef8iEf30dD5nk3KwJS1Nefw
y6yrBJTgmPmE9jY3oVIAnaL2nJRP54c5FinM41hEmLCn5wM97AAm/eQXZpz7XmjArFcVjIKxtimz
5Kma6XOp8G8EmmtaFXP2TXhhzTl6hPPoyI4htdJpQvTy/b52ThkPQIF8TycFYFEQ/bVUGyDSSos2
XM3lhfPc0QzBcA4FZFuw2BxrU6uwVYd0IqtNoyawzNzKXJEX+XD+lp56cg7yHQTcyJmPCtWjNlGb
rHq4KpilnkUcMdG1nRyAZDXJv30v5wv6MtbB19ZqXSFFxFhOZRmbwdR+l5XyTncemRyMwqTqLjWq
T70wxtxS1dgoMA0etlz6uVZLNcPFoWJM4DJJbIvNQmz9sfkT+KCCKrt/16OQbXZgyC3BZf6/necN
+uT0AeZWHg3zwxaXi+hV9qELtLnJidwr3K68RnSsXkhbOl6553HQo8+9LZNku/lBf5nKWr9oSNnh
E7Rqa9iVQ/WmyjTcZ3ZHOFvY2nNqlX5l2pSLqnS460fDeYRvFC2Gbui2U0quVd6l1bqKoNuzc+u9
dGgoa7XgMs6/cifea3jJSJrQzfNCHK6vLqiTDmWK70kHDNpACNmKLLNL29ATH+u3UfTv90MrUta3
LvK9oIi4+EC62zRwokUSEwje66RFnr+qEx+SiUSLVDLe8eNtIWmkesNRmquaWnVL73Bq9g0hN9vz
w8zbgm9zu8GxkhloVoPRYDkUrZhdZ8VqP8+AoreewtRwFqGZ/AH5TDGv0/ZRp7wHWEg3fRq1Fx7c
ybEtSFIqdgxmjIP5L0lMLRjZNiL2QNWqxrH0Il+t7owGEKYsMfWADLopeyZfbHLDhRt88oF+GX1+
rb6+4BH8xry0XCrkU/kypN2LFvgJCR1G9IkSr1mfv9GXhjv4nhR7wH+SCZfyfibu9HBwaSKm0aru
ZOkRHttemBxPfhU2O06NxjR6k/nmf7k83e503PU6DLuxybdYBOwraxhs7/xVnXxLsazwEKlAWYey
M7gFInIgzSDdlvZ9kBik0JJAoYWB/XZ+pNPX85+R5vv75XrwWWexRs/DcwOzfO5jAUV8Tm04P8rJ
p+SgcJuRxsbRkiyjTipNHfoe2RLDw9SSPROqTf+zSuqfeVBdsov8E+Z0+PlRHkB8j/IJgcjB2WAY
8wgRkOZ6Wmxj1U7wSDp2W9+gF6dxJpPkiuK++gSGb9w6bXodFhk9Bvrh4FbIRFcDqFtKiL+jDVEa
JlzYhWSgo70f84OBwYnj96zqOSw+9TZU97am/dT76OcQNb6NGRXZ1hxea4lgm+pcdOHDPPVO4YJg
XEqKdD0P7kltNIFFMi/vlKNZW7ClO+n39BcjulHnn/bxSKikNDaAGsem45Ujd9LEEZXEuW9PDqVm
sWtN+NvsJi4V8Y6nOkbi3O0gEmUHfahYcqjcgjYmoz1zjOE5gUBoKnvRYQoqa/3RjYiNFHX1FwN9
dcF+cfzdMLLJsLNFiJTg+R58+W6UUCGYOoFOoLUxocRanHpRAi/n/J08OufTujZZfYRuYHw6mgfC
uE5TnOvRUhu0vYKkrgP1ktcKXZrca+t2n8tLy/6Jh+dY9NQ0bdb4Hp3elbIz04jExCWsgfhW06GN
2BQ+8AFQcjx/dSeHEo5q8YmiFT889erWAHdBG3h66Kg2lRERzKLmyqIZxaUX5XgCsigD/Weo+UZ/
eVyBFWVmP3Qh/jUa3rUBhDZoaWcOqW4uYjW9cCY4saFlPEQlPLM5+Ouw7qXhpY8jrQ6XKeVrz5G5
uErydsJV0hBOJsPwZiKXQ21fx7bu1n3mX7IXnHhziEmjzyLYAOCyPNgEkL1gDCOgOW+oKOC2RfMj
DOZ2L9xY8As42xPVtxalq/49/0xPfJHfxj1Y/scsMphHY2XOt44XTjS+SMJvgejjwhiCBtucmT3C
3zA2qjqIC8vMyYtGJEyZhtMnU9D3pzyxR84TLVM8M+j/QiX7kbNowl7fznhX9JwrUU5P56/3xDww
x6Zq7AVY1o66CLI1Cr+xpQLsO04XbYwxZdRwcp8f5cSX8m2Ug7saWoFOSAqjuIp5yzkQzojzIzOa
f33KtLCjICDExsu8ffhB5nLOy5AcJ0Tj28vBLd4Nvv8rVEQXNGnHd40yN7WmuUowH5oPdlGpJWhI
M5pnk7WzxU+QEBBEj+78XbswyqGou5VI6hWdUWgJQ2LO4CtGadlfeDbHS/l8LegxDaYxSp4HKwHn
AMuIcLmgW9KWSsoYNWRGJXpua9LaVOfCO35puHmm+zKTWSaMir7nosD2Fl6JxQhuekW2TNPfYw/d
DK2fXRjy9H38zxUefFZxO2aItyAWy97Y+Xlxx9J4YYjjaYObqAm2hmyLVGbO71eVNqjt4nkI9GKo
WiEV7sBe4ufJurveqPeWRGjVpOGDW3T15vxrcnJsYvrYFDmcCA/f+gbrDp3iHiCzEsTrEqQ6GaGw
q1IteXd9GytiR9xZp6jYFjvI0+dHP3lz2bwwdbBksF39fuUh6d8c4kaeZ0X/OiQHfZ3l5SWD1LGd
xuDQQnWDGPJ5RTosyTVGFSOcTVgPEj3Z0TTXl6Inv3GcknsrAbhI0gg8fXwWC5rycqGLzPCw9Vyq
px/PZAimMSKi1dRomRxq6H1X60l/snzPHWa4ee/gbTSm8Vq46b+emeeRZt8vJVN26Ac3dpwcvxk0
wRE8rCQhRbF5XYhLAtJTT4+XluLt7Mo6mv59m5ihOvd9+D1qeJ3nYX5jsqxfmGJOjTL76DjLgEz4
Xyfwl29eRBbeF9+lSOKQCyTA793OQID/4k2kQK+yq+UDPvIaBHqaJplkkSnjkE1K4AyLRraX1uhj
OTJvookhG7s5u5Mjl4Ef1Bn78Zq5f3SyR6Gpj60UZOVxnIM1DRNnICn9Xg8D/Et1/csxGviKuX5n
2Ea6sq2+5FeFl3pW/8evoneCM+dE51WJFaujM8+vapyPukGFlWTcgLYlz53jKn7gRMh1HSBrMqz4
72hIsSzgGY1EJnlETarXfeb4F577qY+Fp8GVO9SzcZx8nxtAnUW9lZDWpsArWiUBaSURmSLXGlzp
C0OdfMUsgaMQVgajGd+HmkGlRdlWiteYjXpvhKl9q7Vud+EV+2ea+X4w/6dVx6mG/v2JrrMEXkWD
QwEEX+DU6YbWhgOcFS3mZl2u2mwIFnGX2buw7O5lYZPzNGeFTGk+bCLLUTaYfF5JcQcCvXHAQgP1
zlC3iMUwkOI23tnOqwQwWg3lldFO3Wtuq6hr2OW/RZVSrjou8lYzg0sFh1OLMlpizoLM4ToV5O93
LzOlsIeYSbxMtOG2jSP1povsH12g4OeewctW3MgLe6h5oT+6lbhO8eAxnZv/4AG+TArsRHiZ0fd5
8F1XER1BTwqFUPuETXZOIM+/X6Y4y5AQxPs4Hyu+XyFJY+hygJh6VuhWECwbY9Gyebs0inVqMZ7n
H/qQFP2P6uNZlRNwFFE4lVKvPCWo30Kf2kE7EcTlqLf6UHyW1CzHllZLd+NPqG9CZUuoxKo3EOAG
nbgyhyfCGO3FAMa0trXfwFQ9FnQUOu02Aw7nuLj2beEZ5D1HarIyY8z0WjICjH7uxvoxso39DGda
gN3FCv/cJPazHOT1mOMHDOdO3bi2g2e0yI8jXOEFEUN6STiT61C7meY8t/E96+x10cblY9p1S62C
oBFB0FsgVHvUoV7NlIKkBjKNnDQpTIIrhZeSgVRFxrK0ETFOJcByx9kjqdgEvrwZRxvsek51ztHr
q0I21yQX/00I9VtQ8sjuNHd6U8lO75UAIalENL9Oc3sxOmCcGgcuVELGWiIy8IpagkGpJbZQT3Hw
60DuUX22xog0PM8JFSil7Bek/IEZaPQNwPJx7dDV2lSx+wFYpgf8NoOlsMNOwn9yhXKlZoRhuWoJ
INDutkGp/VHcul25HIk80YfpM0I4a28NGvBNjYgYW77ZYL1m2ri6MECRLxHDaA/25O+ivOpWBpk8
kI5Jma7McR074npStAL4WvLg1y3JRlGysrQ5s6sffxWUXyDgaNtOscOtUYTBKkbvlQMGza77Md0p
YpqRV5/InfcSqnPeNa99mlCvAZyuZ+47NGmwEEHYMv3IyNPD9rm2k09DDfZkPZHuY2JstXNSgUlB
2qM6aBZSxsq+b4qXMYoIJe0hERA7+RCa6u9WKfulBXDBG0ZSpmE8WipEZgdOjiGzt5KS+7XAu3xj
NHFylanifpjy56Cu3sOIcAy3n5ZJFa4wLZAW3LsuqvjhHkZZ7mnE8gVu/hebAXJnpSXbjn+K6dwn
eJ7+2dIdSTQrfMgcWlxdt3ny4dvK7UAPjU9t14vmBwgP/vwY/elK608D5Bq/aztdJ0hMdlER3gOK
vws7q51Fazu901+VPH1ySH00ZAWjsB3NRa30Jii29oOIJHS+Vix2oBT/pGWGr0jBfPc29sO4AQYR
PZURNYY4JSxRj2BgcoqC+ds+jq2dbpBq6DeGrPuX3jfyAk1xct1W5sOkqw/QImbIRfqrtruHoczu
FB1YR6RDy+glQR120m5xRT6zpU5eeqVIvc7qdoEVftYd30Ku4QJElvymz/Q+WtDJgsL5DzIcn6nW
XVtFVa2TBDmp2SxNKq0g6WZCtqp9Jq52m6SSNyGHWlA22XKyJvMqUap7GCAoRZGUF0b1MUxcrEXn
akXz9ycx2A+FWX8iwb2zWvkDXV7hRWP5kDjVsgGgvpZme8vP4jWSdF0ECaOW5m58bFUL/DDXaq0b
ix44p6iGlUlAl9flr4EJmDldNiqy/oLTZSkWzRDeWWPzaKt/RU+8iHXnpmhgdXKo4PiG1/BnH0oT
qZilBcCsUW9WGnl9qrICnG8TbEDSiG8sXZR8Dgm5Ll8+bob4payqq0hVV71abhrUbQNqwdbu7kgy
vOozAlpbqo2WCWCDPCk1WPlxvIm1Md8ImnRds63t4SNLldmptGzm10+2Hm3Q3yLV+QnEapf1Torq
3iK6RtoBLphgK/HVozINVk0N7M7BQZPVy9hCO0t12kj4hxNBOWB3r40KjiOcSQLu53A2J0Fb3IUP
c3skIos0VT8lnhXgrAuFfF9c66/dtNFi5YceALbtV0FCGwxVgKdmtpco+YfaG3dMJOB5EHw7RM0V
zUs9W3/ibqHrjxZZVgN7eGuqVxZ5LgbSJb0Enw9KZK37zgNBUzc5GvE87KtbdPp/iG9kQqofA73d
tiqYJq0G4Z2CLWV1lgSq5bm1pS3l9bxMRLh4eMtXAq2MBandC4nHsmD5+XhHJr8C9Bk96L11I4Z+
RUS8h8himUbBb3OAf2AM2rqy8LqOKYzxql5xytqUU/CAmv2ZkLeVA717kaXxsxql4DmheWLS0KEJ
+iSx9n18nSjhluoL57ymvdKycanF5qPQH6I0fXQqZMkpQEurtO4SEtrbkFQ5Nk5miokia/+K0bwf
sQ4sIc0SdZDepsTOodpfhWP9JC33/t/vOigMzD0jtgNH2LF+4rgoJtbuasytGztRrI2ZQjk9P8qp
3RtyNReZIGIc1Djf9zZBZykgA9sAJ+JkAzE1oOb4lr/jQLRNGmkux9z4eX7IUzt7xzFYvudeon3Y
PuiiklWZrMKlMRNwfRITdVrCi3bU/3VJj8PDfGjEimcfN5pIy9UsifcKSHr72+19cm3rFtW/i/Xj
/CWduovgKwyqgZrpHO2Bw9QJRSwCxDaxEhGiMEVXxWj+oqNo37Rt9iDz/JJT92RVwwVtiC95vkjz
oKeV1NLWCnYKS38o8G9a9ju8+Z07pn/IWSfbtBuQ7Iv4Dyk40TLKkcoHEv7T+Qs/9SxZaWjWAjXE
0Xnw+mjuYONeIrMmjslDNwGYXolSFF4q7Zf/ZiQ29Rw1KCseFvU1wx0wJ6XhEr8GXjE/d71mUIFx
GVN/4XRxXEqnUAQLANsmKoYjhlk+lribJoFZKuPrrqSgQJR0CxmFxH02rbawiMlZab3171te3wee
f9iXYw3IEiJmdAZ2KGYtDJ/2DPlfnebf4hB9rpR4F+jTBeaefuLdpTpLQVrAonRQe34ftHGqloaY
r3hFpGovplKDVxX1Pq6B4Nu48NYKGph1GVX8mgLxTop4b42/s1pOKOUXYnJv28kGYN0ZaOozDfaa
1ZCCaRGRlcrwlYrGXzvDzGcATCXHN+g8MTViCZqu2cSgXdZIWS+V2k40ofA0f7mq+cz/5VZyUHO6
pnE5lbJhbDRn22sZ0z+IZHanbSKJwmZ9mAiCt7Vye/5VPfVp0nWCgElN056bbweDx0ZTTbFDwdHG
RBlo1nRnlm4AYE176cyiXxXzudifTLEeip6CZ0jNfD0OF8XSYp4EDg7KqEvYAdsz3/CoRpe6NScp
g5ZUlJfDlcz9PadEVqx6vMoUcCRd1d+IQmarrpakLVs9htceU8QsOnsaiNK4IcT50WgaloU0H1cB
cJMrS+d59SFrUe3rj6o6/Q782lw6ebfXcus5pS29UnVyN0rIzbeJxlYRFxFZGUp+WyeOB8Yt3PAz
Puqp7zduWGwGEJPEbM5Oyui1zsx4EbTWp4NPflk7zU0+GG91FOLFarAGcPDEv6mHcEGKD4HhySOj
Y5NURb5P/JD0T1rRVmybL8M0WYtO759MG+2eWkvcligU6TYLxA2TXPTwoBd0oAdSiqgA99pAOmpX
KouuzqYl0ehPhPppnpYiILJJFLnwmsxf1uHDoRqozx00E13W4QwuicXK2GMuiXdpOYJq+u84GZOF
oQ+3UxGHT6TvYlrr+6LYBI149zkDLzKV5GQ8WRy5kc9e+EVHWmxjLjsYrm3NCtIjrUooqpqfFATk
DpByaDg0dOJy5+OYoXa1kuzU29HZsVfBL9GvLgx+8nZwI4RBffxYTMpGrcqFG3I7XH/lJuAasAKm
YUkMk3LrSFBLbe0xNWOYw1btDCulpXpAb+T87zixpEEm+M/POJiEG6uFBgoWecnuZOOIHIoUWyH3
0r2+NMxcDPoyQRVR1BPNwjCpwsGjaFbqWK3hCl3YmfwjAzl8ySheqTbVXQqchxu8UmBzaIg2XQI3
qe8LNFuwzGMP3eGnaDHxxHzSC1RB5i41xvxqKElcK0Jjb6YJAU3pIJggqYVoMRGPvSV/y9ZXcfJn
cyoMJkzXbaZrggd/6QqpfL09AJVMdAe/dG5dF51FeF8oumCZJepdnRaDB0uW9Oc0uHOmmWoZJs1r
quT5olOhVcowuVOLYthnOoEVsvDLhU4s9q1lkzKfkc+wAJGpXE0KFRrAHtDfVfABk+DfTxnWRTZL
v0wU7OupGvqdNbjZvrMsYiTPvyKnNggzNGPGcs2kloMP18hxsJcjVUd/CJwXK5tt4GG+aRDfrKNW
vZ2CmtJVG5sXxp0XraNnCReGyQbzF1va7+8MU7TSEJrsI+yZhvvU9uczHTim81d3chT0SCrKIizs
h2AQvyBIsRvRkMuRKqFu0RjoJ+TW/79R5hLvl/efYLZa1eZRygDnvVoF41qySbkgVTpRKNYsbhhq
FNdGOn6wElNurNNIaXyv1nEtwq6S3tiK6KN3fbFkS1NcKuKeekJfxjuYPLoxEFNH/DoHW4HZdCqd
FblVl+Rs868+eg8QXs3IL17BQyGmlgA1i0fD9yJscgXQPIiHgcjSlelGjQfwbLwjXnO68Pad6hPR
7SMrlm2iOwtNvj8yEQinjpzJ9zInw2EbDUl/yzlv+jmkkkBL2kHLOiiLddpPrRcLHcHLYL6rpIut
dbU1H/2KMiVnTLMbLv20UwsXCktsF7QieXcPvkh08kSotgrPOSmMBYXGaq00mUKiwgzaNVJM4hlB
Ih7Mod9qTA03GsSf8y/0qVfNhQrpUrygGXKoGR+obRh1iop+HMZ6o7dphns1/s0huoL/eQlqeuoj
dQUCQOZ03oPDZ5FrcAtszSelGH8wqZx4aoO2fTh/SbiBj9809iVYhVFU07A8FJMSxVxXGngcr8Ii
wN45uc3BbEm3dLbEgVFfoz2z8zmK3pBQdt0kLldumCRz51nzEFigWEwte6mTejtYYD6KzHooZbQH
MAygQ6WebcfJHsEWlUo/ehOp+6sWVe9labvVKm5cnaWvad8ka9MZf40kT7R97XrThJwFvC4R3ray
qRrd3Kls2RaVEBuRFm/RvIfLFXsz9Xbyl9j48ZPZ4XYwW2VVEhC5DEs1WZeI7T0K0fKtdYZNZyWb
ueBJi1O9VUOf2GcqzxTKndfEqFepSdFRo8m9jjRmkqQTClFM5g8uHYJLQahxm5HfJS2NumPRbvys
KhZ0rmnVaSbQlj5XfozEIddxbGzcJnLWweB/Qgu8MXDqrFWiBjWPejSVVgLkyDvjZL0o8iTfpqTq
2kYQPGjynzk55INnylvlavNQhCTPgHJ5LRsCg0GTXmk6cctTnO41p9pmWbL3TRjWsofLkozOXY2x
n86RJG9rIIZC1MlWJMWjW5KTOU71tlK4Qu4zEZpAoQpfuSKjFAxBEvyxm65ddb1R8RpkeOPN6Cm1
+ncayuR/EO6Jm0mDe52FwyKwuOK2CG9i2//EeXoDA4EKa6PYV11KsI8RaO6yzMpq3RNy3Cs1gVhK
45XlkFFxM4id1pRhQbvz00HrZeXdZxw5iFIUcDJ63UyLIZ+uGxLFaIe4H4keUG5scrbygWsvSAwE
8pUYL4ieHyfHfgc1/M6DjRdTPv5M5g4a2fKdF5GIZAxkC6XWvuTOuf1wmyWQfEK3f0fT9Aezt7vi
pq39XiV1XqV6TbTTs+LX5BmMlH7dGjRJSc5enMe3RlbR1BX2SLFT3hE0dwvj6C5PwCuYmJozmwDE
lmkKagEZRC1tXFtkPyO3/qCS+QrGnxotSs0lDkRe+2KuAUfK3yydIxpcGheweraVC+eDWv1zHKO+
pS15LWpjn8A7IOFveiDVt9jILDAWGl0dIloa6rjlld+ksFIqjLmOAvO7bsx09qbfWOnwK9GgDalB
4C97k3ytOs6GFaGvV+wAV3bivxoZzXdhE3pJ7tX/kHYey3EjW5h+IkTAmy0KZelJGVIbhChK8Cbh
E08/HzSLEcEKVvSdju5NuywAmSeP+c2DFNOvsbRPsxXmb+EQds91gxqHO6m7bJb3YYLtfJXcMwLo
tsyhgiHpFD/rhvaIM+gMlb74OeTqfYe5p2/X5nVstzlkILGtu+o1buOXaOp/NOn4RW2LfVtbt5qX
gYjK0alCBC3yE8NQGOCl37um3CvdlOxnYdFudqPfeREOflgbRzhpTTBK+g0xnnU7qWELlxUoAosY
hiliEnWvvAnB9E3NzRhyRjKqt40ZzkfPbPY1anQPslZwD2ReqDkoYntAEY6onzd+0zZPUy/VZzUv
po03Rve2GGnapxn4TuE+9eViIYvbdpzIb/Vc02lHY8G3p1GSxsrnJmf4X6puAkwSU0lsZ5Gzas3f
SWG85R0Ok0h5/BgxR9VFFx5bqQSDN8sDWmbxvSmsuylO8ZuNiMPd5O6ppOWm8CyUcbNY36L73dxq
KnLkem5+8Zrx2uyjQ5W1d9g1FfvQRva9d4x8k4tcefSkmF+zOS23WhMVpwod8aeiS/IvbZVTfNE1
QB0v+lZhFr1T4Hy8DGrM1tG64SqKcFicSuVNpycdmJqAZKAhLQXkMAuwDnxWI4Si5izczRaCG1OY
8AlBVTOUdNvAFmVCuQH8GCkNYqN6Gzem6Zey+TJjiagM5V1de6BVtUWcP49SXzeG63ruArrhf9CV
/Z2GrofjVoOPgRlPr7McbunhTZvSbtLNgPnwwag7+9aBaVFsEJcRKAgUr1lcpVvpDvppjuh0tEju
o35OELvxrCptg0xJ0mM3hcZjZcbyGrXAbAuKqtxKBd5XXOtKkBhM5ZkkYAfEt48eYKspX3qbaYXs
ohe3sszfZaI0h2nGdazS4fGVI6PWAhG1Ujjjo+UwV09z294YYVhtjBijxwv39Znbmi4eHR/qZwTe
Vtmuq7eVpaD9vQnDBONDeDxbg3N2Idk6U7lC+nQcut2Wpjtrgk7YZGmB+xpwIZF5O8ce3nK61Nt2
iF8+f5wln1yluaRRQCNNsCUMSJeGwT8lQpRjM+dYFugFmmmNb0ZGuJ1gJgSkB6Nv1NUv2PZxj+yH
/Y0L9JJJx9nn5C0iFQgiDFD1++XDoRhdmYDLZAsUe7VWCKW9VG66UagXeg76mfwVTQMadAj5uqDd
VvkrWUjX5gqd31o3GkyBQYxbhcktqxcvlRm2by7uqH7UJekPiPF3bj27m3Igzygj6wuwUGebpfOL
RtfOx+f2pa7LCViQ9qyn8QHb+uZC0/hMAQJWCjCeC14K9v7q1Xhz6LnKyM81ZGFc586ibpSBTsvy
1DuF6GIHXWV8+3w3nKGP2vgZwQqDYMPAYw36qTsvj7sZhHsZ5lUKtn2Kt5ZLcG57zuHYfNdmlTaB
bJ3+SSQyuorD4kFXRHMHqsbDNCOhjTO2Wxfoi0LyE3nmEb2rS/SmM5k5DddFNN1z+bnr41ErYaf3
HVBCvZidwzyZ9iFOZnmh0DyzOQ3Ex5dSg869um5BVKqMaX0yY/VEkj9inHyjRigGZbPy9vlrP/Op
SdyoMcgrkCBfT+s8fWCKq9JtNXP329x65ZZjeagrlCwnSa6n4mNzIYxp+seDj2MN4Hio7BTta0Ce
E3uxK4DjByieVVexVVqb3hmyDdhahT7u5AHTHBEhUm1a52LGXrKnLZi6Ee7y03+nsy7yFIDbdCj9
2gclHA8tJHwjmJAqJDFYvWfhXstt8KGh6/q9U4tt7zoZGiMoe7lldiEynImByJTir8DbRyphfdKg
d1JR9+QuWdYgOtRKHhH10EMZjT/URES+q0cV4m6i2s6mfgnfr5/bzB6y3zS7AC9+IJm1KF30Ha7B
iLxwsi0LTgnKgxVgUHxNRzOZdtLV/gAINbZGSw8bIFp1005e9KWSpQaYouqPXl1rVDu4CyeNzE6x
5Gb3rEG9sSmwfMVGCnQ0px0FD9aJSesesljm+8938ZnnAHZtODaTYKiH66vE5KQUKpTYIM0Le5si
MkUyqF8app8b/MBqYCi7EEk4nasbi4QOdgnpaDD081Ek2pXUuq9m5B0QAAzaiTdg6wdaFfuWdL+d
ygvdrrNP+c/yyz//98JEYtN1W5bHHwZ1LPlolBe79GfOJo/IzNdBq4mm2qoJ1ONOi22uFQVVRUZe
FNBLo3RgYMSQ3Z/V/LWTMuPgNu2GKdsflCibbbY0qHQHaNfnX/VMd+Lf37JWS0ulFw11wfPatX2D
5BeYWjVonHELB/3CUn8/3SoZAWfqLZxaZs0fkhG7KMqkiZg/9ype0hjJP3fqbG76fE5PnoLKU9EC
Kevi0eXiVctNSdS4BRNv+HpuNVsFJzwanSLAejkF02wxyrCa6s6hyKustNrYMaiSxsH1F9aa3CFV
8haDiAksZ3jpG8uiLLWzK0dz0n0yzHdt0uRXOYycO0PzHjHDmsv/IQqbUC+XSRCJyQcicZRljuw9
onBDH4r6EIhMZDdAIGnbGLlaMgOqkE9U7HLf9+qvsBSgDiJjwHscHZkLv+ZMHFwU0YFX8Cd/rLYd
Sox9M7d4hychFq7arBSBEpYujuMOV3krigPv+1uuoh3hjZl7YfVzcdAEGw9hC2M8QuEqP1PNQmQD
osHB6E4vtZfIkxK6emCr+K4Laf/IOszjEqBeVtxdoUz8q67Duzmzx8PUtpjAA3HiGr+elPyKuUe8
o4O7xyVtX0QYjeMZxayx8gcH2do6+e/6KcCkwUkzZYQV8qFVGKmGMFM6D8FgNQMqyZULvnbudYCs
cT1feFPnQhAIZnYLtFYABasIiLiopYcp32lQCuMeCINzpK3x5/Nzf266b7LpYDuqNhPUdaHTVHXT
9rKJg1qn/i28qgDqotkBQgH2VTTbf29EcaU0iffFnOOXFHjpBaO7M7HHgsG+7AZ63Az538daTUss
Tzi0vBkup4GsARZNRh8eu2jwgtEID58/8pn3ahF2yb+g8uLJsyrtMqcOe60RUaAZZQxsQh1uZnVK
L0S5M8mepS7OXCjjcVWuEy+7zm3spUseqrTtIMUBKCD3KQOaXL9b4YRbRgv9hSdbXtQqsL5bc3Vp
ZW0YzrHGk8VWN2AG1gAdZRTKYbhk5XBu21ja4pUCl4gzsQbyV7LPFg2LKJh0Jz+GetR+1by0g1TT
Obd6HN5leTTgC1+2ymPe9fmmK/X/rHzF8I6iABgTfl0Uq6tIkhtTrg1kdQH2b+VdpOXmRu26aiPA
k2zwsMKH3uovcU/OfVfqwkVmDawYHhnvN6un1OYgXS7tQicSKVPWb7Te/t4NtDtR+Ky+IoOZ/g/f
FR4Gmk3kjwzUVw+qDhGZvTBB37lTEQDULzZeq48nvcBd/fPDcW4LmQAlydKdJctbHY4+KnOmDtBB
0tLWgiidkPIuhXiwE8TC//NSGEmQ9yymJ/aHpypGW0umWMsDVejxd4RSUnzk0vQW/6RLF/CZj8aM
jamLxnOpZB3vPxqifjEjLDNHwDwXp3pSXhsrQlnaM/trB8ypD0Sku6DRdOZNMvXVUAei1uBBVx+N
QzMgVsnjTUi/2Vk7bzttznZD2YgLILszAQ0FU9eDeQpOC0Lc+6eTiZFHYxUC8u4KbTdCC/BbzZUX
NuGZKE3QpP9nM9v6SLl0RiY5TpVlqAd74sgsQwmatHX8yKzaoMTm7cJ6557q3/Xc90/VJVENEKEE
ed8kzaZ0AJNrCsyyzzfhmWTo3VOt3p1OuWuXi4B4nGX4L4wpoXJKTCTi0+I7o0kd/gnyfW5ui5va
8C4Bl85tTM8g86a7gcbJOhdzskFv407Q7a0A+3ucbprXod8TOkfw46kXfvn8ec81BCg5EJmDNb8o
bqwOuKK2qYteThZ0g1cBuafnLBdV+7YX2wwLTl9v0savo6w/qWX0VLfFHVD57dCOl4iiZzcU4noY
OCG/y1z0/QdGX68vo2HKglbJnMCubP2XmGt5i82jPFaN+B/4595fyujilkIkXQ7sPyWdmGOHunpm
JCYrnJ6Y2AVpF8oLG+rMsWegz+2AEB1T9HVrTTBTh9phpYFTywIwRga+b6k03Gx4/PxT/lX/WF33
LMINyHKQoddXEc7HRj3ByA5sbxmTh5P1rBUtjLHRVAFI1gl4+865SgEbb8wOk4TWbBioGM+hBknM
BLjhZxz3QKIltzcrHFFdtf2Fh0a2Q/DgWu+hmpWVXQQWKN19OrnpreEO5WISeY/6vt9EeM9G3r0r
4q8FQyE/UuPyR4qiwAFupP1DzyzjIHTxM+ppJzldFl/onZ7ZQR5JiG7QheBlrwMf9Kw2cWlgBsbE
Y2th6d3VavSdrIAGl+NcgkacX45LBASYqlG+vt9AyYgud17luGfgI0k/2Uy2TMdvpNJJ+HTepY7R
OZAIXTJuRzCEAPnWB6QV6YT0mpoGjDTt7/ok4a+khcj92RzogkZ4bcdYKZf9Afk27I4TYAGtXvao
7FXQ/9WuOfWJnE+2WT99vvXOxGbyZxuUvooSl/bhxWdNXKCKnAWRg2Edbhaxr4dtuf98lTPBkW+K
XdhSAMEKXd2ghaHi0giQO8gLp8DCUgw7+IcSdYz5du7RMHe64vj5kufyWuIx+QgKkhyrdaqVxpzt
prHTYFBxREmLu3iMHxD1DZCPPAxVZkB/coO+r09j/uPztc9Fjn+X1t9vryImzQttlkZsDKcN1c/C
7FQrY/D5Msu9uY4aZJLIpaA1AoF6tYs9pK7bcQqxzKhj67pGVvUgE6aXphYXOzNK0tu+rptDg/De
he957gGBiVH9E/XJ2VdXz0wSY3g4iMPe05k69GNlX3GkmFl7kX7hKc/tnX/XWmUPUOIYM7sI7nqW
UrxEwlH9ooIKF6dJgpgP9LJ7sIfJhZzv3LulLPqb8fGG17untQ2JljC0KnvAtMIcxNT4AteawzyA
WbCUyt0PPZ4hDNWdC4n7uYYpcC1eKwQkEs51vkm7uJEV+I1gRrXxJ2BOHMPLkV57pChbXYuaB4nP
nq84xXiwszHzO8uEoavnl1T6zqRUAJ6ZwNFg4nZfdxTsyFRE7yEkGiXZa2NEw+85liAY2rTB2il8
M1NTofmTf6P/aR4+39xnz+9ChIJdDmXgA0Y39cCzZDqk167vxbGuF8RlUrxOkZFfN1lW7pIJUTL+
1rgdlFLblYVzSfj2XHCkM87i1KRM11YHTOAcVAmbxD+vky+g5DZw7P87oY2y6f8tsdxU/6Qycopx
C2uXJeIfSeM86dYlUNzHs8oPZ0oFetvUEPFYnVWhIduGgV4RVLRlv9K+yDcQfieozBdVHf/G8fcR
ibW44ACqo77xoQ8eeXo22GNUBrLIo71Eyu1uDmEEuaXB3KO38cFmdLTRR2XcIVcf32Kf0gSV2clb
BvhMcRrwm1XoNJtsBA3gxLnuu71e+FlZ6egolQKoSP+zMit4XJ/vt4/f+t1PX7fNS3tux1KGRQA9
Z9raMrMf3NnKLuQ5H8PKopoEnWApyD9WylM19FUpe4ydeYd7lCafu6lHg7/B27BBvUIrMT1y6DV9
/nBnQgrrQsLj7kXN40MJ61UYhMZYBAS5GIw7EZZwZyvxJ6ftenSX/gpadI9aoT/mNgTTRLfTLayX
6kJG/THtYnq5RFOalMDE19dGWDbmLPS6BMTuVD9mIWZiapMEUQcFtnZpGf4Pjw1hg8yDSAqbc1WY
0IDGyxF0DQRxc3yDMopYPLM5EDmQODHe6jamorzVnZltJ632NpOmAYSLpupCMPt4h/HYqFnRHEUB
kDzr/SkvOgTB54jPHsr40QTeyZXdpidg+M6mcmsM24r6kt/FuXPPfNohePHowBLer8krhTKiDWXg
tYv3Uh0/lJim7TI7M7afv+azTwe6BhACiicfDFj6LMUT0cOtvEjEvDHDvPuuhfWTs5AP7DDD1q73
LnlKn6l+eaWoZqu6ZZKJrKtfLRwQroBCGlRgMR+nfmr+dFbDSC0O4ZEzNS6DMlHH2ypW4lsznb67
WSs3jVnsch3Z4QvR4+zOBtCDmD739QcNI+FasTFA70CfTJhIaTTFUekNAN+w1AOl8voL6ckZQVse
nwY7g0160x+UgHrZa2ov2jIYveQ3sgKuX8UtvHnRPjgYbHUu5K6kNsAIWxHstZr+uOyLater3u9o
0G64AeaN12BrGiLzc2nvnY03rsFXQW7LRNppdfCc1pNmC96QiYenwEoJ2QRdAiLT1Zq9khnfTADK
25xqd4uQPZTzFqSf2ufqw+db89x3QfCL5v1S33wwfRmVKUffjMK3AQe/06qFLDO233BQu5oct7z0
VZZzvL7//l1ulfgrnHFPH/Ui8Oi/BHi4Wt97BwRgXUGi07tW+PCJtIPt4IFpjK52ZDAtqLztS92o
8x9gue+ZjIAZWXcUYvRG5wQwLYx/o/Q9s1GP+mDDAZznbw0Eod0AGDgV+hjAFz14Rtk+9pCvfn3+
+s9FBuAZeD7Y7mL/skqg8soYlKGNCfgydFE/GGCahPnPAQPuTWw7TwwIrQvB6EzYg35EAw6sgcEk
ahX2BNccxiUuO88yv0atiZzCmASdE18aH5zZWrRsKC+ZHVDar/vr3TjXVPMmVypCFoCZkkCfALBi
LWegwOT+/PxNumcyBywYaHjR7eMGWQ9bvYjmQuLpVVAxTt+FUVXc6MzaYWA3tr6xMjo5JpivhOmf
Gz5YVjZsm8Kedt1ge35dRy/NQm0tDbfZDgbY67Qd2lNGJ3jPTBFlmcqMwKhEGspZwsiDetbGn4zS
3+jo45NojackS9yfY2d7h87qGcz2MfIlYxfZNyEk1S3qufVdaEdgYeA6HNG+Mu6KkFZvXTvFIZOO
fRKZiw9Skdr7aIb4ooXgU/s03noCWZOEIelLpDVzoEKTOHRxGO3Vtqn2wo2l7w44sDSJI/dOm+Lp
6bDu/ZQxrUOfrYxxRMgQtjDoX1tq/6tNhmGnTwqX+aRX4UvIAieFi8+PDBHd9ITna2THTHBac7sn
P49+JpSUAFFbQ/7RzOm1MGRyRGZd9D5pU3wsHXAxc5YYB1nMaIpoducz65wBBGfyWA7gV2VXT7sM
1t2+GrUUSUx34L8wQNHG6SVN/XPHGx0P7j3GLpQn64QishxLqBkGOJVsHPSbit+jwTzEtPv26JTc
u7yaAEPZ0NnDCKhOhack+893pL3E8FWwe/cbVsFuAtQ9xwKze/Svqs1ifI/gAVwy1FmwJVHxUI6r
yj5JjobvUrAhQ4V45n5uWgaZRgGKuMs6JFoKe68gtnfUqx7/wtAyjg2+qccsd/SgrOJ+I7dqV2+9
Apsf3x6B2fvzJNOHtpZXXV6WBxlxuBHI/1XmY+s3idn+wZvXhuCRGFuFZv3GSGIVx7GwfqiqDKy4
N3Zor4RTvWk0tBNHzYpuunxQjzAvx72lLoHaSYtdiQnFczuh6ZWrig0pwx4Ove2m/ql3H+WpWNpJ
zPSrbax2Jjot2XSq7fhZaQwXQ6SOotQC6zLU3XdrjrwLke5cAFpAKJDPCAkfhu3SVHvdmPGImlp+
G9dw4lMExF9DmdX3zmCXF9Y7UyHBW0HcHOs7ugHrdlPj5XqEcHUVKAr8B+Cj7i4zMWr/fFudi9+A
G8GKUbVSF69SZS/PRiup8NhrhyYIh/ZAE+a2CtNL7cEzVzWWWUuxugjNUo69T48bO7YgC1Jy2NIt
r2Xval+UbhBBEYn8QUnsXTaa3cbDTcePHWanoYPqlRoV8ebz5z3zFbGXwQEGOQKgVOvWaJ/E0yD1
kjbl4uHNcGBTpG9NXD6l8aWu95nb+N1SqwM7pnHilNg7BFbe7hNDOWlqdTPjoVNE8rprLuGhz+Wo
wDRx+0MGhQtr3VvGCRR18wxv7Q5fkp2StRt1GJODmiONMrQvosKSdqpFePQgo+KT3HpbL/cyH2Dt
dKOX6nRMzAnSTBknOwTkLmBVzmxnjGaAkP7dzR/g2giH2JrVp2kAD1FB7kmI+1yk/xl86DBjpfwC
+wNUax2nUR93tDCb0kDE1Xwo4plYltbPn2+hD0cGzoFu0Cn7i/z5oALTzwqiY/oiLZah10Uwpi0W
Tb88t70Q8s/NMZg/IJux1LDaB7S5ROSqpPULC3qbPWp+GOjH/fdpo/pKEG+BuF04G+cezHNBmFFc
4oS3PqOWPcihnegQOem8SOH1ix270s1X8dhMFxKsv+Hr3XUGaB9zTyYUMGaXv94HhCEVeHBIHXtV
E49lO0ksX5H9vI8Q8FGB15fOviuL+XcZu9OTGJxuazBCwrKsfjTLofYTe2lKh3b13CtT+d3whmJH
VZr5gBS4fELze9XBSTM88Vrrk3XD7QO3LBn/gCGfyV26L60tG1RuInPfN561MTMH1TQN5Ts3Tuog
K7PwCZjzz8rrXBhxTXdXjRb8HcU2uH/cn0ZfoUEBTirdRbnyNmvd61TSrE5RtAt6GSHkhW/dMc/D
3rdyuyfCWa9NZpj7TrULGgM4aA9ZYwdIF0/3dm6MV7MOOTSV/XOXWwgxlMgagjUZjl1pfkdWvziA
lRwOiqtcEoL4cDiXjwEKApzM0ghfU5fh58AUQzEgCHOvfVXGnGpKUdUL3biPadSyDPU6jTFaCJRL
77+5rpe2wDBEBBUOXT+abB6vnZaR66Bm0zG0a9cPK1e9guUp9qbTN7e5yMwjCt3VJT+Kj1BafgpO
jzTbKVfZ7qvtpwivUCslbwIdsGJymkWLD3tDGZcxkHNIN7NWte9mcHCNr0L1vc9Tq7ibi6jVsMpC
+1k3xnAPOfZJb8FRu8bsPnFKFCDGtoZJ2xDBv6oU5bVmpnwnpHNU3BzZ5EYaFt1Wu4YLoljHoRbz
Nf//9GvrhctG8uKTPXs/kl5rNy3x3K9Q0rtw5+sfUkkefnEHNAEkUVCti7bKLsdQpnMNdhQcbWag
yes1xg66lRY0Up93QBoBMacz/OIu7nalKFBMNRcL+yLrXryceSneYOpTMqFOqlhOfxMb7huaPeOd
ZOTtO7VpBZ4Tv6l5hxCsnJLt5zH43Iblt6sLHPYvM+L9TkIVhuw0ndDcLJr0aJoA6DSKkuDzVT7c
4Mt7wtcGEP3iIfLhRtXmdFo0zAJPof6BgLfn4dwNHqEoYoV4pngj+oafr/nRCJRFYZqB6Fxath9w
ELNUwrQxYxG4jdNdZ6IoHoXJhtQHGmpqOF7PRqXspG7exnqN/XMTXfegJaBNTy6VcDrs6nBw4L0O
+X9O4vhpBG1oIPhm0uFdJXEamvSjU2AXlWky3RoC7nMR74yJ3SCZGkAR8S30ERG71f1YIorEvPLC
nXjuw0NPM4gi9P0+XIkdStTJbDTEZzQzibdHgeLX51/gwhLrKAWWHHJh2daBC7VoDtE8RQ/p8yU+
ZKG8yH+e4m+g/GcMpXZRNnshS8jIcLehQs0vUngpacFwvjbs/7+X9re5+89yzAGmWRcsRwv3rmui
o+v++vyBzoZ2pgzsV7BYCyPv/YFkSsj/d3FEttT5zkLVdu/pkQwGt9l54S7JC+Q6p0H4Y4KmbQkq
oG0u6a2de6n//IS13UiJv1XIFJ6oFotkP2YlnE0xHptMRkd1tusLQ4aP0zc+4r/rrUqnXoPmOujl
4uA62XdlLJoDTR4L7GfW+ppb5MB/UpoehTfvW1EPG5lIKxAF3eluAqrfdFHy1VRT73WsUnK7+Gee
ntIknv1WBW80YRV0nWq9dmHvfZz0Lr+b5hYj1nOWOVYY6+acshvSPFd8q3ZvEuk8NWW9c6bwZDMo
9JPo1Z2zY6Ln/8PZckGkLqpFIMjXEbWWzPPBF+BNbZrlq9m4xj2qyZf6NedO8D+rGKs8Y6pQBlZi
nnAgp93LypB35hT9Z4snFEtJz2GmMBIgHq5SiCoqkWJO0a8tswUjYIbj3pymVzTTf+ElV9/kQg3v
IjW/kDl/6EyyLBgqHJYWEPkH1y67zBnUlKSAce+8ueGMsLPy1EVagDzFQ16jnd7G/1nsZ1mT4QI1
8/81anl/uvVU5aabwjpw3Hnfh+UNrPRrK4o3ag7W2W0vJIrLm1vVBixHh5WdwmB23XzV6ia0nBGX
ANvBLkuZ4mH7l8aOCO6l6/ZM0GBMQcyirwceaz3XmhjVOOpkMxWordqiYUmDTStbEhwgGtaTOiJc
+nmoPPdwYCzQuoXRbWrrXBuzFwGAohKB0bu/vXDQfTGo5g5j5u7CfX3u2TCSonokk+DeXgUovU0d
F0kgwVeL5anucZHzRERRZI+VDsnHe/v8yZYYv/5sPNhiH3BOVNdNOhNjJPgariG9VzmH4wnQv7EV
ev4skxx1C5pYvhxhktZd9J+NfNijf/1edRD/MHJWN5CalKjHAzYL5rx5bItS3upmbDx8/ojw/j/Q
5IGOwqoGw8cG+KjMikJzLWCXeptCprK6MZeh73aSFuaVuZLE98wopsOEFskGgYarokcTBNEG2OjG
PQFhNw7DPvL6+r5E/+JnqpdfpQrvPphjjBR9DcfB0gf0a+wMaUbqUz/ps3OFq8DUb6ukCyO/7dr+
PjJU40mrnPwLMD9d2UdQvo9T4j4WNT3SaBzcAN0k6hDF67dOE3donSwKvYh+3HmdiTmA1UzP1ST6
YespnpsYuMO5zbjRvSy6mRtGAT5huj2pkXRva954s8VIzqKgRl/30SqxQwu4SPLpxnGF1m4F6doe
l5DxCc8N8WLgFQVQDdTlt9Ru4IBG7UbXDXmTz0myVXsH9XN3uCWE9hAOjWajzpMFnTlTn8O0VQ9R
N0Hl7Et1kH7CkI8Lg2aptZs0laahjsRHuunqoe5PvInxG3YT8S4e1egrgBhzq3tSgxM1WjeDnJm2
KolhFqjWaPFMySNzptgG8Jwgn8bhN505+6qZkNcxxrH87SAsdhxodF+LKTTv6blHyS5EbbSzNoaA
QPcqy9x1XlWnYuTnR3MVShdNUiMGQlto4UOFwqmVA6FRpPKkjzFyIXGZ0jc2Z9NF3ERJ2kUcNA4h
2nm9m+vITkeiMDwf6JNazzvmqmUEDrm3u/pbDMBB+Rqr1Ti8hYxJ1G3lejRnumbMbjvYSsp38LZi
sKg2I10cwL0iGQmuJ0c5PJqKHhEfbt0pu2uL2Yh1XxtU7yvumepdBkF23+gN4MWlM7eJ09Z97ohO
3bEWEAb8UhuzeYPUcXXjaCI2doqsUKI3Qm+ko1hiHrVFC9hpD3Zna/G1NKu4OsCJS8cHL0ahgoe0
8BFQLFEH8zCiXJI0XTtsZjmpKZ0Zz/0yTG65ZeEeycZq7h6wk6lfW33W9CtcZcTbnEv1pYrM9pRE
kyQoq7aYNpOqN99HyL6Qmb04fUIeQjkRVG10OZF8YjPG9jevBn3vpIO3d5us/qLYVvlkxk7p8TBu
dxwiPT7UetzAM6vCr/VAoc9o3qCet6j+lbo/4laW/VLNXL9mvNLtaJm5h15xhusxEc5O71zltxlG
xbWtdvFBzKW4CvPsNjHHDm2CmuMOIkluFMvcTrkSA5pg6N7Ni0JMo/5oW7PmBeEjanfV9Th0+sGI
50NvendjZb1oTZvdOnhUzEz+8n0e9VxJs0IFzrDAH7pS3XZlXyMeIcBQNchYNYkCeC+j9GsN59Vg
R/vloKmoysyDH0n4iIWBAo5ainhTl8kDkxpjow/mKalnivUh75CFkqOP+oV2UJJEwgQz5mth6vxH
6XjP5Zv7qiq6G9vEs9vKMJoov2Uo/fhDpR8iCy4CarIKw6bh2VKB71uNV//WO1S/VWu4SxaJ/15E
A2br1lVVoXWropGjpdqVowh8ejSGd8Jqe7Josz45GKncdlSCu7pIfzJ/u4tQ69loy4THK8Cpi3TO
EPuIt5rTathuaFOgO/JHHerNriuycJOiNX5Ty6Y9eUWPRJIiUt+E5b8tCwupoi7etU2EaGeGqpyp
hVetREatCPnhSUTxUI4T5u5wrEcTZjVmFNEJ+nh0E0fpQ26xgQcdVxarrv5YU/wwLEfQbKKHOU37
XTmX0a4qkXxqC7cPBjNh9GU29kNUJ3rgudNdWZh4P3i1hnycTYmJCy0cGtnDDaDq7BPnGCmkdoAE
viAAvqibPjiZqH1jqOud3WMfkKoQnqfEyg+GzozUMdNvaY1RVl/pb4yxdgiXCuQRVN1PHQsQotmA
+x6lJTauCOuTpeS3tZHiboO9DqPWLzJ2b0CUX3XJwOEcwq+z4/BiIqs8ZdO8h5M86T6uEeapM7Df
mUT9O9V5HXV96i0EY8wxu9LIOI5JX/NvRs2M3wFGxNccXxUxI2ULxvAeG55H+PImYn70nyB2jn4t
OAnCaTtAmdj3eEL5MdX6dYXc1ktrkLaLKHf/dKXzOGXYYs5lkv3OHfN7lEsBm1kbtn2dXU2q9gY0
adzq9h+r90fb/JmExP5ocUeYCvklmhMRhHpi7eQ8Po9W87Maohx+TtcdCi+bfC8rkkBtTD59Nb55
eAQg7Rbva1MEVG5F0LJJsZXHZUWJX7wxMa9QlNZ8vG9+WezrYxUZB6TKpJ+W3ncEA3+M9XzNmOlh
ipu3vjBuJiO8UhlWbpqYS2zs0M4ScLR8NwyvUlm2+2nWfsE5vco9JiOhDpFId1q/anEUybCTOCFa
/RQN+bUqkMi2cjOYhfoCSmzjVO5ve85OCIlRVho4Wo9Td43h901Xm8nGbgqMRHLISs44FzeVxKSn
X8QKzTEf9kqiglRAV20Tivrg1kb1qLjhFyPLfg5hc9Lb8ouhh8FkSvcQGgRxlXNolaa6GSu01fAQ
2wyIv2zgjB75EQ9W2jzbCFPtcHu4zvWcEOha34pc1ZbT8N3KomcGfu0jblnjLjbR20vz8CYu1F81
WQVZTE0fvmxuSgSpgzx1H1pZXiFoSRcm1Vr1WfT2VQ4r6MYZrJfK/loO4pBLDcFG5bZuwbFixvB/
GDuv5bixbE2/Skfdow+8mTjdEQMgvVGSSjIp3iAoGmx4b59+PnB6ZlRSRWkupAhKJDMT2Nh7rX/9
BvfeKH/GfY/48IDsvjujlAvIBRNO1yVC9UOn5aZnIw1HaWuU3lTIEi6h7TdEhqo7puZLLCg9VC12
fDJ4smfeWQw0j2RGDwMZL1FdJfdTCz2OEb8YcCmgdgtuc1sdZLJ48KMLhFuy0zzEoznsDW2RuwwP
KUSR75GKUyEU4ZwYWe0Fp67Cg3VfebETU7qp5bYdZPVgiOKLpoVSi912mjyl2WyvSMicj0FQYeaR
ExRvDOpjGOcnmBj72ranMy5jOUgSJSd8tfNUmV9l8mW2E+57B6sjflmNY+HmgA84D/H+1OZA5KCz
Q5ar7vBz/WrW09HicDVKbg0logsn2Fph7jrirZ+2+yzGWs6scxtnO2XvWBOnRCRfpiJ5yNsZbRzz
xW1vz+lGNZrMn8b6K7LfO9gv8ZFW+ss8axeZ+Jd4wIZZohmBhQaPwQozt41HSFqjcFuH1MtwUmW/
s/B9NPt5R6hS5Jak0UUVAh2LvUSdMX6Dhaq4tk6KulEH59HRqHVEuO8k802SggOutwS2GDHbPhwb
D+8VhUdr8Wj89G/MOuLiouEGhKw8d6KI1srYHZ250zzHSnHiNDuDrGabqUgSbyF4BT4quLt+zrNr
oOqTH0nTV8fObR+7j1uV1+1KteZDNqs2VXJS+kiCkxMp5Q9T2TzkLB6vEpm1tiWFgDE7/t4HgdgJ
au9VHy/JcbK+MszY2ShqcyNQbiP3Nt6qvb7J4ehgrSpjho1VtqvVavull9RkWwwiOfbzPK5LWBQu
ZItzQuSWwE4P/8PwWtcZILVO/EA6Q/YAdhLuNFbrCCzu2EzxuDdmpXSn3pKvimgCf1Yxj2MelbpZ
nB8Qsz2FUXcQCZiQZUl7AGf9ZPdKiM7RrPUlmwFg+tN+qRaUlMDyDLvM9CuhQhjpTASszMo4eoOt
XvuA22pxeakL2EUm6MH7kCSpLVw24Nx4Nr4O81Adh7qM9jw5MQGwxbCbIjZMPQyJFIomZwcDL/WC
pCz8HB7xY5CFbzESyXUg2wQIWVrlVrkaetgQVRd9ZD5IvFpRvzSS2KBgJhQs1j6Mph/ulSDq7kjz
KXazMTLRm4MvE4pVvEaL2StMaJR4rKbbSMSW12L/dMWBVT4zI5w3icS/4R9PNlmcVDZbAM1e0xTt
RSN/2jcZ28JCKp8tsxvWaaMv+wtZT1Ay+++DE5YCTBB7ITb2SkfRIoydTiXgs8UU8LKs1JeMbPhQ
Qi3ejQwqWQL0UlOZv2IbaK7yCMm+zhAN+6N+l44YB+ZpD3tfnq54S7ZekeCdqg52dVPkatjIdR75
GWTixaMCHiRGoaRYauM38kUGN2S+5Eeyc9fGNUOUYWJ4VRYzXJO8ubOLrnoE+3I8LRwiN+1x7VQT
rk+NkMelbgnOU5DDKjBLvGD1KPdxZW3WeJOkbq+bT6BTzd5WynAFSp8zK43xbmKJjMeinHQvCXFF
D5YpKJ6tRVxfK5v6yhjHe1WjwOOW6G6rxvmukAbl3Jnl10aXnBVBH82mkjp7JQda9ChX6veUMelK
1RIJVEPTvCZWb0ZhfyRllm7odOenxrDuEAiQAg9gsiVtdGb+1mPO61g2lkEF+0ykzu0ta5Ns7zjN
m0i69mi1zmsx63i2ZQXCyBbTqBa3tgctGVoWsEbsXg3dsxmskkVRKF5sT/MqshC6TUFsbUCDa1/u
x1e5N2uX18q48qrja4qk7SVi61x15LqO/FKsdcq9SBMz4KGqwo3aWs1ubmd4by1w6WjB2hUWNlau
pFqQBhW4dzFB8gc2jI8pEvqK7CTrrgid2Kui/MWqkmaT4oLv6VUje2GLQ1lWFyiY1G44901pepmw
okPTwfIiJ1Ps8BEZV8iK+42eTcVaWCkhJY4xXnojkjdtIA0b0hHKFZziftXndnALzKz+ZqjdCEYH
8X+Hq8R71eW124attpcrK/K1TMm/OUox4s2kR+wPpnFSRrmHdVjlX7pqDC9pRIEWwFLxepGwR+Ux
jZhR1y4m/cS9CGiURpIrR3qZYkevguN9hYdpNhLIpk4SIRQOW1smTfJOSuJ02+jqiDGrIe+zSFZX
HeuG2D6BbaalZbum0Ax2WUG/WM/P9KampyjwuSSiil8SXcKSg7wNqpoZTqsVZRkS2ZK4wwpeTQnR
AI278lFMVUv4IXYrZYfAVKkT1ZtwoIBNkH6bJMRSpSU63xAdMBv7pEeXi6GuWtzaSa9X0EdMNyFN
wq+xk6D/VHKXLVe+L0opfxhNdpfZDK29g6bgAJaAQWw+F29tLaPlaUtjHc4gvH0ksTGiR9sakjEg
u6eK05taWSmBXHkmCvyjVE/DwzAERJmoavqspN20W+Y3q7gudNrwIFlCSgJfSM380oQjtFKtKCY/
Z36waVubEbQ1h24oWs7ZXLej98GQml0TG28tKSt33UD+AMT58KC1w/AxxxiWoqgVvoJry65pcuip
i4Vku6p6doi6ic2Q5q2Mv+LC/moCMuBJmzzCXZzWGJZIeytCKQPUPnEyq2IzImnAyV3pn/om5XjA
ymE3YjcFBTsEaFAaxmZw1nzOw+vCGl5FY/HcxlK/yrCD3dQzNscmOYycmGm6tvu6v4c9SApglpKL
KKWs8nbMMYwi4K7Mi1McmDzNs9bwvXGG2WpiHcIhKXD+yzqfPZsWc8J2FoqADYu7wDwVB+lilTYV
jNrY7DYilhuvLLR2VbQR+Z/oNf1Gme2d0CL1icZP2Vmdk3pSboGcVdR3fk9hjSS8ttUXzP0aPw3K
J5GTtidaWfYgbkobCC/WiUzdzpsd8GLbjArfwsA2gRlbGqSIDhpEXyn0Jp3c9NYcrwFg4mrKdQf6
F/P8Eb2+W9YKmSkQU94DTStdAjtqXLAx1DZqS3UleoolfHB87AZ5M7YqhZdyD/fF9CIDekIaN/ue
YbzXDj1qJprfVYZM081G+E8sXt0XSoMPsupIa0mOMDlXit5FQt/4NpQCH9hq2ijdTNlENBGHe9wF
66INLiVquVsDHdTF4SMIqHYxTaZ2UAUcH3vwdJllCkQ6kXSR6PdjmBA+UaR2+CjjAfqKzl5fT8nU
+nhKK7LXDSkbupFeaVKbjdWVsWc6g7yORElcbB8+ZzgzeEmt5rsuE3HvOwnBfLlQwKlHPSepEZgx
4GzwhK51p6g0Br8LdbE2ouRDGQo8B3kG7C9WK2u7qE3yGKsxQ9lqgfQcGhCYaXcTaOCz6UPdsr0q
aUvckpfEJSzrBQDSHJ0KJ0s20GBpltL4lTp931i5ubXljCtDa6IBvsYv0Fd6Mig10W4rp/uWdCbD
xaSXNvkSb0vPZ1+DHCOb9jNeECjKk5Oy9LLO5AizHmyDZy6uQvXYpSYrSUupO0MjHi+20yUnSC1v
DD1ikqgIZS4kudsmAz0hCgap2Jp105PkKmjE6Jqq6qCq/a2J5uAC7dbZZASIj360pPHoct5/oNLo
3HhWQ8oYTb4biGW4V+1mfDLyWlqgCimEE1POrpHDIHbMGiGEGisnTYRJuDGVDsdFdrzZKXRmA1F/
M2lPL9Qk5RepbG0040p/rLDz8mi85BW0DLIhnYnCpnYwcEwXQCRrTYnoE2V+p0F9yJou80qphncV
JeXWiiXhCfysN6VT0NjHQum3dPSNS9TusDdFFLlVbc50R014UTkT3ErDS14q0w9RZOW66Eh/bDIi
LLmihPBSWu3KDg9HOUpYIXNl3mWQq1fAZ/m2NihfqzpIDtihU+tahem3g3NhlBWts6IrXDz9dQhv
UfUdazKozkmFw73Qp29dCcvebQdJewUrbDcp2+GTrMTD9yHWT/CF+k3PhrFFAwVfzRm5prU6OXSk
kuMGlehBqQf1TOQgWCE+9nvFtIrX3tZuaVRmm2LGmrzJa7+2x9gLR0KcrBIfa/YR+q0+eohbDFvo
dQjwFaxZS0o7Unky/Hf0vvXwn8ZxMUWAzDRb2Mc4rkgymCeCbCWcBJUugtStTvklUPvwAudfu3Zz
0Xg0BmLXzCO6qUoms7SO4j0Uv/EurLMp9HAm/BinSubMlya6RlNHFtE6194qDHmTd3mPw5qdmLjH
B7Ev6c60qwr1rg/K5OSQUL4NVRkuejgZwTMZRtjYSUa6KRKs7q2xjDdyLIQb1IW8N3vNdmsK24xH
wQoX0ABoQ4o/wKzErcaSx2OjVTZNl3+TnGz6EDVqYacT0cUypUuuUhfBfdJRSOOELpJIYefNskM/
Q3Sqc6d1Jy0/BvNQu1kyLtlqyPXIVpLniWJB7T70YTT9kUnON6MtnTelht7VWcTP9HHwribxcKyJ
2+BgzNWGYU9UPcDWHFeQ6jCU62dukFJCl6+ajwQjMRyoZ/1lCuBcFWWMDkGU+hZSucUzNh2iQQSu
FuFDH8HYuaDUaTc2HiuuBWjjMrcNN6EUf537Fsb9bAYeqGhBqhrtfZQU7KX0/PieZFa0uKcPPm14
so3ThrqjZ8xUDxE+82b7asdEtBrpBPYQydV92pXVVy0xCNaeyird27XtrLqp/OiwN1wNSnPCf3Ly
IvL8/D5pxTUaSv0UVpGzrcOemiHJDDbYGX/CGCzgUCIaOLaRVl/suOIMDK1YxqFlSlZREIzfYW5h
uFjbOtmPLOKhSIYtSKK9lUJDe6/CUStAOsQFViu5FR0SNTrL2L4IUd5SOVJfeBLu6eXZVtoeB+/W
VBsXsEPBYVJYHLTp/BaluXMO+NnDYrG5VYIgJLBNij50LBnRoszSAWvo7lF1YiZb0ug8AgRqFEPc
NduO8FAItWYjAUghgdCDoygzTqmJdryPCM4tZwiopkjqMxgwlkrsQ94wR4E3a2F0jOugPfcK+bUN
u7ffRNp8ShKV5AEi0dcRz6Ufho30luOb52JAjJ9a1MargJLdK1ul3CdkmvtYvVb3XanZkRvN7Hs6
QctrPDvTfSgWNU+vZCs0RotcvJhsUJhpfG46PfMGWWtOWYSlu5hrsS1qiLRkZU8bkTsDa5IdaGBo
stLmXL82ApRGzGTsJFqovcWiEHdN3I1gZ2pLtIFerkaHzQ0/iZRZ1mCw44K/mOs5wbapIHLuVIBd
PilpYa3RdDbrgFPZx7yyu7eMTtyzeSobLq7kwm+U1+YovTtT3xH4Mc/VEUL7cDEnWTsYWSLtI5nY
tkDo6r6a9XMgN90an9OHolWTaymD0MUO94Rljy7FJTimOSK24slNg48BHufG7o18W1TJs5OT99a1
mIqHnXQT4xB8Z3iAujGZRx+sZ3R1qR+vbV2TWwcE8zphO7daAi+usJ54HT3AEyisk2Y35ANYmDZK
R5kwle0AxrqBCTvwKCg42rJnR9uE8OykgT2cdHNyKYJc3ZualZ+blEVF7PGjrAfjzary9lR3FP8D
IT0cv9Nb0xYowiYKsT61Uq9Seu1VlJL6jUNGfekV6JqkwxZ+pSXku7QlOeBgBuus7Y65CUzUyA0N
KFHZfmZk7QubOsMIg0x0gtLmTTSRIN6O0ivO5uVOsZiS1PTZ+7np30sNx0BH7wnOUQgzZPIYrOWg
Njgz4R1ITjpc43LAITtg/zHLAbTfqXvfchBHAHePmxFTqG2hkqpGwZR5YKuvTZ1PT50+hYfSkqtH
MvHQ1o6qfqOFRGrniEBxUeGXT6Sj5F+mVlYuEe7UB72RGTwqsOz2kkyB34YaT2/EI+Q6YDUXhi90
AZqCf/VcBsFNEcxKEL2Flk+cg3MBsZ1XNp3Q2a77Kqbnm5tjUNlqjctvoQM5xJ0rK+DNKoH3L5bS
12/6NE0PgCFlshUEQN3w0o1WViQ49AejfIGFWyucADHMC2OsAm/ESKf2+qiLOIl400z3IdnjMAYg
FaIvrpXG5CFN03ZtiVC8KWnM7mBPYp33mtK4uUm+iw8MwphP4eNlVkmaeEcIsPDwstIgwkdat0kN
jte2EMo5bqLxYvTCWockNBChOoQbZl+xtQpC7SXRtM5cg7vMX2eo72tGcxdqUsYiVWB3DzTkuJuH
7LQT0CVrxp8KU6h+myoaZ/Pi+shjM0bT19qZ24chyyjIu16ATApJMattPkjpgxKksfmFSVn0mBdF
9FCpLTKDMFEqNzEFiymAp2JmM/jiXE/9Ce+4jn0ws04O4RzsHs14ROKq0rNHUnSywjZ+rCHw0O4m
yOA9Kud5JoFHoYzN4MUQd+4UthqQ75E1OcKipEt/wwL8hWND3BZEVBsZCNJ/2/6JYzPPKmowNCB0
Ncn7TFIK852jAUhRMy/4e+7JL8Sh5aUg6TN/hW5GjOCfSVi5EnIadk7hk9yBzBYnYDcq1K9RRhv9
96/0SV37E5NneSkizHQLxQ42fz9xaRI2SNEKivkI+N81egzM0Jbq95K1pOowmfQs4tQrN9LpV+IG
PucgIywapE462kEVfMf/NtlwuF4ViH410kjCbifaLy+cOtNjgGysUbKTat+x689FdgVlCW/EiOWe
qEDoCy37Utf6myLSxrcEa8NkculKoT3t9NppD0IeCj/UkmiraEyYOksnWA3VjitXCDLG2UwPetrJ
CGvD4YtQO9krquCSsXg2stXgEvD3V+yv7s2nVI+FAFLx871BxJfG0wD9NdMDqmpYTq3h4zXzmxvz
C/eP+0L1xzKzjL/g/vVTxCA/LEq/Mdghp3A7FNn9HAeXJmHUiCeyS2P0O7LyX322H190eVM/sIcb
M7CzGlNFzBZKRilZ0NCFGlCImmr4zef73Uv9tO6Mwcw6lJSlLw0z2QpGLh2ywurRExTNb5yA/vKl
TCBfgCGIsJ+PwA+fqtINDZSfS4nH6ROo7DpPJK+30q9/vzC0ZQP4+VFibP5puIv33acQ5YfX0SOQ
12gBbEIW/LEKoxH1S1Jv4mA60eDjom629mYsAAhlxXmSVZStLcjGajTyDw3J+5rUu+xk2wC+NeSu
Ta6b75PeJetBCMdjVmPBKdZyMo6bfm1a7eLuFn0fYQ0wW6OSJRn9yOAcrscQWODXJgZOjfn49x/z
F6UEC1OH9odrkL2oPLU/r5FcrqR8zJnK4PVhPQG7O6QUGcUjBMTXCmMzZFPy79blr5zzzxd1EGWj
mYe/+dPem7R1O4qRFjxJRLCugGs80xptX57TBKZCRoaexdMAT6nbchIV2zCY2HyGPNn9/af/hW+8
vJHlDyYIOED8vF2KMQ/HUB759BBZ1hlzGbLgopfPF/mv1/F/hO/F5X+vmebf/83Xr4w/6ghY9acv
/71d3a/+e/mJ//sd//7zl/zAf36h/9K+/OmLVd5G7XTXvdfT/XvTpe3nS/HSy3f+//7nP94/f8t1
Kt//9cfLG0N0QB6SiF/bP/7zX7u3f/0BWRjbHW7Hf/34Gv/5hvNLxs8+vjet9D/Dt/f6L3/w/aVp
//WH/U+krPDATERTwG7kVvzxj4Ef/Ncf5j8xdDJAseDP4lWGs/If/8iLuhX/+sNw/qnY0IahoLIk
SW5S//hHU3Sf/2X9czHQQyBqI4HFGf6P//P+/nT5/9/t+EfeZZciytuGN/Pzg40vBPxkLCnw/EBK
vFQGPz7YNhTWcMoazxj7e1JF7vWswBoPTpuVUmeK7BjZ8W9kFr/uJnxoeVFn4iXMJdaXlfjDiyqT
OZu1qsKWUpv9KBfHfO72hYhfMV545tzsImRBJUy7Ee5mVTkrXN22hh34taVvlT78qOP+ZmcqGIa0
mexqbc/1DaI+gHQVuaZRrjMN7QH+IusgnzIwY75VarpbwZ0CeOYQCAv/hxv/nwv744VUf6mhlg+1
yHVNNIFoa3+SFUFunAu9MRrPCqdzaKmnVun2hKhdewkIqGMohM3DsbCFH4AbwpjGdUCPXvmHDzmQ
1qGm7Y0p9mtJvCNCcVxa41cIqwS8qCsp6V/mx/KUON1jlRi/eevaciD9aXf/6a3/dDbSIxb2IJa3
3vNWmTkDOOJ3UObPvaDBsxy87GAWgX559pAH7MhbeUielz+jwQgY2J/pqfVNkW2gQhJ0q/5mMYzv
Ptq489s5f5DrQiUqYbgfMHNAuH7ppfk4qda9mdyFGLQZVvJsNhrT9rrfxxARoA1/mN18AEBb03Q3
vzmif43Awt5HNS3bYILE3xqP149LsGcUVomAj6w14wbvtZOmF89mXF6KxNimOkuFJQZeOYBLZmdY
TnciNve5GYcY4TmQq7rvVqzel0ybQPx+Z4X0a0rG51bBIWShm8bT4KfHknlOQR5j1XrN4MxulvdX
fF+RBb1FSudyna6isZ5ohR4rOz9V6Xe1Nc6WNR3UrvPtZaTSJCCscnpShPSelsTLhIegVteN9hyS
5Or2zvgbddanxuDPi+hT4k1YF0pDLupPbzmfpDge4J541QyRbx603lMKw9fxKWBonPljMMGxtDMe
8JCEKfVhVVXhKwKD6zDTI4aT2zbxU56Ruvr3T+avXHcu4uLyDbd68feRfxLSxJERNMxPWy8IlYvN
XKmCsWlDQg8c42GM54uYjC2CwQHN9HTok2SPonE7awbTelCm5FSUgauryckaho1F/jWgqP1UVtkm
CWMYvPJrWDbrWBuhBVTyocznSxum+0G0Jzlz8QCVhvIFM5GDJSenrFa3vTz4ZTwf5Lnf1cRnF535
9PefWfn1kcaZkJoCGQP6S0iwf17feOaV9kxssAeTmWzShuneasQSU0oJF9b0s+4YR8EYACXE1lHm
Q0kM+tRlJ9CvpzHI3prwm+N014DoUK37nU3nZ8bGn9fKn9/dTwfAVA/DpIVYZWhNRgNsPSladNJH
67B4jhHb0F8n1TwbQX/fZSYxXQq84Dp3W6kO3CCxXwelWCsaw3WnD1y1RNI6leZZqvQtfNp7CCln
HCu30rFtuWnc09SC+VujmCcSdBr0M+52Z6PkN2LYsjfG+MWJko2p5XckFUJuFC9tMb/CKDwYSfxC
4u5rwNDebM+1E720tcKmTaFbOcnHZEyvUi8foibHZznJ3SAwn5jfQqszpnOe3cdKNv1mu/5V+sbe
aeAbR8mgLx4uP23XQ9wzXBdk0sokb0aasq/rlVxMm5xtIpW1c9lqW7LmVnYp/+bk/rVa4JWBCahW
TVT2zk+7ZlYLK8hnXjnPoUyhaEpo3o2zri2Ese+QNe77qFn9Zin/0nssHxcaPUIqg0ros4D+oVow
hgAFWxF2XirkR62PT1pXgzM1Lhlxp17St608HUatXQO6NX33m3SFv3yQfnj1nz6y4vArJ4tMZS3D
womDup3mSxc4/gznJc/ZXYPkpAaK+M2uhVLsl3aED468H3kVr48D9s87qkrPxIAG8ChIzmU53DB+
W9ekrTR7JakvsFD8IgyPWBzsHeJPXCFnH6lMdYRzNoFxymaYxsHNI2qeDp/3OC4kDDzNE7zSWTHd
sNyXUXPRCdtldtPdM3G/kZi9dxoGOv0XuFbXxlH3YwzVxIKqAvHR6Ib7ZQjmpZ1xgrW+G0teIVMl
w2t7Y0tDjVtf8E1Bd7LUkHrf3EuVwnek6Rlae+pOob4VU/EcqphpJfIuDKMvjZR9HeJtWzvXz5Ne
svKjkLtTIEn75R9TSdZdMK8z+Pxdo685bp+DMH/Oaj4q1vUSfsImI6IceG85WPjIGXiMmZu+SUJY
YhpfTDk9O0a3t7vknJfpws9Rd/ZdSzPkoga51c5wE3X8MSoc+HPbwxoovCZKGY25ikpNaQwCOMfm
BJur4Aq5hhjhgPFSd2PwejSkfRXe2SSoN3N5kSquBNHslVRcnLh8tif7apQjIK4K1TGFYJJ8aHN3
s6bk2dDTC6DlQ+6MB8LOUcSAvGfZ8fP1Stm5alN1mdQnKDkoQDvimsvNcmWXAngYOj/tdKK3230x
mVcBGwpmBfNQ/a4PmwKgPlq18nCLJY0L6KSX1MwuYQZtsZsoL69K3LwsSwvRL4O3LjpH2Vrt1K8B
059RSc7NXAy+3sIgjxqdKo8Qb9U+QHqlVY+2eeycxDI/kylW6zAULjZPXq729ykQiysHBeFK+SVS
x4tWVizIOfEiW/Xk0aYGr6ddJOpVbHEzDCzXgH1CJKDDzRLjrS2CK1PcV9Xp7muFN6fzlMtmu8d2
6WpxwYtZ2mjk7CgqlWKrQq8N4tKlkWrcoR9yTxW9v/wSqeEAh0onIuGzrW0/V6oqsueSKi9suxtk
onNNPdTI0A4yEC8yIi+yXlyypjyNlnOWx+h1wkG77G4ghM8MMuAsDbOXYo/eTeI1jqX3XM+OWd/d
5dUaT6Ptcn9CU8BnM1aZjrdolp9zx7lWNDhxt4Hbe8KN735Zi8spnFbFVhnsq2lHr2nUrw2RecCx
ezWgHJbL9JwWyXnM2n3T2df01HdYAFc1RWB/azuapeUOplJ/L2tcKKmYH6X5O7bOdBcsn6jNjsvP
LXefcqEHqiw2Wjvcujw9I5p4HtrigoDgOMoYCQ/MyTAbvg34yoqqYhDfoDeT0mPHdy2XrSnbWwsz
3J3gRtfC9gI7/qgFD5bJN/CNFjcIHfgzvPMbk7k9U7ddcMpEuLYqabX0mGHdcl7VFy1RLzXWh5NE
GMW0xLEvv3y5xlFXn8rKPqsdHygB8wxsUsmWi92AN7iZARuzYE+ri+TSwjcZlc6PwmoXG+IVmjUc
34EfjNPxvpD1b7GMUjE2/Ehp9yjjnrOovyc1+lqa0IPzPFiB596WOy4Nzn0xz17pMMSSQ4TIyXEv
xeJcqfEZBQosTic9YpgXuUJibRYsJx268jI/hfy0WZo4OFMGuq4g9ca6vSHWavAlyS8F3L0suLQR
X2OHk8EBKi5mkz2PPZcvqB6gaI/0f5liH7qo3FSj5CtNeJMT6kckT1YYfBd99qzRm4cJnEdF30aK
3tAolxuSyl/jtN/b8v1g6RmTcuWLqF6oSJ6DVt9a6LIM3bnmc3CYjG9NnONbdqgi6N1jrhMH29fb
oFaObcm1XZ6nNOd+K+lWNcXdcmsrthpcZi5yrn6xFpmAOt1DB/rs0qQ4YFpIzwgxD7C43PRS+hxq
0UeZ59/EsDLxuXAXX025a7inw72jDze9bR+xofHxV/zIYgu0l/g/XblTo9zLtuAnxMaP98sbJfbv
Gg8YgYfrZRNdPlLdJc8ZAxcvFuarU8j42MjTvWF3gWu/DaIaNx0eXW46yvNOqVrlEOdqjnEYI+ak
naKbPCorK7xYCsYG0A+slQiDbDfx5VaSZhxOFQW2uhZNbgilCtERQL+hM3bBzeSYdIxWQ52x4twm
6wm/2hPS6FcVAsw+5x2EyYSCAsmq7MpDOfl1XuxHcM9N4ijpynIG1R2geR6lpPrm6M8W3dCxLxom
bANI9KB2TyYWmLgijvbe6Gwf85Nppwyq5k8C7x2tjMt1H3xV8/ylzRDqR8oMVN/fC7N8DHuYc70V
pysN3vWG1suA6Wq2W3DDkRUb+FNn3fpggDiItnEzVV6ls7FHlj9NrXDZAGY/Gaz8NLdM7ISWbrk8
OGxPza7rGi6Io0ZeUsChhAnw0hXD4HXGdIVXkJ7oMGFN89z5ckMMG/yWDUON6Vj33bvVGdWmRPp3
7LSyO4YV1sI6wY7nHJDTkhGc4TZa7bqEfLMolk7avGg9grp0a8Tup8+/oih8GyrjW1tgmWlF2jq3
JQfVAvxaS7WMXUSwIGz5mmldYc+7kJZ6XSRB6bV8IpdpvoDYrep3TUosJLj0l7Q3zkFsGnfMOwZX
yqavFaStq2mM28roMwyShw76SDPi/NwXX/soupuEFp4qcefMOC0BZbAEg6T16xZdmMSphegNe8g0
WOHa3RJusCHwvEbhEU4nR9I/gHS3WWWPcLeNbpONsH2tNLQvDL56wJ8MClBexLtS6m1UnbV9kN9R
/lmruTG+R1oYHE2suY8tVcoer8NNVy0Me9gmNHj5KplEcCaNCI2S+VUJ5TU3nkMtwjyZMPRDY2f4
s4iwdpVKC++EjCsGm1RFMcOXcZJkO6anb6odhUeV9J80n8/QVBfteQE3oonhxYjgqZxLNqN+rrKD
LM/ZgVCufM3KnFZZC1m5SE8Gyx+Qsd8IrJj2n39ZdbAqJSnmw2eAeS0kq6rPv1VxNh7CWDb3XWKo
Hs4r2dcpcjjEy4PZOeYZMjjkfCNuXFKhArcSifW/mDuv5biRtE1fEf6AN6cFoCyLKlEUZU4QIluE
9x5X/z9ZvbMtFmtZM3O0EdPTGo1EJDITmZ95zV2b6PPWcvKTpc+1CPCsHdTvCvgqEAT0SgBhqHm1
BeJKyTCXdSy9neaTkfU/AATbHiCXXUs3wR9KEpdEFCDlrPxsIma96huJYxkgqZ+r1nQwKLx7YTbY
G6ICBILonu6K2ax2s1N+y4fpAbprcCcDwd/X/QyZiGj5C9BR80vu2LiBJvAi7FY9ljQd0SI09PUy
hHcwjsajXuTT8fwrjTDVQ8tZcs//cwHzM4O+4s9olfJbmSvbTyDd7/MustdaDgDKgIK50rve2IQa
NqTs9Y2eahF38y+7tCVPHSu0KZVhPlBsuTdnLOTTpthgUXQ0TUh4Sj+QqcWR9rjQevTsfJ43dW5q
j7qazJsgbv5akhg2WDLlx2JcjlULyL2ai/Qb2uCv1tib93lvIURTGVzaA/DCKbOnDWDlfN+Be+eM
lbZKfT+DQdpbUvVQJVbgmsXAYQuf8lTO2sGhEPs1DKfgcxIWYHrRu5pDOCDjuG6d8d7s8+FOGatg
Vyvy8nXuqy9DKksvuZwch7iDolrKD5GEMhdqODKRYKgf80dr0gfcgmOube6NdoLuuNLSfPRA4QBL
N410E5oTXNlcurPyZPihaZ2giGg7SWqstZyZoyeQX/iOPmjK0C1ENxVwX4ys3GniqKVFfkTrNT0s
cCTVKZIepKBWgTIEXkBN5VPaLV87qx3Xfav2PjUygL5p156wp6wG7pAC+19/CmtfbpHISzsFJrYx
6sA9h+ZOMwYUzYPNCAu5aJMXetaN22YdVFYoHsgLhluURwGKWdmvpnQ0104cbZUq6b5ptZcGQoVr
hAouVFMRfLFLLrSqSw1/wbfDV6VqBEGjoCibhsNe1qcRO7sSoR4r/4rmgQ4cS0JlN9X2QT2ln9EY
Ue9znOi0wXxt7OoB7rq80argrwYM+7pA0PWJmuQntP36g9xwjQRxFJ0UU3o0O2nEsUjVvbZPFVyF
eyIGpDSOhUEQl6TqJ0f81jy2xQ47RnDrTraXyOCUYnohyx7csjReBvwzVAUUj651rUc+X0qqYCEE
sWtBiJSKH2lIvRA49kwvt/lUGGDnrSj5KlfKLmsrLJpgmRj9AphEL1ZhK//IAAVGKLauaKrcJ0b8
rM3NEfqisyqpYoB3BiZTq95nqUOtJYeauxrm6cHSCXRt0hgrTu+NGVR2hsaPNWSfiqL7NLGnG1ho
XqWlPwM73oIePABhMdxRGwGUq5Sihm+NTCA+YeZNZYJYGtMcStzFfddNxwn7hhUywaQskeVS/N6W
YeCVZvLtHPhqGboAZQ25CRVgMrAQLJDcI0PF/1is4tTSO1CC+rktM1cjFg2X4u7csyEqWcldsEmx
CbWc+aBU/cNCfKsaxZ0IzRJzrUXjlyktT00uv6Yy2Of+AXOiGFY9VwgUpk0TxJ/Nuj06LWPECuaF
c/th0rPtMCaHcgQXOU3A3gSzRSIShJGgVeBXFjzkqg4WcPwzyfOTLIuQEhhtSvQB2X1fAC44B+YK
DG8BxXfaZXCbxMTiIszhLkHCypsOILQHIheCv8PsWWXyWvOb7RzuQdYAksy4ss2crrEjHeOwOk29
4c0L2RLcGl4izF7D3Dhwqq9FTjUq6auuZz9F6NlIwUoKqo3e9oQL6efcIkoPIzCi7R0e6I92nL2K
eDYow1ecsh6zGMENm6aIY03ISH9BQeAhDvaIFPxepO5bWUjlCpf6L5yeifBS+FZQ6BC5H8JAjwGf
QOl8Rg/8R9F2MBVoqFkk7m6Dwl1NFi5Flr1a4OetgiR5LEYqd/V4L6WEDpTu+XnGYxR0azlcPlsz
0X6X8V9TA0CKQ3MdZVRuR5PqV3jvZm3wswFZsiSvM06qoHkpp9sVVYqEzSk9AyEkC/+ia+MDV2e0
VhqLx9edF5vhX6q0hhv5rJm87KJ/xtvzc9VMaH6ZL1QhIZUMjBM7IPwBJQ7TlunPZJmci0/AjkZu
AkCQWjh/xQqZDJrXj/To3lC+N8ic5h31HzPlVhT1DiyRj1oJCjt5Tcb4DvrlRuT0SUX+oJjJq96N
205fyCGmh4gETNF6al3lT6Sld0DSXSEzv3IWe/Fsxa+g/65qGV65XaJVIhZQDYm9l55yvlRvRCFF
fISOU7s6Nyn3MoLsUTCthXbHCnq+vhJlBrmlYdHANXYdDuixe436FtoVKaaczw9DYGIZX/b7VEJX
Yhq5RqUWnnHhbJak38Paf8HB8z61OTZEUi6XBbxTRBMmtdrIdf7T1ipAaO2+GXnoOX+k4gzmnBEn
yj6y2ONZnLxa2fhQiMlqovTOmawUyvb8RYJ7QOtw6vk+6Aoyi0W8rQRHPTO3MUUx9II+yfMnUcFK
ZnZ2nL6IL8aqDQCD85qK4UKbbqkdskVHB/0ZvooCmy6qcefSjaKpu2XEW6+1H+HlEMuIPtyYdCBj
NW9Svlhj9KWmNbaqZ4JbUvkmk363UfgSDygu6+apL7+jteimlESCmUKoNXaR243aHjkhUHzNxrbx
dCHQ7ONXYKUPVsUpKEoWtWPeWdLgiV93EVIaU3Q0LelR1CDimuNqCl+mljp/KaduPiQ/7U90QmcX
APKenVC7Wc2Tyib/5EClOi+NZrTf1G6R3cZJcrRyYK7xffVpfl823/S88bOvpI/7ADTAStZBs8ZJ
ueYyeqrJTuG2EaLEP6PaxNsgX/N72zyn4mFx/1QIpqjbURU5fQuXQw3WBmWpotc82UDSIknvJY3P
lnT3VRo5J/R6g73qXTZGL7FcHlUWTdQgAZDdN1NwLgeJ1jBEN6TqlnpbyZkvNdEnFNdWpS75on4o
jmZxeGlR8Cj+sobISdDTpbSyOzt2qPOh4juc/4gcIOyAQM9CEQ0WPVjoKnrR2uo0UNlJhJVIltPG
MkcXxTcYha0EUn6i9pkmKKPUaxC+vipjHNlyp2eVMriyxpY2dTGZ41fBvQClGarZ18R0qfBtxMWS
9b9Q3Nidi7yi7mVR1BCFusmJXnqbF2tUjVbw6MWd400anLEisR9BOAIHT167KvDbLr8/H42mXUHO
rYmQ6u7QzZzktk2A1I0HXUOjAfrR3KavIxGDk389L8O8qF5qUwFrdTLZJH9GNWaMyxWiRpJrKYL+
DfJaToxdKmNryENFQTEoX3IrfNSZvWpWaMhTPqPCdn5ZcfaLE8Ne4hd9puYZcMBGkrGtLPN7H/5W
h/IUVM2mDJkeYLDHxEGvI0KLJqkaOKDLSkGZRBqor5n9r1olt+C7sYLAXtFv3hiR/r2FLzuIatJi
87tl1ktuN0c+SlkiligphdBaMm22aEVNkIZ0OxrrlnCR45m35ywQP8lJu2+m7A9B9Ls3jL9brjG7
NjZoxYvzLgmWHV4uj0HMN8e3WtOlWk2D6iL38lIG6V3qpCraifWnPnO+IrsiIV4irW1V+0lAxdRj
2eo01UjlYaRcO33REs1Y9VnxK41NzcWSlaMooFS45FsnyCkjsXoQ+ddJYPn2MPil0X4xDIpl4sNo
+vnY6sifINm4mnuI93L5c27wAin6TdMxG+hL7GPcO6rRAsYB8IWdNnwh/MaMOJHsVVvW0ET07osy
8SCzgV1dEzqB4OGiLF2F2lO6JC9KPjxMoqIo8ws5rp9z7VdcID09sMDyrprXGfW4eAnX4tMTnYh6
yJEY6feJccrTxkdY4WmUPgVG+NI7FAfRZaUe4EbpfaCXB6rqboLjbiZPm3Du1rOONALbQ/QZ+daP
qtUj/pPsG1RMLOxDUNralqnzucG6p86GR9GhLLPlKUmzfQNlBkbUHiT70RkavwuDTZzhKTu2eA4V
x04370kGfsnlRI8i96qJOkGybGc6XWhB7ZG72raTcY+PxYNZL0+lPm4QNzqq1XQQzeYZgnU+wvWM
zWiV6T76I6vccfy4y44VN6T4ORRIt2q0UAFW1nKf+EYyPymFCU1jeCii4lhlE2xHpH/getn5slYy
KmGglNaN3O0t58cYd49KVKIcr3ohVB0rm09d1W7ImkTfmcRob3c8Xu+tezwp4EK28y6Bqw0dDI6a
PR30YnzphF/CyGtTqb4fKv27aOghYHFfOl8To/XbO9GmbdP6pNWCP974U5Mxb/VJbh/kjJo4POCx
JKQUzc9m3HT6fAob614MXzVb3zK+1h2WH9l8QBjM6zO6v0Hja7H1XUZas23nTeew9aZN2dNGRbld
/M0a45ja1LYqYIDSoF5VKodiKjfAhgPayeV00iVeqQzgeGYN2AuicLtcDiFJNTIgG/IKkA/l9Chc
s6ag8zv4+XLZrjUp3qMbpK2AGGyxaP2NMSf6T/mxtiiOzM53fAwrl9z7EKvD49gvT7Ka/UL5fatT
QLcT+ZtxQm7UbVTlMZ+i2ZdVGd0Q6ks0gGOzR5JJ4dHiXZDzf1ym6VFuevSvjP4hBFNjNdoWO7ld
JCV+xnWq2v2vwMqObUTWnDQ/q/hAwe1gKvIpFZpTrC4Gv1a+bud2ryX111hFuiQ1MeghMpmk77q1
nJxwPJDxog/frSkN4l/zJI/4CaTFMezmQ6OQgSuPWkIT/jwxaZ/sxbZQQ2ejEoiVefqrmVsa/dOT
yGcWQvWmsDiekCJiO5vSfKoHKjNq+0CB87GkxVNIy2G0W1+sVmpS9FTZUPL0kFjDw7I0wKb6l2Hm
GWX0qcFMYjTv2yQ/il1ujNkxHNvHFizE0qTHJOZEUYu1og89bvPZfkEbgiT6Hq7DLfzze8jnubFr
aaSDOrKWxkVPmcy1SDsNI0E1TH9FNqF6qn4p9flJgE1Q8iOQ/y1X8atEp1C+JaN8xnFegi8E5Ano
oA7a276Aw8j4iGlaXfSuuMkQLiMIbsKvZteRvRBxU2Fq1PB1AkHBxAPkaimL90YE0SZByb8Kjui3
4UqGaqDWP7SoVGUhrApUcDCPJ9wAYb+Vx/yg/EBThoj7kx2BBSYzWeUtt9fH4ICzm8O7l8GMWpdR
awZIeYG6K6JqQmQuwe8nIiriuAwRFdCU/KSR7s49XVutSV/6SkclKvpScXWeG2fLdAzRcGmN+N4I
aX3PK9LmU9HStVrSO5Empbr6Ww89pA62tZLeCaySNKSPRXofgh+v5zFfLThi6bH+pcB/xFM0xKYA
KUQxUGGEsT5+z2soBHCaFhZltgze+2LNFH2ZunDoesCFxWkJltgvCoHGi/x5sj4jEuw2OiJRYSfd
0jo+z+DlDNuguoBxo4mNWPlbJBFKNZHmjAvbpbmLmgLJmdxThc2OQ3wU9+RbUWA/ls34LZ5VWJuk
gE1DkKyoKa7dMj3BqFprGeoNbJePZ+Us+X0xNlUGHie+Ix2ViYuxTdSPR7wIehcSGDdbEEOipr9n
ibaTUSL05Iy/tHo9z3xLiuTDaDzm6Y//ZhAwn2yNCYJqIjD6f+BT6LmEVEed3pVt9bhAuiuqyq9/
5p39AnuKgjZpH+zan3q1/JBoz8OGu6UaewUpArztnyFcIEXSngVqF3SiRCYVQH5DqXRcjVr7LYyN
rW6DaPj4pdWrT1RxDEP92gLud4FBmsiWsec1YB3SfxLQ3T5AWIAoDEkoLoWWBYgG/W4cubN64LbN
OqLxK9qDgwmORojWGCWqNtq2CUBs4LJ1Gqz00Bi111bZnSMpqzgvv1Nzf6ymeIfw6Y29c/UF2DcO
VuTqe1AgOrUJzOl4QJmBUoNMwFm35ozILbowij3/9W+s0rWTV0VW2EThF1FoiJ1vd4oyBEsTCAa+
SO2y0UBuYd8opLDoTTyOWEXnsfoaidBInxzqXD04YVq4ZxhPTolgKZ5ioz7FDrE8WAfOKnEK0/9M
bMrJc53dJ1nJT3PKuwAdr8gYoVPyR2Z+fD/GN7yQroDB0JwGImNiVmQpZwzrH/t+tNDukmt5cKWm
OInMyJSiF7nJ7uIwue8y6bEIs58fb7tr0DeVLx44J2qooMIuNrqsIamd1sWAyg6KGNTkR3rydNC3
smKdROWJrP+nGqDKJBTNPn64fm3LqAYPFThSsJUXqMW8nLAXBw8G+inHpg+sRg1FHjGSGV9gTKdb
wJSicwrvuh++DTmdh7p6lYAqmakOjuKIkui+oLZhUwmTUUY1Beo5Po1Nc5i1xQNghXF9upr1v7PV
MWHtRJlPGgn95uInykovoI8f5ar2qE2AiSBL7sfi1Mfh/UI7fW5N2pJhAWwHQhnRdoiaEAK3CBkD
s9FQsQXhAcrAvnENX9sKKiLuuPniP+8YF8uS9iW66niSISrCiKCMtqpxOINQ5N54ZDzfBCDqvBz/
EZPkG/6R1e+/4l9v+SP//9JJxO36MZ3ktcz+ekcmEX/tbzKJIv8PWEi4jJA1DEsmhPwXmcT5H9h0
eMIRJBiarljCs/0fMonJcYOsM5LtWLsKYt+/yCT2/zjgg9nUli6DEzbN/4RN8v4LgecCLwVnFQuv
mXexQqDPy1Km+hmZKnJxge+1zeQoawNOMOkt61yxr97e/9gvcaLCUADcZV0+D1yCFmKvZ7gU6gG1
+ZXueHJi79uppaEWbooy/J1p9c+y67dBSlnDMn1bIzV7iSTZD5XnP1brCgfkbMlwOR6Mc6EWwKK1
YJ6+PeDHghI6B4DuBhQHggnPIXSErEZGLj7d1r/tVDroCXkTAn9ODHTOgD9eIVDW8KdHjn+QTAs+
d7CiXQkNYmp0667qd0XxJFO6rIFM1ar6M1X9fCYv6+aUome6rcB2f/wiV+gRWLWxxRSZu0rVrUtS
WkCXXel1FL7pfSI+7AfqwbHHTdChzKOCfZYl5BCf6WnCl9eoB5a7omp2Sd37My+gd+kee6Ebp8yV
0//tqNS30zvJrY0PGdNrhyAC4tiryaQVLFNzWmUy8ByaMbTRnFsn//V1ReYF9S0oS0TDbx/czXmK
gZvButZPRtuu4aeuMoD9MwCivDG37ThsEIHcYRCvxidgpa6yqJ8aDS+NrvcE0EUWYuMQ+sq6QC6X
OWWWqq5bS3W6zQOb6lC7pr+BVZ4PhMVv5t6LQMR8vKxn94DL/ckUKiqENNLPyys7DQDjEHvprqQr
rj7L7pBF5x1XL70HvfgMt2sWsImIjVTjIS5bH7mHrd1XbkLlQkIKE+VYIat4/n2AF+tYV8Hi76yl
dB3+qdXxawW+tCv9OAQlHUSebNGEqLq1QQiOkljFs8QUDFB7FJMFdNjxlIIG4uSIB5qQ7oF1eKrc
eQMYV1nf1Gl+nG17jVbjjT1lvL+68HCDjcZ1rhnvwfQSFouhUzm6i/IM1DC2dgmUzDj3flbhU1ai
TECrIx08sehzrLhtqKxCvlbH+mJrvlKVrsY/GMWup1ACDlgiGiK54hsOe8tTkMNoaWgakux2aOQa
HTPfPRUKIhx8TGMlu3YbeU5MzMLVmVGi15+bWQacQMqUyAj7CbmJ6VDopyV57iWOiJEfEcOEcKgn
2fjWA352+FlTxKpgRBdCGSpVOp0DelmdfGPGrp0NMIHxjXA03OThLr79GGYtzqMiwj/arO9tBbH+
ybwvl5xMQFspUuwjEO2bbe9JlfVYqdqmrkwwoVQHIA88po30y2ySg4ygc2lbN9KScx58scFVRmRx
cMGLw/fs7dhoG05osdggf/JsbwQCQDPhgYKsc2FsnQGp/8g+V1jzul8nZGcshT3JVA9avwG3lFP7
k+qnMHLA0tQCauMtBmWMdiUEntAQ8pu68cEZumOiQPI3XVX/AtlmJbZBD24ACDcC9ZjX916voWiT
s1eWA5qvK47LAlS5Gj2bNqQVRBjjCtPApXLVqlmNgJij5BSVGBZgeF1C6ejnJzgDXiKX8Btp34AT
yqJiW3Hm2SgKfnw0nFftcuaoMNgippDxOL2YObytohSVLN3N9YrjIfLyNPaQ9gLPhd8V2zINHHaW
41Xzs56z+6dlhWYliuwB6R4eBRwRHw9JFcf5uyFhX47HDH6OHFtvFzPCIghVjQGECvJ0Wo/5CB2K
EbHBXKIrMD+rBWGxY3jk1KgfM/eQDymEGMtKfIxjylfFMohjpaxtv57RZ+XqH25yCd8TVHTV/mOc
F9eSYwJ5sfORcRJ2OIl8SFHft9HobnFRLwdnpQEnturnHqxFwIx+PE3XbkUVOrAMldiyGMdFKq4Z
sxq2sqTBpv0pwzySvoVBu5GFM4iau9KoH6YIGefh1o55H+zpqqNpFAFg1YkD9O3yTLAXQTdCyZda
QF+O4g65A3N+7RiB72jhepn4N/KrWWcA9DDWOCSPuInVqsvxRlSExEyo3tgz730HqWniggTASldl
ZCwuDidUtYIkEjoB46hz9ubbsVXWs6wfGsQyqwQkbZa7srms49qAjSKvKZltZTBkS63vlUK+MUmE
z+/2MDvDUYhRCdq1y0nqCkgUqNVoboGYZBEHr6EUwuDJwLzRTovaDUVY37GjnaI+2egNwKndWghw
oMcZBsVTXmubZWs2uEuYylptzJ1edptBtXZ4eWyyMthKVe7hKQ8NMfJatE5smKBpoLygGuxOoXZc
KvlutJCK75Sj7AVTs08jfW+zRgoKkoheE0xpwG2MlVzWPFO94wmrlPMH09ANgsfbMcDsQRVembpH
54xAT+NcC3cZ97g1CpncldVuxN8wuAX0UWhu/kRKxBsZ5sTlcGO/k+FcHgtok5CywDEVhYeLJe6c
ZtEnvIXcJYPQumSephFCxxkdLQMneK6VTTqnLlTyJlYPM5dlFxbbG4O4svk1WdfYY6ZMxnuuj/1R
/AgUK1ZibKJdbUCfM9KPqYY6ZxjuzID9xEvbXe62KhbgWvCpZu9Ncu0rBHuJnnmFJflxoQAKTD7f
GNeVcObNuC4/yrRLg2SB8pLWylqpvtYNePIoJ2r7pqF8aGSSH6Gfbdqo3Oe+IVd7ZWg2Er5BFhqq
EgKDo9VsFhb044G9L2Dj6qubJioZhM/Yzb09LJZ0yYyIvoObKJoHlo8eQ+CLPbxwh0xFtxGPLeeH
j59q3HrsxV6JFAkId8deafvYDcevna4f5ZmVGQNfk3Ovq6RtMqjrcMo8S+L3BhgIwFzKMee7IB5X
0EQerR00W3xlwp045sQcKjiOh+nOLhx36PNtmynrQIPhjnq2AjDbGmM/tbeqrdwlFt9sc5wklKEp
ioZRsknKnZ3p+2rku8p/22gsL3GzOR9Mgbq3VST2WJtvov9cKivLCDdWUqM9YqwWRTvMTvZ5MYHN
N0WzKVBQn8EafTxtVzc3lX5aUxzu77oNeV0WJegNzR3wbXAWzVsW1M5Ae7Vm5Vt2fSPbtERscXHR
a1zvjopNnmmothjPHx9TXMstjQRk5Nsh9qIayQCzdOe+JQRKt2kVnJPjnjoyOMY7UUaQ5X4nqeQe
hOXxgk55Eqyj+U7HDCkdrL1iBkf0eH/YuEMsyBkW1l7IEiAGSUe8ITogOEtZSAseP8msp6EwSxsQ
i4WA0DluUVHrPGiZK5HuIg7mmpKzruAGWXnnK3DJMjRVg/SlyQi+2ydEgVfFCFC6PQ1AbBBQciWY
Adz4iDStq54EQSFEMd2mBJhtkUUTXqLm63a8kkogH1HfM0gfRVYUyvWd7Uyf2+U5JNtqg+n0ny/u
n5N9eUJIRR+VuNWQ8ASrWYq8hq5JKjCQ5IJa0d24AUVB6sri0m6kRSdr1E7fLm4womOYWOCMG6zC
E8wLEI0EMz1vwqVZiRS5VS3cRmW3RpfQIBbXRpJNBOg+fu0rvSKdTfbPOC6OgniZEf6vO93tUbVF
KlQuUgDwkPNZcmP2Wgl4YLtzmqccbUk1im7k3v+P59s2QgIiNrnsVWVdotpBhIw6JkJu9dgWaPpC
btNYf0FxDCSvyp+seGvpUGXDW6sgZvndJ6aiA2CKzxrxtberoE22ZFsdq26NjqcDGE8Rje6WyDs3
5CUOJlBntENXklL7CawSHNdAQYGtOuTzy8dLcaUPwlL8MZiLgBlElp0qBFzwQfudwMFYJlsPIQ46
Zyy9DILb8QwFz/I2RpW7cgXXfypIvIjlG9vmNnuaCO8N2P8GYpTyghXv4oCNLV1aLBCcnDVta+z4
+M5IAUQijJjzrerjtWOSWqqJCaxNI+R8+fxxbBlaKUPWJD8x9OeSPqhQbxOVA0lCADNYWRQrMmGM
MP6l0SgO8RAkPIFITX7YZME6N8Ybl+z1b+2fEV22iZHwNTOQZ9Rfi3YlRxiFULMQdUhR56E9CuHx
STx+Rha3ViCsifxuulVTOTf/3m02EgOaAdz0+qVMAPqK6PPnDCMWfBh/QYtHrGCrVJCqbc/MX0TH
Wm2fwwqVghA5NmpKdD62Y0JvkPF0HUfD9Czyp1gn7VWYXGQcqgROnDbsKstZ5dAzwrU4QW9szqtf
CtUNi+wVafPLOYyk7v9knTBsVqJkIPqpXfCoY5MkDnz6dHCKKeiEVLYmbhVqYaZFNa89Ff0CZ5b/
u0Jnn4tGgYbZfTOos4ns2JRCQU/zZwoKH4/5WpQjeuCKgQYc39XFkT4kTl116OTD6JPdtnsxkMg3
SqQsra9I0AGhfM6oLH/8zPN59W6RSXwNhf8IgYa3J8pcWWlgjyCvNBPUTvCsUSsJCeZMzG5jJHwl
TEB0waNlrs61w77FkdKGsGj6jCgFQtdxEg/QvCxOfROm0ccjvIJc4Jj5vyPk4Hs7QomSH/IyjFDh
GuaeFlWN2Kxc6nl2afmj4M9bjy35S82V1BJzLCYYWCxCUsn2lB9VZP0XgZWi41pBSUPHfVV/O6LR
SHF6bPCNE5sowPhhAOsjqgMZFQ0pvVkwv3pCCU03zaKyQ1fo7fNiAx/zQeF5BeoMDfcrHnuuXHHy
87IdUKiwAK0ZYlxnPIRCcTLGHQqx3IyIWelaPx1pX1CDurEw4qp9v3X+GdbF+U/aI89WzsIUfCSp
lB7F0MSGzeAXFzgxAMx0k5RnQ39KCQUCwgMAKh6Q3G1pdkCg7Rsx6BVMltgs/4xJhDF/HOYlCm1Y
R/ENhTIqtoDLmFFfFJoSW3aXmuJ2Dsy0kqhBQ4zXh93Hc3JrSi52Rjd2jbSgz+yGhCTiItEp3EJ6
QgHgVqlPvxqRIW/IGUfn713XrKWKWMcWkYhhgLmkmj0DAW80nIgS2ioo4yvab5iErqj6i2hXWO+I
Ahs6Uw2XRkVpeTBKV9zAfY3lkGX75mh5pvQV+4Gx+d6qjZ9OHEEMX5S9U6vBmdPvmu/o4YJR90Kr
ch1iDrvFpdLc9Pwwezw1BMoyeN9UlSEJWf/VAqM3SttUJxa1LpKMLjaVBSYZp0GzMULc0WhngdFH
ioK2h8M1TRGzzrkyc0qw0i05F/X6pP/z+Iszuh2srjUWwuCikFfAt9dphrHQOB7aFuUa+XlOEle2
dnEMzWwgCeHfoj4sw79Z4ieRGNURqUv+DJwYlrgg5K5GtKZ51xuR8s2hXpzsBSxbnGaIlMviSbQ0
sorSEgGLSXU1pROholMpbr0+RXiBho1GoyZ1Sth7eKgwiyJ4bhrGz5cjelyptZzr3KIvIRo8H385
17/cfxb2Es84hkpLnCgSDG5nMd6I00Fkbk6O0FjtRhkmrsyW029ZgBtn2dWr1zw3BuFX2/LFrgoG
raAWxbckLpd+bH0xIR2ixhatJHF8ou8J/OJmE0Ycke+O0D+ee7Gd1Kpe7KHmpVWsDEUvIiCUWszY
1WEmaO0zVUYntyg3OB6XrYGHysezfvVmsUUvFGMCBcXUt8dlpI5DUVD3ov4VeefbzKBdMp80mW4V
H/DHTzs3Jt+9rkNPB90rnUL3xUUmBYNtSCqO0yqC7FPsQBsJPQNkS8RXLMJE4C5bkU6JcFF81brU
eUUSe4kmOnqVS1ON3CqDxwIS0aI23y+EvyTYFjDuorsxO9cj4D/GezE9hoWORN0xPfqYIMP0qSv4
dJxuXdH2m+NhJ7qAglEq4vKKC62iGgi41RdtJNEuFkMutUIMW00qN2hrPCGzregFYkm+n6xny6Yl
w96aRsRvtBvp4tXgTiiCI4GqWu8BPRE4Naw76CmIAYvbWU9sXxnw+T12zHhFi11cUGlrndMKOe69
2en8dmeE9j6hUyS6L4Y8HThCOtDUH2+Hq7m0KsBnDoq1mmxeXNZ2nqcUFVCaEMQJrabLEv2lzfNq
JB0QDVgR0ijSq13sEvZEwln18QCuz88fA7i4rjMDYZ9RT8QAUA0nmDsnfEQMI9tLnD8ig+lF+wdV
eFHcEKGuk1HPkWvYVpUbkq7OygkrdFfr0+2/cUIYV04IquRc82T9Igx++4U6JoKL6EowxOhOYBUq
9Ms0yfbFSb4IWgu7Hit0anz4O7M9RcdYtOYHzB/K+fnGhF0fDUkyZT6AYpfAPbOI2xxoNjEHfbwM
qRyRFIouOurY64Czo4aDKVAJAgMTIaeYNkSlhOUo9uPthIIZDujEFNgm0pzYiCul4QhIYBs0XKAR
ndlyuJVBiCm6PHXEBjMt0RF91xM1Zn2pecrfJSNkOyDYs1x0awvSe+5tX1RIPp6oK8KNdBWogUJH
UjRbu5SDrjLcPGEK//1M3QzWvURHn651UkdempMAi+uM2kiTGisaHxbWVkhBD9gK5QWZFoD7BB+G
MDO2Ijy4MTpxzr6bkT9Gd3GuxYjyqs3Mvm/JNEMi8grWUaM8LNIPEUc5SKBUTxEFh3G8VW45q89/
9OyLj74K0CtaQmZGZA2D8veMsFNFEViUX7rE8TBNWaUoPsGZ9yqL8jq11xTHYc4DTGeBXhPOn+bZ
9MVuT412hwHdFqr9rg3QSpNS98Z8XYv6/lzNi3NCnqOlneAIuAsNNBubAarGBXAfAj5ReBOb3VJs
bwHQK6hmHfUtUaz6eBTvjRAssadQF0dRGgjgJe7YLPM+62aaokro+NUA2oA8nNq07yD0Lfr64hrC
5M+lFXCO9hwL9AjNKkt7Frg0kSXi6+LOBc4EKL9TPxenf17DHH4Vc9wYm0o6oOROC7Jkp36DwUea
veByhOsjEptLt449xaZfJxLPNPj73xOG2dzVAv8gUDdtSoEYseEbby/S/It9Q9SADBCFVwpSlyFa
lXVRH2WT7kbcDMh/YfqBChCnIYb2aEQz48Sl4kQUICiR84gFAofRo+ERg8FSTUhw0CrPICggTW2M
1BmryX63dXWLwr2nuEsaQNptgI5zU4NMw+PaQ7VnbeF80sbfCi5wwnixc+248XUKl6LE3SW3bqYr
8eibl7049esxzis4+WQ5GstMXAjlT5TSxK04gDERZLb/DpnHY8mRqbIIHII4/v/InqsZxRoZrsw5
uxE7SbFR6iZ1ldn34qTsWm4VgpwsvRWJnqWa36/vP88WqfUfzx6CQjYxECB11kkcyZl6WeQpxISz
7YtYUFQUtazxUVVwRcWxZ//FFCCNCV/heDmJdgyKM66dJRD4YqoMOIGK24gInsTQbOkg81c4avKE
hNU5ibKphQToxxtVEYfB5YsY7FGTMp5JNe9i7WRz7gfcloHg8BhxsNUBnpCQjUSTxJw3Iu/SyK1g
j27pFQiAkqk95zA8bgzkSnBPZeifgVwkgHJaVEnZs4lqMGii/KnLyGGanlw+h8Q3Sdjc9SGuhSON
IyaIMmOMYX3BGZxznMT4AN7qnmhXLp4/h3TZPUGMLpEVmbkRV2EHN+9f0XPTY+3IByyhd4NTWJdH
njBVdh6anOY736m4P2Vae2ZL/EN2ovDrZeIrL55wdqZey6acRy/Zi4qtuBZUc4FNSoV5QQeNotTH
k3vtAzUgq0HXMfhULrNVJYhSiubMLU0DBKY8RCe9CXJcjR3NoltgKP6tJPnKRYR4LpGMqATq73Ax
RWt0yObSq+i1/2XuzJbjSJIs+ysl/e4U35eR7hLp2BCIwE4wEswXFxAEfd93/5L5lHnvH5ujQWYV
ASLB7MJIDx+yOrMB+GJupqZ29eq9sN0S8ZNs15BMU2TYKbRKIpiiaKoHLKEF6P0mZPK9/uYvZe08
A6dFwZ1093n/RKrGXWgFslB575EtTzZFY4KyTaVCdvCmBTY2/I3r34/QvDzzZ6D1S1wpOpYM6jUU
bXBkkGH6LlbEZTcYOLOZy5bwqOhsV9qijRSExhiKycW9HJzUuVKZGK+//Iuf/bsbP0sEkhkPkVrn
syeMspSxdAdY4KJF5U/Q77bBqy4/e/2ePzZpgUcw0QjJx7T7+aJJjQbgoon0pYkmlar4jzPStFFb
3JdIH+HcfVO3/s5Mgm0RuxcRMLSd03c9bpAE26qtgk5LbqAT7OGH5durrgwvprCG6mcVv+k++qDS
OAun9m7M8DvFMniiVfn1V/ghEskbIE6lUUsyTHqNnn4vZ8x6SPMhbzB1iJQl5yq3xFborlfGhwAB
2ddvRzIgGeyTIMzUoB9M4HJKtRxWnt5x1MYYwSOssNXYwcZhfrASJAU8MhPEWnzM/rzpoaQbvJ6b
912cCDlY1z4OdXwqHe9Ghp12qEe7zlQvMmPbOd2NiIbXeUw3r33R1tPVMOEQ2Z50dXqvTzRrl2Xx
Rflk2+Vlow+okCMdAEpfjDRdT1rzPnDJnPToi6urD6XLuUe6n7N0RuBoPth5yynJvtfs4aaZrDsn
UQ/0z53bZns7x/Nl7kUketFuQA68pKG8tKcrV4GdlLbrfBzR4ez2YUDDM4+dGWi3NCUKAG6ys0I0
ZDy6/TNV2ZfZxwyVa7Pv6WhKrbu25AduCVtNjTa68qCJpdzU7822XZTGpa3QuW6OD1NPS7f/qeqr
HR1Tm9SztniRX5vqnUqW5GYP9fC+boo7FuVthWO7G8wnSW9sESy4bz+ZivVFR/fCyfgzlYbsEbWi
gqNeleyaHuffMT6vre5hcocbeb2jWrzFcVDpb206FvIU34ZxV2TjaVF9SCOcQ0vOKrTqRln9HvP0
Lx65QJFSBBm6B2e6S5P2sgqMLUgaVWMVqyNcAAOgbzvCRtw6z4LutuMGxTQfXCW9b0zkqvTpSp3X
MQKWwirJeEUfaeFEnQ8Jouh0dR0zLlPpbp1Je0CUc9m4qKGMzYUzy3uNe+b+VlQJBnXghBvv4CiA
r3sZ3gHpF1oAcUJE1VQUG7LM3WAgei0fsEJvMrKLkEMF+gqZFuxaZ1xlQMR1ijS7i0DlIgtRishp
mbfL7Wy71PSHEyHWI7p8a3fGsqqQDs2ZSBpWzaOfP1iEibnlL80Yweao5SsPzc4PdBqn7QsDm9o8
PWTt+8KLlsqcrINsWjsc9qLh6sipQRk9ielqZFNJjHSp6vTUp9Mh7rwLrRd3BGQyZqB13SLJmhBt
L0mLpTwtDf+jj5ydAs8fHn5u9h+sqdgpMLJ150KU+AVQbob5gAXkNsd+IUn1XTAgf9Obd7KyRp1r
HXUmjPkg9gtYO5/k7bR0zQl3bPWQJsl5G+b3s8aQRigEiHh7nQw3Sscv2RNiXdm5zFFKqVfyMCIX
wccMF2UwXWVd8CVEYXhhRt1G1r+hD+dZn20i7t+zyiMUPJFGXjZauC87Y++Ol8U43dYo1M7efCUS
BZHpXIgFhYdIRN1F537Aq+TNJqDrv7byjQlN1OjYClEIEZUOj1ZmEZMQWx6FWSUccXlDaaoKgmkf
tuiNZuvKTc7FsEJ29EFFhFOLzo//nmP/wVKWOSrS+ZnV3wxxtEOx9SoIh8OMxYLA8eQFED6zets0
46JkZUnDVovCCvpBtVdteosWYm6rjYiN5dNe2g3UeLpR20+9bt4BOK8kGtOTc6X2G/mtOI3OtQmB
BTQ+e57CIHBHk3qlxOqpEq88JGfb5vJjhoDhkGA9HFB98bWDVo+HKXHu8rB7KKnA1R0CjPZlbDiX
wYjV88Fyi7PaPtiIKsq0kBVkID0hLw0/+kFijj+Yd7bPpcj8RjwhCoR7JGSbhXrlTnhEYNbg+eqh
T7N7GPWLxO32QTLepDC+5Lg0zfYW08ZbuVbRuNcB7nfS8SNqLkVubrvJv+vs5FwCu1AS4ry70WGu
TI1ynpIby/MHZX+r49RqB9F15n8ckBuxC/dCSmFmE+1mf0Sn7ASte+Bd9WEoWIVMIoCf25FQHbEB
xGm++dgZiwmGu0ajhOKeiRRM6w83mp1uTFdBvwiJj7L+aKIlhrM1khFTutNavEj86cps+tu+QoYE
9YI0x2LDtS8z29lkI14FeXOu5JddU/2WwnRCcWqPUWi4qFRrN0DExA1+20JRGDQN5UIokrR1Gu20
Rk1tlaVI9rMl7H0j3Kh99MlCv0coyx4CrMLqDCt1Uyc0BE36Jq2zVd8h8KYYK82u19Osbnq63eIO
1rKZLjvzvfwpLP9TX1M3lQd5GOoxqpWnQjdW42AD+2DnQ6EJWth6SXCKpoMTRaeNYi5CszmZTOjb
SHVZxqptEL0lH+BsfxJbNNJCf6fHaq1gYlkW9FgVzkXEZhHMK5S0l7jZYSabcxRWz4w4vy7n5iS1
9X3QlavO2uuIwZYmYFp0ZHt6MKGnylwBEm7QQdpDMk6wkLF77xJhHuGDgoyct/ic+id1rO9mXd+b
nf4bAizFWJ1kibcP6AIOI/9WV+ITemTKwLtowuqmDOydjlFprmYHHHQuTWy6C6atO+AwzOBXwAqh
Na48V7nsw/rGc+2dYfrrbjbOaLW9ztJ821nzprW01eRi8RLl14YyvoeId65Yxg4XmFNPkw/Hc7r+
ZY0jepIWFylsbbzpl/Cw3ht9fghETc/biDyBjVJK4RvnQs63AutcuJ9h5p4GRkuPW7o1JoPONWtl
G93aLJfyn0MJ279StrOqXFK+uWjceNV1+aqw9DPVn96PEMHxgL1u6/i6KYJTLCVg1RooKxpnAIr4
4sJnH8xdP2mbVKNBboaJnmQrZ4KgmTRQMvRVFBkrfUi3TX0GA+ZWi/pFaaJSWjDwvbmzEExTYv49
NleVo+856qAXOtmnbhFclaZxjqz7+7FNPumGslW8pWJFWyFEadXwe4JsZQpdWgTj9Hit2c1N58bM
Z76FOW8U5P8DONOpau4oLKPzo55kHdqdYbb1LX9bDXgvVfNDygwGwwofC+9E/l4J0uuusk4nRdug
gHnpTuq+kDcN0Kru/JMWdnpWIToZerdlF31EDPN91l04VCvyAXk3dCt0XjI79E52Oeiw4dyapksO
44ggAedA+ljHFm1g2icp85HegUJRWcj8tYJGkpmjdBRVcBYEaL+M1TMhg8lvKB1abDCtErVZq0ww
TqJ1264Mss6ou3LgY/kcB4/6UFWODhl0+upsHpWPAtC1XYO2XrJ0VGUzwt0RIq3ws6TZT3YGPNGv
hJ5rItyUAg74U78Kqn7NRBc2n5BeQmShJpSvnCHbCg2xtr5kM/a7YwyYRlGiSLdoScnmEVAnR4Bu
KYiyXVIvN9yVtEaK1pU02zjoSss76iQ3MR8QJoIQzAQA8gGDQgdXRWRTVQptDuwRmD6ozaI/xYyF
IahGC2FAhoO3yf1+FVL4t+u9IFRN26+Ez0QdDAoYYyvIHgdVMwBQC9u1gA45/a1Wgc5IAl+oEDQx
WPW2s050fRuGEHk9GnoLBAJpAZadww26DWzCbZX5m7ilQq02q05ZlLQrFVmzDqEzu920F0iQZu2V
azDvuZ2LLIQ8gotCvVAlWxVWIQrpQjjuwEFiA30APqiAWxnXiYdgNTO4Ouw1SB4EQHcVC0WaIl7V
n4gCWenuBaHRnDOvIwS01cK6qCBDWRrYLJcXVmylwgRynLUCniZlmpLiirQtIzCyklYsR/kgyKKa
baWYUzoMJcdoaXXOmAzCAZMeXYX43WjQ7pGytqnIxhhRCSbzB32koEIr/y4sE7lLA3wf4cxapOsc
mqK8kweQmiAeCKcVxv2DbDKCXHcQreW1C81fKdonKf0KPiswrpSDVdAFKcFxOhNUUHilcp+YSepW
zZr+5K1VkZ+b2K4EbBrio20ttCjZRDM0kIkl6J165hdBKjTo41KvlQ8/ZchkQQjni20wXV+48Z10
YEsmk8HrMClByKnCBi8TrNeL4DaivM+iE/DVnXtUkXkBWuqEYtYAVkmVV3pFR8RYQ+9KLhy63gYj
MRoRYT5pwcYML2n735R+eyS9CygnS7mFrXskUEG9aPxPPRx4lXG0KQh11PRcF4yL9/ZqFih7aD5/
Eiq78H+rgO5adNEw64Zf1K+seFjJaEkZYOo+VQ7t6Pm+h/zvFldgJqu6osqZU93kJbyGP7wU+rrU
VgspZrQ8PvOnJFTX/KP2D+mAkjuQahHvlf6Qk2ccywxGsvLaRV8wLSVi8a7SeCmUCZnaRcKQYC+o
O1CfGHCZFVN8KO14q9fRyqFNVh5A+oOpaaL+vzaIilJIxBQ5cFYkucsBmVOUTWWSZdGHFL1/wG+p
LSaISMuMFZwptXgA2jbkD7TqFIlwcHtOHzVFC75aC39JKqaRAWJIW5UT0ls7UgOHNi0D79C6PzZU
VJVPQk6WyW50ewONR/T6S01bKhPmCtqJXEfexwNN6lU+mgkGb58ECicmalYZSFA0EMASf6WhpUTp
fFmRfo8cBKeIhcA3F5habK6IvOtEazaVgVCg7q2of93r5pVhb7So5YABEtx0jC03o6Tjkc65AawB
0c1Xr5AM3sjM9zhBp0w7WQnH1Yr329BigQGbTXoYpK5T04feEuYFJ49IX/oBpfDhWrPmvYumgUAw
OYBzhLpKVXenpYoQobtPmER9BsuCoO/zeo027ZsJ9Frv38tEw0MacXNo90wyGST52lkK9MXJVmFj
6Ie11H6FwCM/GiZGBCVMy9+kEZ7AbrwLeBcJg4lCKSpEd57vYZus5LllzgiN9EOTHnyTXnXmvcB5
c99s/L47dViTPnxUvpaEJim7yVx00wcIyLKpSHNr21KFLroFqqvMFSmRTWgYzgFLGShhDml97+tN
wRYrId9lAkgbiixWKdtpo7Yfz4W0WPO58f9bGkzhmW1Heirg34w+Va4OyicMgA7wbxqIkXSfHGMG
nSmNfiR8tSoRLKhhZlprlPPXbMwjnYtefVpTbk0sB4+N9Fx45Q5roIdLLMRaUYwwBuk5djdm661l
V/DGz0mCeBDpALfsvU9GVC6hLy1K9Adm79oDmJBCdmkRZtClltAuNC6JofL3JtNeiJcOJGczjDlc
cFKwDinwk3St5z6N7qfEXVe5ik/Gvlliy7wIiPa23t1YIO1JefDzaJVAZRMdwt5OtylxSp5TykM1
RDt5B+AhifkTiYT0WQvL0G5hkdVU6lwGtv0kVJNU+9DE64kQIyC+fAWyIkR41/Z4JUncQCFPsHM5
isqoC+NLVkqmfpUskL5tkS4YCWE4C62RI84ZrAnrglydl9LpLKHvWNdkb6PVdSXbqLBbhq497RCG
dPSPU9rQdl8ecXLbg3lDxFZGYGoeesZgQ3Qx5ewN6LjDT+CExmaSJ9hgdHjaHFzRL5Dxw1tvK20v
wlWRiRZ5Z2Ncft1kCabS3nCcpwbMIKoRUuoXjFxGT66WO0Q/Qrow0yWeSSpRDJJSM/EQJ4Bf8kef
k7RAOJkgS1TC2chEfmCCqeP6bDUMR8h5ST44RfOlsG7/+L/C2Nay69L8IFFBorSEcpcl27ughAUQ
U7/wKf7HJAWMjRrRoWUJT9TbDA3VZN/cjpG9m1UU/1kmIDFXOYE5Jka3SCajQLEom3bpTgagBadU
Q7+UmlzJM/SGd+z2ksGURVlM/XEg85nGmSBed0F8IjQ7NZn2wksNPVqn7GQr/fS6GqOuSkeB723S
OTwJQSNDEq5wQhGTrEuClSwWqbrb3aWnJexv8EYCepFYJdLcnnXG1ojytcI2T2kgIG6ExYc4VRYN
wgvCI7eQNpFAapm4GSiECdJNamF/xE/pRIvwNzIWEvM8110reXsaaisUdU+g5kvmqlHHkywhcM5D
G1ljiSCi/YGGvNCEhIQj/BYNsFPI10KjFIpRpxuLrtjVpDeS/UjqT6FmK1eUP8GAUaqUA8E+panN
9aydgHI+cKkRnWA7yr7rsYnSgsoJ49hFBzCbu/GApjhR3e6vM3e87qzx2rCinaDLaG+z8wIG05uG
9Qh6ncP7JGB30rpT3aFNT3U/j6RQuTF8UCYqJy3C68jvfMZydSPZS6Pb2w4xV8l7ZU9gh91L1pbX
LjkYnPuII0x3JUVOB9V6Kc4H1UE69YURATWvdjkekNuwt+TEg/CqI6vWfYIUrTYajqAknd0cLy3C
ifFJz9ZIhS61mFhHjti06TayuCvZizR9Sbki08i+FQU7+npdp8rK2cvKr1BpdbXmBsXkzwMuela2
x6R4J5t9XsxX+VSRBGC/olrbIgKfLAAm587eZf2EISxRFemIXKnwqcaZ0qeMmPWnIKvXTQBfPRyv
PZ4PABStGnxl2VQM53PVlafdjJUWPrC9FZ1PfXPmeeZFYOhnICMax1WzzT8Zpfqb7R1k+rJEvxSu
eRkq2UmZ0wyKeqwsEYmnJUK+osCi6J8k60AM9rgt+AmuLuyBJHzvXb58nmhr63dVngCWv6tsTagv
siMWYwTGMJyEY3ov9QLbnq9qmFna/MlkMqQjB2+zv+5SvqnXnmYOx6fwtlc5w5surmiTWyy6yvgd
hU/PWY+xbezgmtAenUXqwW89+3JIN51mYlrs3JuRPu9oAjM2Q5AMUOTG+NJTAN/ysXeXY8/Br6rn
09atDcJ4iHOJNVzoZbrL0Zf3L6c2KRaTg4ODKPEAYoqyMnHkKo3VK7+o9oH6GNNtbQ3TwQZ3C4Hy
ciW6N8T2sT6vfeMu6dN7gfFFsLZt7Dvf7W+8RrlRPyfIkkvC1cagyPwTaf2ZHe0ttCtnX0R19fGh
UseHOTYPo3FvgyVplvGh5GIJErJmlX9Wh5SNuRw2lVWeWCZZU924QLMBYp05M8ruSgyP5nEfxiDf
bfYFv68P/ai0S7xcqyucF3/zrOmxwCSLcHaO3tYy0koAwHpdWuy3XrEzPuaoHU/JZdKNi1Yz3tt5
EjEJ+Gg6sGtjQ68L5HTGn5TO1ojN6wEX5HUTBNkhjKpyXePxdzL4K7e0i9sOea5l76fxAaANXW/S
DzXEmqJLSxO6v3sFdsiGFZWXltpNO8y85p1J1rzU58Jim8y/uGiX2GEL4KdRRKp4msVgl87G7RUw
DBoOklMTYVUqTNOZJf8z+OEAF7DZlZnPeV5xrNVo0gVYzU55aswQfJU2PE1oClnZnAxXwMf7VEG0
BSnJgoPvZyxX/XDhkzyxBqhoel5DC6HfnYWxblx6FafP0QvMU2Us69VY8raK6Sukb3azDJBDw0yH
w0iOCYU6l8UODSauFlTXbpL9hjovmRFr3I4H6MSRki16XH8I93Hm/95lVFzwlb9N8vmQ++MBlte9
1FkyQ0EdS+luhNU55+0ucouVNjFy1D3CqLsNdIDiDmhWma+UFMcv8YOmDLFsGhu2un0aDY+KOesk
M8l54uu2+NA8kBkf/LVlQBKYQpBpKgONhcuwr5NCzXdzDtOoQyOb2V9RD8tyi0WmXpUTYidUd8Yk
RIbDXFvwHBeYqKFYfcQlKS8aTKcOi8xjrbGsP2Syscc9+t8TJQGM6yjGgOboqHNPwRY07UKJAb4C
RJ7laAFMrhRoZgfhfehcDYZ9p1GvM1kqAnMrZBGd0x9Su7uNugrlMthBaXcTBvIcvJcIp5sFaYky
3XjafQzps/f6WzlqcKT6Iqi7kamHoLwv3O6L2RXYNecYd5WU7GxzuJGksUpphShkcSvIPE85CzQr
cQAavPd9R0/+3L23rzTA/2Wj5M7CzsjRS7/+LQUIF+6oXTIMdTTtjDy4GqfsvpH5GwXT4XgO6Wuo
bdVpnVfLVv9gUgCL/B5HNGJRSZFmUgqE3IghLpWAvKDUEmbnvtvcjtjaY7C26COMvhN6LfG7Mfu1
WmJIkccqK4Ts1CzHi77qaCDsb7vG2toplSTOtzlKj0AOok5uzd6yMcptBdosVQmMXLcx7sflRAUI
kYmACkZddwDh1BEpAakRFZWRIwDuT+gkndfdOnDrjzZlxlQ0xZ2i3+ux8ZlTabouqrYHodASRgRs
Pda9z2GrXVoaZw4HJuFyyPLTCfWS82GyDl2Sdqh6J+pKC7JhGarjIa3qu7a2g6WLIOV2sm0yuOk3
fRz2Az10DSgUniCyGzYcgKPyovL6XeVoS0PJk4XaDjc2vPGlqbgH/Ccw3KAiptfLfE6RIIHjKuH7
WMvTD0VjXijDtRK0J4jsbrNOPYR9de9WeK2N9l0ujrp8HEys7hok8R0zuVfoKDLr/sSr+lu/utOS
6lLP9JMC6mHv3MwInGUOYsm9E93L5iDffmbjc3Xq1YRmSnKvUwu0Hxg4QiyAEIimLU70hvqMetK4
HSHTF2LB8EH1xlOSpn1DjbJHoNxI7aWBezXPXuDQZnMyU1VWYDMsX3+KH2jYzx7iGZ/Cy4Y0D7MU
UQuDuiKebx23bNGDf/022ossCppRafOm+mLbz6hsiNVMlZrnOnhidm9RjXItio56d07hm+P6Fxfe
vhRo5avBdBui/vZfeQJc91QD+jv07WdvGqa6W1Vaxk6L1EBIRU7DgMqPkkVXfigmlhAzrHiw0Uyu
BvveUXHdeP0JXhpqw0DtxKQPhFn5rPsUh27HVzK2+q91ZHJ54ufc/ZTSJISU54QVU9fo7tRhyKnP
76PriU6xVNeht1oU+0bxBtmI84Jp4HwbcfxRrzq+MIZVN3OLppdqrdnXtyPl7QjvCKlWvv7mL051
k0Y71EhtR4fs9pRDU1mBnY9TZGAkiCJ6yz4SdQBcQ25zTrf6+3EuqNtXdI/V093UzHsrie9Du9gF
rv34+rP82DnEjBfdGRVpFoRJj4yw7xhfHa5RE74SOnLKAURAj/zZ/NAVTbJIYv98njZzlC+88n0Z
+deaMT34zS6VLhzsdOAT+JdKf57rzWcH+wGp0laJ+mBH84PBFmAE8Q6YPvrJGn1x8Xz/yM+anSqb
FLVFLWWpZd6FUELkJDhFd42JURq7qkFKMVrTQ4/faTxf14H2k+X7I+vq6ZjJ6v5uzHxbj6155AEi
TDRkOk2UJG0vvJdtU06Or38j46XQKLQ82shsQKjna5WczLXGim80+c1Z2MdbdXAucif4kuHdrox7
SWyjID1vW2w/CmKkPuG3q51FdsrMym+snGM0eq9fvDbBF3EIz5LTOP9ie1S/4uK9CxK1nGv11MEP
tQ2QSJP8pI5TibhnhUNKJMwUNGjan8SAFxh4qKi6Glox9ODYtvOMTaZYWpoHSmzg3ZXuWmu4FQA7
SOCfo5WfeLhGe8OhaoeVOKngWBri8Yc5CLX+HguWGAbwQlw0nBpPKcyhW8tcWPm9O1kPSm4+UJ0y
f28z9CVGICZDu3v9u7wwDZCAdW0awVT1Ry21JkGsZ7YgCqmJcwoIe+1iZk/NDqPxj07xM6m0HxiS
aGiwL5J62674OTwL2COAfJ1rNOYmJsW/pNmFmC47gErrqqlW+VzvjeLm9RfU7RdmnovmsSeNNujV
Wc+WmtKnvqUWdLvDiFwHUE+liH7EDgBypR1ahDpEkYiD9cGo7vq4X0iDuMDP1JYEUa1gqggyPUkH
QNCui5JDCmfuvuxvhIE+RfYqGa8FHpDuaYPUyG/Sk8S8oCti5U5oE3FcEGhPaiJYSKwqIEBpj54V
wB8OyAGnInPbu/PBm9OdsFRm5XbAqXjA0xbST2caRwZZFLhHrQ2A3A3HKooFw0ka0YvDX1gEP+l5
6JRk22s12BMYSpNKh4doaJAAXqoFBBCvWUu9yxddAIZeAEu8c/lV8lPlXtpohSYrvfpVllC6QMBI
By6GLi84CrUWXfU23i4fnQUnBBpavjBMUjbFmZMer/VRs3QE5jaPkOVc0+/tkJ2HODZh2g5NRDp4
k9o/dmQoTrxoAnQBqK8KBCbDLo2PFXB4gdymyKVKN11fcUoBRQNiTwL09IBbBBITYr8IpgogZGnt
WhQ9GuUMUB4EjaKNiwYn8Klkm8LTwrWQUhjQPoTP8ERQJqkxyTCICrJoQNn2sC84cg58byEqo2oL
awggjIZfF7ZymTMGDp3QAG/xBGbioxMVSTE82omOLkB9qZ5n1Mvkr0RoShSEe2Se5acF5MwQQFmA
eZGwmi7zkM5qzcDgDwe6nlGrYSxgVzoyS+UbdKGztiHEpbDf7ZrA4TkX06TC1KwOwhedS1y86+ha
Kfq7fKQ2TkERI/G+giIAG6lArsyKq5vJM3ad2uDEdeiiGbNBDFGH8NQr9fN8ci+nKtioykTPd3xi
Qp7rxK7IirFgDE9JspYdZg1+P67KoaJgteltBRuQeNWM40YvqajQeBWGwWnH2taagxePq0gfNwkV
Ngcj2kkJaMgNT9uR+O8AQw0T+H+zazAidrnq3BscoDVwc2omarMIymqZ19D1jGal09UxRu+j8Hd9
dFYivoVT4A6G6JZi2XGRzjPwOLh427FodWcnpE2Q0tfjyI+0cqLH92Hk2YapdIGao/hhLEfTohqP
4D49BEetBOoro1OtkwLYHc4tbs8/IXm/fG8I9fiRmtB6nutrTe2Ysl3jySbwrogLSIWTT/a1pzhm
qdv22qAmoVD1ev29X9og9O9u/Wx3g70K3hdaxpKeGIR0Y7ifLbFrnFBhLcufvajzQyOXjDKEcG6p
iYKWBPPv0pIs9lPFG3CaXE1avZGmiR5edoqzVmULBsIKphgki5/WiyO1o4XxKgwTR6WIws+FJiBa
HsLfEHLFDJQJcikF6XY+CO8Bk68ldS1BfjU626W+e2xrAwkXdoWKjLUQP0SQRCHcdgEtvbyySDVI
O4yNxZdN70isU/+TG0FSsarqTDThUj3ZSelSthPUazV/n5zoxm82+I1gxrJ/CN9krG9rsGZ1osYy
nAbsA/K00sUiMasMLjz1IgJ+sQPa6iB08sEzSIWMCAXQbEInIjtIVBF9dKqi0u9hWJ9kYkQqRXTY
NEZ6iy8pFeMDCLs0Z4XxPizO+I+0omQvRQNQ9qF+kNK/lKhkoxJ6hkMnlPxKTZiz2oMux6jmSvaH
gPEQ5SOTsr1IQcj7l+mnsocHQVVf5P/96IOuH9hbKtA1KTdVA6Vn9JGb5JMohkygcyOedNOMygjY
6O/TtKzUAxYbGOZSJnBryALjifTtCyVIpRndGrtTkYMRMoLUOcb4YNFX4Rfawt7bRPKZbgV1REeb
6pdhs7M61lajcCEdsqLzA1EVuxmWCEvWZqmI/odNB7sIA0gPpFCsOphDKWWh15fOj81ezybzs3TH
q0slqxsYv2rYn4451XlAkgbyj5Q5ZYrJlxcaQJP0J9LoL8/msZd0fvSTZ3kp8zJoR9I5QnJQ+uG4
ZqoWVCzWlQyT9GKLUt+o51sUzhZ6S/kvoxMh/Unw0H5o6WIEkA/W6Uni+GqZz5ZzSqU2TYFol/Tb
ITCMbSyFeiq3ok2k9QcVA7d4ZCrxj8T8n4y/++Ox+cndn42/RroxjSZ3FypdSE1K8FKp+R2L/0gz
SFlExPmESNWSg4C1iui0KDPITJfGNxE0gavwrw2MhRI3YJGF8PWzOBcVnOgHaXSuZURwzqBFGBmn
rUhgto0QHkpC7oeQJSGP8vrIGC8AF4zMP2+vP729M2PWTGM7PVJ8CAkB1LHt8VpoOGLuJ+VsiUTm
jJQUmVwHaaGMUXwIIPMdmpC+QMrSsx6sXKKuyISjGL8QeT4JjCKMLhIcMqJRRCEfEomGAAIkAH2A
NEYLJj71KzOiLwsK1Ouv9idTjrqTp9NgiX7w01cbNa1wslxkLaDjd9Z0IjU0if41bRGaunNT+pXV
mjp9vaHv6CsE+N9yrNmub9b/D81qvt17dd/er/M2aqfr7pFugMeGhu7m7//+MP6v4LGQn14VUd7e
Fv/aL71+ob89Hu98O5WP//Fv95+zKCdzxT/5oX3qY2M4tssqfGJ/c3ys4zO/dpX0nlfrPnN5W3tn
WrgWGraBeK5IBKRFHnz7ocYPNXIg5Bh1EDHEJo53+26M/mwUXn/Br8P5+u+89vhfx+f083/8GwaF
Bh2QbxwEy3uHtY5u6yZtfcgDyHt+PwzqOw3sjWAuav42Gr6/3jDgnvXt6zybov+duaC+Q0jPQGBS
UlBUJglU3w2D905DTRg8Af8aFZ0/cdlk7v3Pz4aHosvp67t5DKIi/35JaKJB9leWw7MrfLcczHci
6oAFn4mhp4XK/JMh0Ix3Hr3GBmdui25uAND/T0PwSlTQbc1mg/srw/DsKv8cBhaEhxOhanE8cJF3
ezYT8MyimdOybbo6beBo9VdcEDg4kJe9aRhs9Z2qcgx0GVFAO7Dsp7NBe4f2JHK1hgm6DN76dfb9
zy+IZ9/x+/DIgrb/4qJ4dpV/zgZbf2cBGLsukifIk3kGm853ccF5R0nCApljMmAjQOD49RYFKs1y
+n3rbMDi16SDmb5pDfsJxvW7YbDfERVNbgMswSiZv+IwmF+NFd40DJb7jpCASh0LgpfURXDpu2Fw
3jENkCRQHYInRniiDsP9fqlFYfKJOBy9aRhsQqRmUYZgO3TZEERg47th0K13no3aG5qguDNgxf7r
jYKOn97XwP2GlMFm8TvI/rJrvpA/mu/gNaD6zCHY4cT5C04FzudiefO2qSBpMrVQZHowpJFz3pOp
QHJpMT+AM3GMRCzE/RXnAmHtrfGRpIEtkk1CI1OGqWA+3S3td+wNIm3pkEVSmRKt5l8rMNji9Ynn
KkrSbPhiKvDmmWG8c0yPKjkuUqRLQEFPZoacr4ijBkpiNi68x4nzaw0J8s0q0PDbF4jhCfZCNknd
83kCYb+zVY/jlWQQwFa/5AJhur45nWSBWLwiuwIsc/yUnh0z3XecONAzdjx01TzV/jb7fqmdUwM+
e2ucYOeEWANQCZnoOBBP44TGxopIHGHZZukAP7BmfrVFAejgvvmM5b7j0M5UMMBxTBsZ3iexwQFz
IE3hf2D8HI/jv94wcNSUve5Nm6dgL5jdEWg89kfU058eLgiRKOgBzBAhNShQIh/0V2fDX1g5/4D0
lmGUfl4L7hY9Ni9hfn/2C3+gWD/+/BuCJTCVABNPflGwva/3/npYk//++5MD2DFj/u6Hf2TQx/t8
+/NvL/jjrZ/c64+3+uP/uY0e6/v6IZyOP5i+PebFfQYceHhs2j83zP5zWPIfU+BnF1f+M/j8WH8P
2hwhPFlN/3zZH1DPv3T525r2wD8u8w0c/Bqu3nzlx/Qxu6+TZxf/uiW89eLviyD/WxH8bRMX9ef7
/PHpTb5tv2+9yU0R3Kf3+ednF/+a9b314v/1v1+aNN+Cw1svftmkxbOn/gpwvfnCtCj8OCJfjwNv
vfYFn/KFi389cL314uf/9X/qR5kxN8z3z/fps9H5Cvi89SZbmYw/vsI3HOXNV3/8/ON6+lbOeOu1
N1Ge/3jxb0f+t1580TXJY909W0ffwPe3Xvw/u6Z9KT5+Q23efHmevAm7ZyHS/IqTvvXiBN/882N6
H3w/G188UL1+p5e2tH+gRz9udH9Ukl76s6e7uPzGQ/p4X//9/wIAAP//</cx:binary>
              </cx:geoCache>
            </cx:geography>
          </cx:layoutPr>
        </cx:series>
      </cx:plotAreaRegion>
    </cx:plotArea>
    <cx:legend pos="t" align="ctr" overlay="1"/>
  </cx:chart>
  <cx:spPr>
    <a:ln>
      <a:solidFill>
        <a:schemeClr val="bg1">
          <a:lumMod val="95000"/>
        </a:schemeClr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3</xdr:row>
      <xdr:rowOff>7620</xdr:rowOff>
    </xdr:from>
    <xdr:to>
      <xdr:col>21</xdr:col>
      <xdr:colOff>286870</xdr:colOff>
      <xdr:row>34</xdr:row>
      <xdr:rowOff>36540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9957B7-EE85-45EA-92C0-EDCE4E83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502920</xdr:colOff>
      <xdr:row>2</xdr:row>
      <xdr:rowOff>144780</xdr:rowOff>
    </xdr:from>
    <xdr:to>
      <xdr:col>14</xdr:col>
      <xdr:colOff>514920</xdr:colOff>
      <xdr:row>34</xdr:row>
      <xdr:rowOff>21300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A4D54C3-4651-4B23-8BBC-9320C157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304800</xdr:colOff>
      <xdr:row>3</xdr:row>
      <xdr:rowOff>7620</xdr:rowOff>
    </xdr:from>
    <xdr:to>
      <xdr:col>9</xdr:col>
      <xdr:colOff>316800</xdr:colOff>
      <xdr:row>34</xdr:row>
      <xdr:rowOff>36540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107B235-63A7-48E7-92F6-D3270D875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9525</xdr:colOff>
      <xdr:row>26</xdr:row>
      <xdr:rowOff>19050</xdr:rowOff>
    </xdr:from>
    <xdr:to>
      <xdr:col>4</xdr:col>
      <xdr:colOff>19050</xdr:colOff>
      <xdr:row>34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yreslag 4">
              <a:extLst>
                <a:ext uri="{FF2B5EF4-FFF2-40B4-BE49-F238E27FC236}">
                  <a16:creationId xmlns:a16="http://schemas.microsoft.com/office/drawing/2014/main" id="{2C5762B8-D7A8-45F1-B9A0-4A45E52BC9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50" y="4410075"/>
              <a:ext cx="2676525" cy="1228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oneCellAnchor>
    <xdr:from>
      <xdr:col>15</xdr:col>
      <xdr:colOff>190500</xdr:colOff>
      <xdr:row>33</xdr:row>
      <xdr:rowOff>99060</xdr:rowOff>
    </xdr:from>
    <xdr:ext cx="922368" cy="97078"/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3E6B6572-6679-492F-B516-C57ADFD9A873}"/>
            </a:ext>
          </a:extLst>
        </xdr:cNvPr>
        <xdr:cNvSpPr txBox="1"/>
      </xdr:nvSpPr>
      <xdr:spPr>
        <a:xfrm>
          <a:off x="9585960" y="4930140"/>
          <a:ext cx="922368" cy="97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xdr:txBody>
    </xdr:sp>
    <xdr:clientData/>
  </xdr:oneCellAnchor>
  <xdr:twoCellAnchor>
    <xdr:from>
      <xdr:col>1</xdr:col>
      <xdr:colOff>47625</xdr:colOff>
      <xdr:row>36</xdr:row>
      <xdr:rowOff>142875</xdr:rowOff>
    </xdr:from>
    <xdr:to>
      <xdr:col>14</xdr:col>
      <xdr:colOff>542925</xdr:colOff>
      <xdr:row>68</xdr:row>
      <xdr:rowOff>53788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87E58C8-CBF8-4765-9D45-8AD3F2D5B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95250</xdr:colOff>
      <xdr:row>36</xdr:row>
      <xdr:rowOff>133351</xdr:rowOff>
    </xdr:from>
    <xdr:to>
      <xdr:col>21</xdr:col>
      <xdr:colOff>331693</xdr:colOff>
      <xdr:row>68</xdr:row>
      <xdr:rowOff>17931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540200A-E9C2-47B1-B62C-BD63029A4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3</xdr:row>
      <xdr:rowOff>38099</xdr:rowOff>
    </xdr:from>
    <xdr:to>
      <xdr:col>11</xdr:col>
      <xdr:colOff>402300</xdr:colOff>
      <xdr:row>34</xdr:row>
      <xdr:rowOff>142874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Diagram 2">
              <a:extLst>
                <a:ext uri="{FF2B5EF4-FFF2-40B4-BE49-F238E27FC236}">
                  <a16:creationId xmlns:a16="http://schemas.microsoft.com/office/drawing/2014/main" id="{AB7EE1C8-B193-4D97-818F-A909E6AC9D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1380" y="670559"/>
              <a:ext cx="4539960" cy="52330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Diagrammet er ikke tilgjengelig i din versjon av Excel.
Hvis du redigerer denne figuren eller lagrer denne arbeidsboken i et annet filformat, blir diagrammet ødelagt for godt.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26</xdr:row>
      <xdr:rowOff>114300</xdr:rowOff>
    </xdr:from>
    <xdr:to>
      <xdr:col>3</xdr:col>
      <xdr:colOff>695325</xdr:colOff>
      <xdr:row>34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yreslag 2">
              <a:extLst>
                <a:ext uri="{FF2B5EF4-FFF2-40B4-BE49-F238E27FC236}">
                  <a16:creationId xmlns:a16="http://schemas.microsoft.com/office/drawing/2014/main" id="{2D837F68-DD1B-440E-B84F-F5C8333F1B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50" y="4467225"/>
              <a:ext cx="2924175" cy="1247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38100</xdr:colOff>
      <xdr:row>36</xdr:row>
      <xdr:rowOff>28576</xdr:rowOff>
    </xdr:from>
    <xdr:to>
      <xdr:col>11</xdr:col>
      <xdr:colOff>409575</xdr:colOff>
      <xdr:row>39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1">
              <a:extLst>
                <a:ext uri="{FF2B5EF4-FFF2-40B4-BE49-F238E27FC236}">
                  <a16:creationId xmlns:a16="http://schemas.microsoft.com/office/drawing/2014/main" id="{F9A0CBC4-ED9D-4D59-8E4C-6D1B9A9D903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5905501"/>
              <a:ext cx="8067675" cy="781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11</xdr:col>
      <xdr:colOff>600075</xdr:colOff>
      <xdr:row>3</xdr:row>
      <xdr:rowOff>38099</xdr:rowOff>
    </xdr:from>
    <xdr:to>
      <xdr:col>18</xdr:col>
      <xdr:colOff>659475</xdr:colOff>
      <xdr:row>34</xdr:row>
      <xdr:rowOff>144149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7" name="Diagram 6">
              <a:extLst>
                <a:ext uri="{FF2B5EF4-FFF2-40B4-BE49-F238E27FC236}">
                  <a16:creationId xmlns:a16="http://schemas.microsoft.com/office/drawing/2014/main" id="{D5212F9C-B5FB-4CE6-B490-57A553434E1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59115" y="670559"/>
              <a:ext cx="4517100" cy="52343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Diagrammet er ikke tilgjengelig i din versjon av Excel.
Hvis du redigerer denne figuren eller lagrer denne arbeidsboken i et annet filformat, blir diagrammet ødelagt for godt.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</xdr:row>
      <xdr:rowOff>142875</xdr:rowOff>
    </xdr:from>
    <xdr:to>
      <xdr:col>7</xdr:col>
      <xdr:colOff>498569</xdr:colOff>
      <xdr:row>47</xdr:row>
      <xdr:rowOff>124875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94FD78-5F8E-4145-9EC1-05DC4E12B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41910</xdr:colOff>
      <xdr:row>2</xdr:row>
      <xdr:rowOff>152399</xdr:rowOff>
    </xdr:from>
    <xdr:to>
      <xdr:col>14</xdr:col>
      <xdr:colOff>590010</xdr:colOff>
      <xdr:row>47</xdr:row>
      <xdr:rowOff>134399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5F89A97-B7C7-4D20-8E7F-ECDD6248A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140970</xdr:colOff>
      <xdr:row>3</xdr:row>
      <xdr:rowOff>30479</xdr:rowOff>
    </xdr:from>
    <xdr:to>
      <xdr:col>18</xdr:col>
      <xdr:colOff>518160</xdr:colOff>
      <xdr:row>31</xdr:row>
      <xdr:rowOff>5715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ylke 1">
              <a:extLst>
                <a:ext uri="{FF2B5EF4-FFF2-40B4-BE49-F238E27FC236}">
                  <a16:creationId xmlns:a16="http://schemas.microsoft.com/office/drawing/2014/main" id="{E4EB2D24-37EF-43A5-8A78-B0426B078FF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31630" y="723899"/>
              <a:ext cx="1885950" cy="42424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137160</xdr:colOff>
      <xdr:row>31</xdr:row>
      <xdr:rowOff>40006</xdr:rowOff>
    </xdr:from>
    <xdr:to>
      <xdr:col>18</xdr:col>
      <xdr:colOff>512445</xdr:colOff>
      <xdr:row>39</xdr:row>
      <xdr:rowOff>45720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2">
              <a:extLst>
                <a:ext uri="{FF2B5EF4-FFF2-40B4-BE49-F238E27FC236}">
                  <a16:creationId xmlns:a16="http://schemas.microsoft.com/office/drawing/2014/main" id="{DF227331-D151-46AF-B562-DBD47FD0E2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27820" y="5000626"/>
              <a:ext cx="1884045" cy="12249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179070</xdr:colOff>
      <xdr:row>39</xdr:row>
      <xdr:rowOff>93346</xdr:rowOff>
    </xdr:from>
    <xdr:to>
      <xdr:col>18</xdr:col>
      <xdr:colOff>552450</xdr:colOff>
      <xdr:row>47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yreslag 6">
              <a:extLst>
                <a:ext uri="{FF2B5EF4-FFF2-40B4-BE49-F238E27FC236}">
                  <a16:creationId xmlns:a16="http://schemas.microsoft.com/office/drawing/2014/main" id="{FBB5D2C2-123E-4908-BE63-0A2C6CFF00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69730" y="6273166"/>
              <a:ext cx="1882140" cy="1238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0.02095</cdr:x>
      <cdr:y>0.98594</cdr:y>
    </cdr:from>
    <cdr:to>
      <cdr:x>0.21216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ADB31E9C-BAB4-43CF-9B7C-290AABB9DC14}"/>
            </a:ext>
          </a:extLst>
        </cdr:cNvPr>
        <cdr:cNvSpPr txBox="1"/>
      </cdr:nvSpPr>
      <cdr:spPr>
        <a:xfrm xmlns:a="http://schemas.openxmlformats.org/drawingml/2006/main">
          <a:off x="105937" y="7133431"/>
          <a:ext cx="96712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65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0.01771</cdr:x>
      <cdr:y>0.98595</cdr:y>
    </cdr:from>
    <cdr:to>
      <cdr:x>0.2096</cdr:x>
      <cdr:y>0.99941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550BF0A-D3FE-4C38-8974-EA99DEE3D0B8}"/>
            </a:ext>
          </a:extLst>
        </cdr:cNvPr>
        <cdr:cNvSpPr txBox="1"/>
      </cdr:nvSpPr>
      <cdr:spPr>
        <a:xfrm xmlns:a="http://schemas.openxmlformats.org/drawingml/2006/main">
          <a:off x="89258" y="7453782"/>
          <a:ext cx="96712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506730</xdr:colOff>
      <xdr:row>32</xdr:row>
      <xdr:rowOff>102870</xdr:rowOff>
    </xdr:from>
    <xdr:to>
      <xdr:col>16</xdr:col>
      <xdr:colOff>218490</xdr:colOff>
      <xdr:row>46</xdr:row>
      <xdr:rowOff>129270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3288BE-9BA1-402F-B040-7BBA1AF89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504824</xdr:colOff>
      <xdr:row>2</xdr:row>
      <xdr:rowOff>142875</xdr:rowOff>
    </xdr:from>
    <xdr:to>
      <xdr:col>17</xdr:col>
      <xdr:colOff>60374</xdr:colOff>
      <xdr:row>17</xdr:row>
      <xdr:rowOff>16875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EDD6E56-46BD-4E97-96AD-21760D79F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18</xdr:row>
      <xdr:rowOff>3810</xdr:rowOff>
    </xdr:from>
    <xdr:to>
      <xdr:col>17</xdr:col>
      <xdr:colOff>22275</xdr:colOff>
      <xdr:row>32</xdr:row>
      <xdr:rowOff>30210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45E3999-89F0-4DC3-A448-79B90AA83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9526</xdr:colOff>
      <xdr:row>2</xdr:row>
      <xdr:rowOff>142874</xdr:rowOff>
    </xdr:from>
    <xdr:to>
      <xdr:col>9</xdr:col>
      <xdr:colOff>283126</xdr:colOff>
      <xdr:row>27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43B620B-2B53-4A93-84DD-12C50DDCA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205739</xdr:colOff>
      <xdr:row>28</xdr:row>
      <xdr:rowOff>38100</xdr:rowOff>
    </xdr:from>
    <xdr:to>
      <xdr:col>9</xdr:col>
      <xdr:colOff>273599</xdr:colOff>
      <xdr:row>47</xdr:row>
      <xdr:rowOff>22500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4C02860-80A4-48D4-8B2A-D467E1B32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190499</xdr:colOff>
      <xdr:row>3</xdr:row>
      <xdr:rowOff>19050</xdr:rowOff>
    </xdr:from>
    <xdr:to>
      <xdr:col>23</xdr:col>
      <xdr:colOff>666751</xdr:colOff>
      <xdr:row>13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fylke 2">
              <a:extLst>
                <a:ext uri="{FF2B5EF4-FFF2-40B4-BE49-F238E27FC236}">
                  <a16:creationId xmlns:a16="http://schemas.microsoft.com/office/drawing/2014/main" id="{D634EA11-3A64-4A1B-B7BE-A8874A7C1D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10899" y="609600"/>
              <a:ext cx="4095752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171450</xdr:colOff>
      <xdr:row>13</xdr:row>
      <xdr:rowOff>114299</xdr:rowOff>
    </xdr:from>
    <xdr:to>
      <xdr:col>24</xdr:col>
      <xdr:colOff>0</xdr:colOff>
      <xdr:row>64</xdr:row>
      <xdr:rowOff>104774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kommune">
              <a:extLst>
                <a:ext uri="{FF2B5EF4-FFF2-40B4-BE49-F238E27FC236}">
                  <a16:creationId xmlns:a16="http://schemas.microsoft.com/office/drawing/2014/main" id="{49C0E5AD-CCE3-4B9D-89BD-852F2513A9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01375" y="2228849"/>
              <a:ext cx="4124325" cy="7762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0.02133</cdr:x>
      <cdr:y>0.95376</cdr:y>
    </cdr:from>
    <cdr:to>
      <cdr:x>0.23683</cdr:x>
      <cdr:y>0.99347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D8F5B5BF-B3FC-4CEC-8AA4-39E8A162BCA7}"/>
            </a:ext>
          </a:extLst>
        </cdr:cNvPr>
        <cdr:cNvSpPr txBox="1"/>
      </cdr:nvSpPr>
      <cdr:spPr>
        <a:xfrm xmlns:a="http://schemas.openxmlformats.org/drawingml/2006/main">
          <a:off x="98425" y="2403475"/>
          <a:ext cx="994154" cy="100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0.01696</cdr:x>
      <cdr:y>0.9462</cdr:y>
    </cdr:from>
    <cdr:to>
      <cdr:x>0.22939</cdr:x>
      <cdr:y>0.98591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D8F5B5BF-B3FC-4CEC-8AA4-39E8A162BCA7}"/>
            </a:ext>
          </a:extLst>
        </cdr:cNvPr>
        <cdr:cNvSpPr txBox="1"/>
      </cdr:nvSpPr>
      <cdr:spPr>
        <a:xfrm xmlns:a="http://schemas.openxmlformats.org/drawingml/2006/main">
          <a:off x="79375" y="2384425"/>
          <a:ext cx="994154" cy="100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0.02941</cdr:x>
      <cdr:y>0.96029</cdr:y>
    </cdr:from>
    <cdr:to>
      <cdr:x>0.24358</cdr:x>
      <cdr:y>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D8F5B5BF-B3FC-4CEC-8AA4-39E8A162BCA7}"/>
            </a:ext>
          </a:extLst>
        </cdr:cNvPr>
        <cdr:cNvSpPr txBox="1"/>
      </cdr:nvSpPr>
      <cdr:spPr>
        <a:xfrm xmlns:a="http://schemas.openxmlformats.org/drawingml/2006/main">
          <a:off x="136525" y="2419940"/>
          <a:ext cx="994154" cy="100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0.02039</cdr:x>
      <cdr:y>0.96773</cdr:y>
    </cdr:from>
    <cdr:to>
      <cdr:x>0.19299</cdr:x>
      <cdr:y>0.993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D8F5B5BF-B3FC-4CEC-8AA4-39E8A162BCA7}"/>
            </a:ext>
          </a:extLst>
        </cdr:cNvPr>
        <cdr:cNvSpPr txBox="1"/>
      </cdr:nvSpPr>
      <cdr:spPr>
        <a:xfrm xmlns:a="http://schemas.openxmlformats.org/drawingml/2006/main">
          <a:off x="117475" y="3832225"/>
          <a:ext cx="994154" cy="100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0.01047</cdr:x>
      <cdr:y>0.96526</cdr:y>
    </cdr:from>
    <cdr:to>
      <cdr:x>0.18307</cdr:x>
      <cdr:y>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D8F5B5BF-B3FC-4CEC-8AA4-39E8A162BCA7}"/>
            </a:ext>
          </a:extLst>
        </cdr:cNvPr>
        <cdr:cNvSpPr txBox="1"/>
      </cdr:nvSpPr>
      <cdr:spPr>
        <a:xfrm xmlns:a="http://schemas.openxmlformats.org/drawingml/2006/main">
          <a:off x="60325" y="2779940"/>
          <a:ext cx="994154" cy="1000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0.0166</cdr:x>
      <cdr:y>0.97942</cdr:y>
    </cdr:from>
    <cdr:to>
      <cdr:x>0.31803</cdr:x>
      <cdr:y>0.99939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3E6B6572-6679-492F-B516-C57ADFD9A873}"/>
            </a:ext>
          </a:extLst>
        </cdr:cNvPr>
        <cdr:cNvSpPr txBox="1"/>
      </cdr:nvSpPr>
      <cdr:spPr>
        <a:xfrm xmlns:a="http://schemas.openxmlformats.org/drawingml/2006/main">
          <a:off x="50800" y="4759960"/>
          <a:ext cx="922368" cy="97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495300</xdr:colOff>
      <xdr:row>2</xdr:row>
      <xdr:rowOff>19050</xdr:rowOff>
    </xdr:from>
    <xdr:to>
      <xdr:col>30</xdr:col>
      <xdr:colOff>271462</xdr:colOff>
      <xdr:row>21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3C71BC6-64D2-4F78-B5A7-A4A3886CA3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495299</xdr:colOff>
      <xdr:row>23</xdr:row>
      <xdr:rowOff>57150</xdr:rowOff>
    </xdr:from>
    <xdr:to>
      <xdr:col>30</xdr:col>
      <xdr:colOff>376236</xdr:colOff>
      <xdr:row>47</xdr:row>
      <xdr:rowOff>19050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724066-072E-476E-8D5C-6C3CE42267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342899</xdr:colOff>
      <xdr:row>1</xdr:row>
      <xdr:rowOff>9525</xdr:rowOff>
    </xdr:from>
    <xdr:to>
      <xdr:col>18</xdr:col>
      <xdr:colOff>485774</xdr:colOff>
      <xdr:row>21</xdr:row>
      <xdr:rowOff>22860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349B8E-14C4-4CFA-81E3-4891FBCD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209550</xdr:colOff>
      <xdr:row>22</xdr:row>
      <xdr:rowOff>80010</xdr:rowOff>
    </xdr:from>
    <xdr:to>
      <xdr:col>14</xdr:col>
      <xdr:colOff>487680</xdr:colOff>
      <xdr:row>36</xdr:row>
      <xdr:rowOff>48260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yreslag">
              <a:extLst>
                <a:ext uri="{FF2B5EF4-FFF2-40B4-BE49-F238E27FC236}">
                  <a16:creationId xmlns:a16="http://schemas.microsoft.com/office/drawing/2014/main" id="{16AA485C-0B82-46FE-A7B4-52659FE916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69530" y="4316730"/>
              <a:ext cx="155829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342899</xdr:colOff>
      <xdr:row>22</xdr:row>
      <xdr:rowOff>62865</xdr:rowOff>
    </xdr:from>
    <xdr:to>
      <xdr:col>12</xdr:col>
      <xdr:colOff>38100</xdr:colOff>
      <xdr:row>36</xdr:row>
      <xdr:rowOff>31115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fylke">
              <a:extLst>
                <a:ext uri="{FF2B5EF4-FFF2-40B4-BE49-F238E27FC236}">
                  <a16:creationId xmlns:a16="http://schemas.microsoft.com/office/drawing/2014/main" id="{9964A0D7-C775-4F49-8D5E-3B04A37263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22319" y="4299585"/>
              <a:ext cx="4175761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13335</xdr:colOff>
      <xdr:row>22</xdr:row>
      <xdr:rowOff>83820</xdr:rowOff>
    </xdr:from>
    <xdr:to>
      <xdr:col>17</xdr:col>
      <xdr:colOff>415290</xdr:colOff>
      <xdr:row>36</xdr:row>
      <xdr:rowOff>52070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år 4">
              <a:extLst>
                <a:ext uri="{FF2B5EF4-FFF2-40B4-BE49-F238E27FC236}">
                  <a16:creationId xmlns:a16="http://schemas.microsoft.com/office/drawing/2014/main" id="{DAE5D90D-A4B9-4677-BACC-F91E654D92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93555" y="4320540"/>
              <a:ext cx="1682115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0.01705</cdr:x>
      <cdr:y>0.9635</cdr:y>
    </cdr:from>
    <cdr:to>
      <cdr:x>0.10964</cdr:x>
      <cdr:y>0.98581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41347713-44C2-4FD9-9D15-59CFD6F16CDB}"/>
            </a:ext>
          </a:extLst>
        </cdr:cNvPr>
        <cdr:cNvSpPr txBox="1"/>
      </cdr:nvSpPr>
      <cdr:spPr>
        <a:xfrm xmlns:a="http://schemas.openxmlformats.org/drawingml/2006/main">
          <a:off x="184150" y="4441825"/>
          <a:ext cx="1000065" cy="1028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217171</xdr:colOff>
      <xdr:row>49</xdr:row>
      <xdr:rowOff>115589</xdr:rowOff>
    </xdr:from>
    <xdr:to>
      <xdr:col>21</xdr:col>
      <xdr:colOff>240030</xdr:colOff>
      <xdr:row>54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år">
              <a:extLst>
                <a:ext uri="{FF2B5EF4-FFF2-40B4-BE49-F238E27FC236}">
                  <a16:creationId xmlns:a16="http://schemas.microsoft.com/office/drawing/2014/main" id="{96DE9C0F-8394-40A0-8DAD-8895DBCD8C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59266" y="8316614"/>
              <a:ext cx="1304924" cy="7950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19</xdr:col>
      <xdr:colOff>203219</xdr:colOff>
      <xdr:row>39</xdr:row>
      <xdr:rowOff>122705</xdr:rowOff>
    </xdr:from>
    <xdr:to>
      <xdr:col>26</xdr:col>
      <xdr:colOff>579120</xdr:colOff>
      <xdr:row>49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ylke 4">
              <a:extLst>
                <a:ext uri="{FF2B5EF4-FFF2-40B4-BE49-F238E27FC236}">
                  <a16:creationId xmlns:a16="http://schemas.microsoft.com/office/drawing/2014/main" id="{CD4507F1-4B90-4D3D-8A44-D212F5294E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51029" y="6801635"/>
              <a:ext cx="4841221" cy="1437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19</xdr:col>
      <xdr:colOff>203834</xdr:colOff>
      <xdr:row>1</xdr:row>
      <xdr:rowOff>29527</xdr:rowOff>
    </xdr:from>
    <xdr:to>
      <xdr:col>26</xdr:col>
      <xdr:colOff>39464</xdr:colOff>
      <xdr:row>38</xdr:row>
      <xdr:rowOff>139207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BC2E8FF-25FE-46DE-8CB0-43F975D79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297179</xdr:colOff>
      <xdr:row>49</xdr:row>
      <xdr:rowOff>116206</xdr:rowOff>
    </xdr:from>
    <xdr:to>
      <xdr:col>26</xdr:col>
      <xdr:colOff>533400</xdr:colOff>
      <xdr:row>55</xdr:row>
      <xdr:rowOff>11430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undergrupper2">
              <a:extLst>
                <a:ext uri="{FF2B5EF4-FFF2-40B4-BE49-F238E27FC236}">
                  <a16:creationId xmlns:a16="http://schemas.microsoft.com/office/drawing/2014/main" id="{3489E52E-4FE1-42BE-8D15-0DE97EFBC9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grupper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15624" y="8317231"/>
              <a:ext cx="3429001" cy="8134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0.01916</cdr:x>
      <cdr:y>0.98641</cdr:y>
    </cdr:from>
    <cdr:to>
      <cdr:x>0.19991</cdr:x>
      <cdr:y>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46E824EA-0619-4B54-909B-7174D360F29C}"/>
            </a:ext>
          </a:extLst>
        </cdr:cNvPr>
        <cdr:cNvSpPr txBox="1"/>
      </cdr:nvSpPr>
      <cdr:spPr>
        <a:xfrm xmlns:a="http://schemas.openxmlformats.org/drawingml/2006/main">
          <a:off x="88900" y="6393844"/>
          <a:ext cx="838705" cy="880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</xdr:colOff>
      <xdr:row>50</xdr:row>
      <xdr:rowOff>137160</xdr:rowOff>
    </xdr:from>
    <xdr:to>
      <xdr:col>13</xdr:col>
      <xdr:colOff>251460</xdr:colOff>
      <xdr:row>57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undergrupper2 1">
              <a:extLst>
                <a:ext uri="{FF2B5EF4-FFF2-40B4-BE49-F238E27FC236}">
                  <a16:creationId xmlns:a16="http://schemas.microsoft.com/office/drawing/2014/main" id="{9821CE5B-3AE5-43BC-AA31-5ADF6BBD2E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grupper2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68240" y="8039100"/>
              <a:ext cx="2674620" cy="10515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365760</xdr:colOff>
      <xdr:row>50</xdr:row>
      <xdr:rowOff>137160</xdr:rowOff>
    </xdr:from>
    <xdr:to>
      <xdr:col>16</xdr:col>
      <xdr:colOff>22860</xdr:colOff>
      <xdr:row>57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år 5">
              <a:extLst>
                <a:ext uri="{FF2B5EF4-FFF2-40B4-BE49-F238E27FC236}">
                  <a16:creationId xmlns:a16="http://schemas.microsoft.com/office/drawing/2014/main" id="{F8B2F617-A4F8-4D63-B781-9972DDBA62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57160" y="8039100"/>
              <a:ext cx="1485900" cy="1043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7620</xdr:colOff>
      <xdr:row>40</xdr:row>
      <xdr:rowOff>7620</xdr:rowOff>
    </xdr:from>
    <xdr:to>
      <xdr:col>16</xdr:col>
      <xdr:colOff>121920</xdr:colOff>
      <xdr:row>50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ylke 5">
              <a:extLst>
                <a:ext uri="{FF2B5EF4-FFF2-40B4-BE49-F238E27FC236}">
                  <a16:creationId xmlns:a16="http://schemas.microsoft.com/office/drawing/2014/main" id="{25359C1F-5A59-4893-A90F-70F23D6602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60620" y="6385560"/>
              <a:ext cx="4381500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8</xdr:col>
      <xdr:colOff>121920</xdr:colOff>
      <xdr:row>1</xdr:row>
      <xdr:rowOff>0</xdr:rowOff>
    </xdr:from>
    <xdr:to>
      <xdr:col>16</xdr:col>
      <xdr:colOff>37560</xdr:colOff>
      <xdr:row>39</xdr:row>
      <xdr:rowOff>46860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CE26974-E280-4776-B77D-22CD62478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0.02726</cdr:x>
      <cdr:y>0.98507</cdr:y>
    </cdr:from>
    <cdr:to>
      <cdr:x>0.20727</cdr:x>
      <cdr:y>0.99947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46E824EA-0619-4B54-909B-7174D360F29C}"/>
            </a:ext>
          </a:extLst>
        </cdr:cNvPr>
        <cdr:cNvSpPr txBox="1"/>
      </cdr:nvSpPr>
      <cdr:spPr>
        <a:xfrm xmlns:a="http://schemas.openxmlformats.org/drawingml/2006/main">
          <a:off x="127000" y="6022975"/>
          <a:ext cx="838705" cy="880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228600</xdr:colOff>
      <xdr:row>1</xdr:row>
      <xdr:rowOff>45721</xdr:rowOff>
    </xdr:from>
    <xdr:to>
      <xdr:col>22</xdr:col>
      <xdr:colOff>228600</xdr:colOff>
      <xdr:row>17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nr_fylke">
              <a:extLst>
                <a:ext uri="{FF2B5EF4-FFF2-40B4-BE49-F238E27FC236}">
                  <a16:creationId xmlns:a16="http://schemas.microsoft.com/office/drawing/2014/main" id="{56F0C42B-4469-4DAF-822D-50F38012A1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nr_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73640" y="175261"/>
              <a:ext cx="2560320" cy="2385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243840</xdr:colOff>
      <xdr:row>18</xdr:row>
      <xdr:rowOff>91440</xdr:rowOff>
    </xdr:from>
    <xdr:to>
      <xdr:col>22</xdr:col>
      <xdr:colOff>304800</xdr:colOff>
      <xdr:row>28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yreslag 7">
              <a:extLst>
                <a:ext uri="{FF2B5EF4-FFF2-40B4-BE49-F238E27FC236}">
                  <a16:creationId xmlns:a16="http://schemas.microsoft.com/office/drawing/2014/main" id="{3AA89EF8-8BBA-4240-8367-F64FE5CD95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88880" y="2682240"/>
              <a:ext cx="2621280" cy="13106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251460</xdr:colOff>
      <xdr:row>29</xdr:row>
      <xdr:rowOff>83820</xdr:rowOff>
    </xdr:from>
    <xdr:to>
      <xdr:col>22</xdr:col>
      <xdr:colOff>419100</xdr:colOff>
      <xdr:row>39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6">
              <a:extLst>
                <a:ext uri="{FF2B5EF4-FFF2-40B4-BE49-F238E27FC236}">
                  <a16:creationId xmlns:a16="http://schemas.microsoft.com/office/drawing/2014/main" id="{F53E0252-8092-4BF9-B0EE-5C8149D664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96500" y="4099560"/>
              <a:ext cx="2727960" cy="1318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3475</xdr:colOff>
      <xdr:row>52</xdr:row>
      <xdr:rowOff>145004</xdr:rowOff>
    </xdr:from>
    <xdr:to>
      <xdr:col>15</xdr:col>
      <xdr:colOff>55471</xdr:colOff>
      <xdr:row>66</xdr:row>
      <xdr:rowOff>75154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yreslag 1">
              <a:extLst>
                <a:ext uri="{FF2B5EF4-FFF2-40B4-BE49-F238E27FC236}">
                  <a16:creationId xmlns:a16="http://schemas.microsoft.com/office/drawing/2014/main" id="{8C3160BC-1AA5-4DFE-8AF5-46CADC54A9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25563" y="8302886"/>
              <a:ext cx="1710466" cy="21265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471487</xdr:colOff>
      <xdr:row>39</xdr:row>
      <xdr:rowOff>85725</xdr:rowOff>
    </xdr:from>
    <xdr:to>
      <xdr:col>21</xdr:col>
      <xdr:colOff>242887</xdr:colOff>
      <xdr:row>57</xdr:row>
      <xdr:rowOff>85725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2155E56-A39C-4D37-BEE6-D1D79CF5D6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200025</xdr:colOff>
      <xdr:row>54</xdr:row>
      <xdr:rowOff>0</xdr:rowOff>
    </xdr:from>
    <xdr:to>
      <xdr:col>15</xdr:col>
      <xdr:colOff>533400</xdr:colOff>
      <xdr:row>74</xdr:row>
      <xdr:rowOff>76200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304219B-BBA0-4BBD-A03E-5DDFFF1AA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0.0415</cdr:x>
      <cdr:y>0.98003</cdr:y>
    </cdr:from>
    <cdr:to>
      <cdr:x>0.34293</cdr:x>
      <cdr:y>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3E6B6572-6679-492F-B516-C57ADFD9A873}"/>
            </a:ext>
          </a:extLst>
        </cdr:cNvPr>
        <cdr:cNvSpPr txBox="1"/>
      </cdr:nvSpPr>
      <cdr:spPr>
        <a:xfrm xmlns:a="http://schemas.openxmlformats.org/drawingml/2006/main">
          <a:off x="127000" y="4762922"/>
          <a:ext cx="922368" cy="97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0.00751</cdr:x>
      <cdr:y>0.98245</cdr:y>
    </cdr:from>
    <cdr:to>
      <cdr:x>0.13739</cdr:x>
      <cdr:y>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82A20914-EDB9-4DB9-9880-97E3B0F72151}"/>
            </a:ext>
          </a:extLst>
        </cdr:cNvPr>
        <cdr:cNvSpPr txBox="1"/>
      </cdr:nvSpPr>
      <cdr:spPr>
        <a:xfrm xmlns:a="http://schemas.openxmlformats.org/drawingml/2006/main">
          <a:off x="53340" y="5435042"/>
          <a:ext cx="922368" cy="97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0.03667</cdr:x>
      <cdr:y>0.98234</cdr:y>
    </cdr:from>
    <cdr:to>
      <cdr:x>0.23034</cdr:x>
      <cdr:y>1</cdr:y>
    </cdr:to>
    <cdr:sp macro="" textlink="">
      <cdr:nvSpPr>
        <cdr:cNvPr id="2" name="TekstSylinder 6">
          <a:extLst xmlns:a="http://schemas.openxmlformats.org/drawingml/2006/main">
            <a:ext uri="{FF2B5EF4-FFF2-40B4-BE49-F238E27FC236}">
              <a16:creationId xmlns:a16="http://schemas.microsoft.com/office/drawing/2014/main" id="{3E6B6572-6679-492F-B516-C57ADFD9A873}"/>
            </a:ext>
          </a:extLst>
        </cdr:cNvPr>
        <cdr:cNvSpPr txBox="1"/>
      </cdr:nvSpPr>
      <cdr:spPr>
        <a:xfrm xmlns:a="http://schemas.openxmlformats.org/drawingml/2006/main">
          <a:off x="174625" y="5398847"/>
          <a:ext cx="922368" cy="97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20">
              <a:solidFill>
                <a:schemeClr val="bg2">
                  <a:lumMod val="50000"/>
                </a:schemeClr>
              </a:solidFill>
            </a:rPr>
            <a:t>Kilde: Landbruksdirektoratet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175260</xdr:colOff>
      <xdr:row>27</xdr:row>
      <xdr:rowOff>129540</xdr:rowOff>
    </xdr:from>
    <xdr:to>
      <xdr:col>10</xdr:col>
      <xdr:colOff>462915</xdr:colOff>
      <xdr:row>41</xdr:row>
      <xdr:rowOff>117475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yreslag 3">
              <a:extLst>
                <a:ext uri="{FF2B5EF4-FFF2-40B4-BE49-F238E27FC236}">
                  <a16:creationId xmlns:a16="http://schemas.microsoft.com/office/drawing/2014/main" id="{FC95E625-8F10-46F3-92D4-5B4B799CF8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02680" y="4244340"/>
              <a:ext cx="1828800" cy="2127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3</xdr:row>
      <xdr:rowOff>9524</xdr:rowOff>
    </xdr:from>
    <xdr:to>
      <xdr:col>11</xdr:col>
      <xdr:colOff>159570</xdr:colOff>
      <xdr:row>42</xdr:row>
      <xdr:rowOff>5924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9DDEF9A-2D27-4A6B-86BD-FAF750FF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325755</xdr:colOff>
      <xdr:row>3</xdr:row>
      <xdr:rowOff>24764</xdr:rowOff>
    </xdr:from>
    <xdr:to>
      <xdr:col>17</xdr:col>
      <xdr:colOff>85275</xdr:colOff>
      <xdr:row>40</xdr:row>
      <xdr:rowOff>145964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8BA674F-1279-457C-B773-BD298DFE6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19050</xdr:colOff>
      <xdr:row>25</xdr:row>
      <xdr:rowOff>114300</xdr:rowOff>
    </xdr:from>
    <xdr:to>
      <xdr:col>5</xdr:col>
      <xdr:colOff>47625</xdr:colOff>
      <xdr:row>29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3">
              <a:extLst>
                <a:ext uri="{FF2B5EF4-FFF2-40B4-BE49-F238E27FC236}">
                  <a16:creationId xmlns:a16="http://schemas.microsoft.com/office/drawing/2014/main" id="{A35291F2-31F4-4056-80D0-FE35AFC272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" y="4076700"/>
              <a:ext cx="2781300" cy="581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38099</xdr:colOff>
      <xdr:row>30</xdr:row>
      <xdr:rowOff>47625</xdr:rowOff>
    </xdr:from>
    <xdr:to>
      <xdr:col>5</xdr:col>
      <xdr:colOff>38099</xdr:colOff>
      <xdr:row>37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yreslag 5">
              <a:extLst>
                <a:ext uri="{FF2B5EF4-FFF2-40B4-BE49-F238E27FC236}">
                  <a16:creationId xmlns:a16="http://schemas.microsoft.com/office/drawing/2014/main" id="{DE4F8AD0-1B69-4090-9ABA-D7DF0D1C68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yreslag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824" y="4772025"/>
              <a:ext cx="2752725" cy="1038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19050</xdr:colOff>
      <xdr:row>37</xdr:row>
      <xdr:rowOff>123824</xdr:rowOff>
    </xdr:from>
    <xdr:to>
      <xdr:col>4</xdr:col>
      <xdr:colOff>638175</xdr:colOff>
      <xdr:row>53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fylke 3">
              <a:extLst>
                <a:ext uri="{FF2B5EF4-FFF2-40B4-BE49-F238E27FC236}">
                  <a16:creationId xmlns:a16="http://schemas.microsoft.com/office/drawing/2014/main" id="{DFEB3E6D-DDD5-4602-878C-03971036BA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" y="5915024"/>
              <a:ext cx="2724150" cy="23431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0.02103</cdr:x>
      <cdr:y>0.96869</cdr:y>
    </cdr:from>
    <cdr:to>
      <cdr:x>0.22768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65631B34-DADF-4425-93C3-B887038625D0}"/>
            </a:ext>
          </a:extLst>
        </cdr:cNvPr>
        <cdr:cNvSpPr txBox="1"/>
      </cdr:nvSpPr>
      <cdr:spPr>
        <a:xfrm xmlns:a="http://schemas.openxmlformats.org/drawingml/2006/main">
          <a:off x="98425" y="6974573"/>
          <a:ext cx="967126" cy="225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</a:rPr>
            <a:t>Kilde: </a:t>
          </a:r>
        </a:p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</a:rPr>
            <a:t>Landbruksdirektoratet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0.02307</cdr:x>
      <cdr:y>0.96617</cdr:y>
    </cdr:from>
    <cdr:to>
      <cdr:x>0.22972</cdr:x>
      <cdr:y>0.99748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0CD4EC42-F79F-4B62-9F5E-5A44869D7CB9}"/>
            </a:ext>
          </a:extLst>
        </cdr:cNvPr>
        <cdr:cNvSpPr txBox="1"/>
      </cdr:nvSpPr>
      <cdr:spPr>
        <a:xfrm xmlns:a="http://schemas.openxmlformats.org/drawingml/2006/main">
          <a:off x="107950" y="6956425"/>
          <a:ext cx="967126" cy="225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</a:rPr>
            <a:t>Kilde: </a:t>
          </a:r>
        </a:p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</a:rPr>
            <a:t>Landbruksdirektoratet</a:t>
          </a:r>
        </a:p>
      </cdr:txBody>
    </cdr: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60185184" backgroundQuery="1" createdVersion="6" refreshedVersion="6" minRefreshableVersion="3" recordCount="0" supportSubquery="1" supportAdvancedDrill="1" xr:uid="{DDFB1F4E-3832-4C21-8769-4794FB0EE791}">
  <cacheSource type="external" connectionId="5"/>
  <cacheFields count="2"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0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3796296" backgroundQuery="1" createdVersion="6" refreshedVersion="6" minRefreshableVersion="3" recordCount="0" supportSubquery="1" supportAdvancedDrill="1" xr:uid="{ABCF986F-6F46-4117-9F1D-BC9B0F23D89B}">
  <cacheSource type="external" connectionId="5"/>
  <cacheFields count="4">
    <cacheField name="[Slaktedata_tom_2018_kommune].[år].[år]" caption="år" numFmtId="0" hierarchy="12" level="1">
      <sharedItems count="16"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  <cacheField name="[Measures].[Sum av Levert slakteri, kg SUM]" caption="Sum av Levert slakteri, kg SUM" numFmtId="0" hierarchy="49" level="32767"/>
    <cacheField name="[slaktegrupper].[dyreslag].[dyreslag]" caption="dyreslag" numFmtId="0" hierarchy="29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0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1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4143519" backgroundQuery="1" createdVersion="6" refreshedVersion="6" minRefreshableVersion="3" recordCount="0" supportSubquery="1" supportAdvancedDrill="1" xr:uid="{9FBA72EB-8EEA-4FB1-B57D-8BB813DDE23C}">
  <cacheSource type="external" connectionId="5"/>
  <cacheFields count="5">
    <cacheField name="[slaktegrupper].[dyreslag].[dyreslag]" caption="dyreslag" numFmtId="0" hierarchy="29" level="1">
      <sharedItems containsSemiMixedTypes="0" containsNonDate="0" containsString="0"/>
    </cacheField>
    <cacheField name="[Slaktedata_tom_2018_kommune  2].[år].[år]" caption="år" numFmtId="0" hierarchy="26" level="1">
      <sharedItems count="2">
        <s v="2018"/>
        <s v="2003" u="1"/>
      </sharedItems>
    </cacheField>
    <cacheField name="[Measures].[Sum of Levert slakteri, kg SUM 2]" caption="Sum of Levert slakteri, kg SUM 2" numFmtId="0" hierarchy="42" level="32767"/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1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2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0010763891" backgroundQuery="1" createdVersion="6" refreshedVersion="6" minRefreshableVersion="3" recordCount="0" supportSubquery="1" supportAdvancedDrill="1" xr:uid="{348D7EBA-BA19-4106-9767-B75B312EAEA0}">
  <cacheSource type="external" connectionId="5"/>
  <cacheFields count="4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0011226853" backgroundQuery="1" createdVersion="6" refreshedVersion="6" minRefreshableVersion="3" recordCount="0" supportSubquery="1" supportAdvancedDrill="1" xr:uid="{C767473A-534C-4576-A357-A6E4A4BAFC3C}">
  <cacheSource type="external" connectionId="5"/>
  <cacheFields count="4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0011458331" backgroundQuery="1" createdVersion="6" refreshedVersion="6" minRefreshableVersion="3" recordCount="0" supportSubquery="1" supportAdvancedDrill="1" xr:uid="{C0E13464-6B8B-44DD-84E4-E7CD8E4A78C1}">
  <cacheSource type="external" connectionId="5"/>
  <cacheFields count="4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ntainsNonDate="0"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0011689815" backgroundQuery="1" createdVersion="6" refreshedVersion="6" minRefreshableVersion="3" recordCount="0" supportSubquery="1" supportAdvancedDrill="1" xr:uid="{37C69DAE-FC47-4F6C-AECE-27A24DEACC9A}">
  <cacheSource type="external" connectionId="5"/>
  <cacheFields count="4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ntainsNonDate="0"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0012037038" backgroundQuery="1" createdVersion="6" refreshedVersion="6" minRefreshableVersion="3" recordCount="0" supportSubquery="1" supportAdvancedDrill="1" xr:uid="{D372E73C-43B1-4264-91FA-EB1F87C26EAA}">
  <cacheSource type="external" connectionId="5"/>
  <cacheFields count="4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ntainsNonDate="0"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7939583331" backgroundQuery="1" createdVersion="6" refreshedVersion="6" minRefreshableVersion="3" recordCount="0" supportSubquery="1" supportAdvancedDrill="1" xr:uid="{9ABC28C9-54F1-47B2-8072-8A20ED34F28B}">
  <cacheSource type="external" connectionId="5"/>
  <cacheFields count="6">
    <cacheField name="[Slaktedata_tom_2018_kommune].[år].[år]" caption="år" numFmtId="0" hierarchy="12" level="1">
      <sharedItems containsSemiMixedTypes="0" containsNonDate="0" containsString="0"/>
    </cacheField>
    <cacheField name="[slaktegrupper].[dyreslag].[dyreslag]" caption="dyreslag" numFmtId="0" hierarchy="29" level="1">
      <sharedItems count="7">
        <s v="geit"/>
        <s v="gris"/>
        <s v="hest"/>
        <s v="kalkun/and/gås"/>
        <s v="kylling/høns"/>
        <s v="sau"/>
        <s v="storfe"/>
      </sharedItems>
    </cacheField>
    <cacheField name="[Measures].[Sum of Levert slakteri, kg SUM]" caption="Sum of Levert slakteri, kg SUM" numFmtId="0" hierarchy="37" level="32767"/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26">
        <s v="Dovre"/>
        <s v="Etnedal"/>
        <s v="Gausdal"/>
        <s v="Gjøvik"/>
        <s v="Gran"/>
        <s v="Jevnaker"/>
        <s v="Lesja"/>
        <s v="Lillehammer"/>
        <s v="Lom"/>
        <s v="Lunner"/>
        <s v="Nord-Aurdal"/>
        <s v="Nord-Fron"/>
        <s v="Nordre Land"/>
        <s v="Ringebu"/>
        <s v="Sel"/>
        <s v="Skjåk"/>
        <s v="Søndre Land"/>
        <s v="Sør-Aurdal"/>
        <s v="Sør-Fron"/>
        <s v="Vang"/>
        <s v="Vestre Slidre"/>
        <s v="Vestre Toten"/>
        <s v="Vågå"/>
        <s v="Østre Toten"/>
        <s v="Øyer"/>
        <s v="Øystre Slidre"/>
      </sharedItems>
    </cacheField>
    <cacheField name="[spr_kommune_2019].[fnr_fylke].[fnr_fylke]" caption="fnr_fylke" numFmtId="0" hierarchy="32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0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2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7940162038" backgroundQuery="1" createdVersion="6" refreshedVersion="6" minRefreshableVersion="3" recordCount="0" supportSubquery="1" supportAdvancedDrill="1" xr:uid="{F46F2B5A-5C2A-4CA0-8180-D38FB621F230}">
  <cacheSource type="external" connectionId="5"/>
  <cacheFields count="6">
    <cacheField name="[Slaktedata_tom_2018_kommune].[år].[år]" caption="år" numFmtId="0" hierarchy="12" level="1">
      <sharedItems containsSemiMixedTypes="0" containsNonDate="0" containsString="0"/>
    </cacheField>
    <cacheField name="[slaktegrupper].[dyreslag].[dyreslag]" caption="dyreslag" numFmtId="0" hierarchy="29" level="1">
      <sharedItems count="7">
        <s v="geit"/>
        <s v="gris"/>
        <s v="hest"/>
        <s v="kalkun/and/gås"/>
        <s v="kylling/høns"/>
        <s v="sau"/>
        <s v="storfe"/>
      </sharedItems>
    </cacheField>
    <cacheField name="[Measures].[Sum of Levert slakteri, kg SUM]" caption="Sum of Levert slakteri, kg SUM" numFmtId="0" hierarchy="37" level="32767"/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26">
        <s v="Dovre"/>
        <s v="Etnedal"/>
        <s v="Gausdal"/>
        <s v="Gjøvik"/>
        <s v="Gran"/>
        <s v="Jevnaker"/>
        <s v="Lesja"/>
        <s v="Lillehammer"/>
        <s v="Lom"/>
        <s v="Lunner"/>
        <s v="Nord-Aurdal"/>
        <s v="Nord-Fron"/>
        <s v="Nordre Land"/>
        <s v="Ringebu"/>
        <s v="Sel"/>
        <s v="Skjåk"/>
        <s v="Søndre Land"/>
        <s v="Sør-Aurdal"/>
        <s v="Sør-Fron"/>
        <s v="Vang"/>
        <s v="Vestre Slidre"/>
        <s v="Vestre Toten"/>
        <s v="Vågå"/>
        <s v="Østre Toten"/>
        <s v="Øyer"/>
        <s v="Øystre Slidre"/>
      </sharedItems>
    </cacheField>
    <cacheField name="[spr_kommune_2019].[fnr_fylke].[fnr_fylke]" caption="fnr_fylke" numFmtId="0" hierarchy="32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0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2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7940393516" backgroundQuery="1" createdVersion="6" refreshedVersion="6" minRefreshableVersion="3" recordCount="0" supportSubquery="1" supportAdvancedDrill="1" xr:uid="{D59E78A0-09B7-42A6-9558-5F0A0D3705DF}">
  <cacheSource type="external" connectionId="5"/>
  <cacheFields count="6">
    <cacheField name="[Slaktedata_tom_2018_kommune].[år].[år]" caption="år" numFmtId="0" hierarchy="12" level="1">
      <sharedItems containsSemiMixedTypes="0" containsNonDate="0" containsString="0"/>
    </cacheField>
    <cacheField name="[slaktegrupper].[dyreslag].[dyreslag]" caption="dyreslag" numFmtId="0" hierarchy="29" level="1">
      <sharedItems containsNonDate="0" count="7">
        <s v="geit"/>
        <s v="gris"/>
        <s v="hest"/>
        <s v="sau"/>
        <s v="storfe"/>
        <s v="kalkun/and/gås" u="1"/>
        <s v="kylling/høns" u="1"/>
      </sharedItems>
    </cacheField>
    <cacheField name="[Measures].[Sum of Levert slakteri, kg SUM]" caption="Sum of Levert slakteri, kg SUM" numFmtId="0" hierarchy="37" level="32767"/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23">
        <s v="Balsfjord"/>
        <s v="Bardu"/>
        <s v="Dyrøy"/>
        <s v="Gratangen"/>
        <s v="Harstad"/>
        <s v="Ibestad"/>
        <s v="Karlsøy"/>
        <s v="Kvæfjord"/>
        <s v="Kvænangen"/>
        <s v="Kåfjord"/>
        <s v="Lavangen"/>
        <s v="Lenvik"/>
        <s v="Lyngen"/>
        <s v="Målselv"/>
        <s v="Nordreisa"/>
        <s v="Salangen"/>
        <s v="Skjervøy"/>
        <s v="Skånland"/>
        <s v="Storfjord"/>
        <s v="Sørreisa"/>
        <s v="Torsken"/>
        <s v="Tranøy"/>
        <s v="Tromsø"/>
      </sharedItems>
    </cacheField>
    <cacheField name="[spr_kommune_2019].[fnr_fylke].[fnr_fylke]" caption="fnr_fylke" numFmtId="0" hierarchy="32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0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2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5.868471064816" backgroundQuery="1" createdVersion="6" refreshedVersion="6" minRefreshableVersion="3" recordCount="0" supportSubquery="1" supportAdvancedDrill="1" xr:uid="{F8145ACC-74B2-40ED-9922-B6B8F588EEBD}">
  <cacheSource type="external" connectionId="5"/>
  <cacheFields count="1">
    <cacheField name="[slaktegrupper].[undergrupper2].[undergrupper2]" caption="undergrupper2" numFmtId="0" hierarchy="30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9878819444" backgroundQuery="1" createdVersion="6" refreshedVersion="6" minRefreshableVersion="3" recordCount="0" supportSubquery="1" supportAdvancedDrill="1" xr:uid="{69D2755A-A63A-4EB9-AA33-EF379848F31D}">
  <cacheSource type="external" connectionId="5"/>
  <cacheFields count="6">
    <cacheField name="[Measures].[Sum of Levert slakteri, kg SUM]" caption="Sum of Levert slakteri, kg SUM" numFmtId="0" hierarchy="37" level="32767"/>
    <cacheField name="[Slaktedata_tom_2018_kommune].[år].[år]" caption="år" numFmtId="0" hierarchy="12" level="1">
      <sharedItems count="16"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[slaktegrupper].[dyreslag].[dyreslag]" caption="dyreslag" numFmtId="0" hierarchy="29" level="1">
      <sharedItems count="7">
        <s v="geit"/>
        <s v="gris"/>
        <s v="hest"/>
        <s v="kalkun/and/gås"/>
        <s v="kylling/høns"/>
        <s v="sau"/>
        <s v="storfe"/>
      </sharedItems>
    </cacheField>
    <cacheField name="[spr_kommune_2019].[fnr_fylke].[fnr_fylke]" caption="fnr_fylke" numFmtId="0" hierarchy="32" level="1">
      <sharedItems containsSemiMixedTypes="0" containsNonDate="0" containsString="0"/>
    </cacheField>
    <cacheField name="[spr_kommune_2019].[kommune].[kommune]" caption="kommune" numFmtId="0" hierarchy="36" level="1">
      <sharedItems containsSemiMixedTypes="0" containsNonDate="0" containsString="0"/>
    </cacheField>
    <cacheField name="[spr_kommune_2019].[fylke].[fylke]" caption="fylke" numFmtId="0" hierarchy="33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1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0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9879166668" backgroundQuery="1" createdVersion="6" refreshedVersion="6" minRefreshableVersion="3" recordCount="0" supportSubquery="1" supportAdvancedDrill="1" xr:uid="{1453D0B6-5D4E-4DC8-8E05-23A0CD1ACA7B}">
  <cacheSource type="external" connectionId="5"/>
  <cacheFields count="5">
    <cacheField name="[Slaktedata_tom_2018_kommune  2].[år].[år]" caption="år" numFmtId="0" hierarchy="26" level="1">
      <sharedItems count="2">
        <s v="2003"/>
        <s v="2018"/>
      </sharedItems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unt="6">
        <s v="geit"/>
        <s v="gris"/>
        <s v="kalkun/and/gås"/>
        <s v="kylling/høns"/>
        <s v="sau"/>
        <s v="storfe"/>
      </sharedItems>
    </cacheField>
    <cacheField name="[spr_kommune_2019].[kommune].[kommune]" caption="kommune" numFmtId="0" hierarchy="36" level="1">
      <sharedItems containsSemiMixedTypes="0" containsNonDate="0" containsString="0"/>
    </cacheField>
    <cacheField name="[spr_kommune_2019].[fylke].[fylke]" caption="fylke" numFmtId="0" hierarchy="33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9879513891" backgroundQuery="1" createdVersion="6" refreshedVersion="6" minRefreshableVersion="3" recordCount="0" supportSubquery="1" supportAdvancedDrill="1" xr:uid="{7CFAD03C-C741-460B-B40E-28B312DA5909}">
  <cacheSource type="external" connectionId="5"/>
  <cacheFields count="5">
    <cacheField name="[Slaktedata_tom_2018_kommune  2].[år].[år]" caption="år" numFmtId="0" hierarchy="26" level="1">
      <sharedItems count="2">
        <s v="2018"/>
        <s v="2003" u="1"/>
      </sharedItems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9879976853" backgroundQuery="1" createdVersion="6" refreshedVersion="6" minRefreshableVersion="3" recordCount="0" supportSubquery="1" supportAdvancedDrill="1" xr:uid="{0884915D-8680-438D-9235-77ED67012BD0}">
  <cacheSource type="external" connectionId="5"/>
  <cacheFields count="5">
    <cacheField name="[Slaktedata_tom_2018_kommune  2].[år].[år]" caption="år" numFmtId="0" hierarchy="26" level="1">
      <sharedItems count="2">
        <s v="2003"/>
        <s v="2018"/>
      </sharedItems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9880324076" backgroundQuery="1" createdVersion="6" refreshedVersion="6" minRefreshableVersion="3" recordCount="0" supportSubquery="1" supportAdvancedDrill="1" xr:uid="{2F343E9B-09D3-481E-8D58-46A7C416E05A}">
  <cacheSource type="external" connectionId="5"/>
  <cacheFields count="5">
    <cacheField name="[Measures].[Sum of Levert slakteri, kg SUM]" caption="Sum of Levert slakteri, kg SUM" numFmtId="0" hierarchy="37" level="32767"/>
    <cacheField name="[Slaktedata_tom_2018_kommune].[år].[år]" caption="år" numFmtId="0" hierarchy="12" level="1">
      <sharedItems count="16"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[slaktegrupper].[dyreslag].[dyreslag]" caption="dyreslag" numFmtId="0" hierarchy="29" level="1">
      <sharedItems containsSemiMixedTypes="0" containsNonDate="0" containsString="0"/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1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0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29880555553" backgroundQuery="1" createdVersion="6" refreshedVersion="6" minRefreshableVersion="3" recordCount="0" supportSubquery="1" supportAdvancedDrill="1" xr:uid="{BD3DBB7A-CF61-4D80-9FDF-2E98CB7C29CC}">
  <cacheSource type="external" connectionId="5"/>
  <cacheFields count="5">
    <cacheField name="[Slaktedata_tom_2018_kommune  2].[år].[år]" caption="år" numFmtId="0" hierarchy="26" level="1">
      <sharedItems count="2">
        <s v="2003"/>
        <s v="2018"/>
      </sharedItems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unt="6">
        <s v="geit"/>
        <s v="gris"/>
        <s v="kalkun/and/gås"/>
        <s v="kylling/høns"/>
        <s v="sau"/>
        <s v="storfe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31836226855" backgroundQuery="1" createdVersion="6" refreshedVersion="6" minRefreshableVersion="3" recordCount="0" supportSubquery="1" supportAdvancedDrill="1" xr:uid="{01BFCAC4-B904-4E04-BBC1-9A8CE87C7BE1}">
  <cacheSource type="external" connectionId="5"/>
  <cacheFields count="6">
    <cacheField name="[spr_kommune_2019].[fnr_fylke].[fnr_fylke]" caption="fnr_fylke" numFmtId="0" hierarchy="32" level="1">
      <sharedItems containsSemiMixedTypes="0" containsNonDate="0" containsString="0"/>
    </cacheField>
    <cacheField name="[Slaktedata_tom_2018_kommune].[år].[år]" caption="år" numFmtId="0" hierarchy="12" level="1">
      <sharedItems count="16"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[Measures].[Sum of Levert slakteri, kg SUM]" caption="Sum of Levert slakteri, kg SUM" numFmtId="0" hierarchy="37" level="32767"/>
    <cacheField name="[Slaktedata_tom_2018_kommune].[Leveransetype].[Leveransetype]" caption="Leveransetype" numFmtId="0" level="1">
      <sharedItems containsSemiMixedTypes="0" containsNonDate="0" containsString="0"/>
    </cacheField>
    <cacheField name="[slaktegrupper].[dyreslag].[dyreslag]" caption="dyreslag" numFmtId="0" hierarchy="29" level="1">
      <sharedItems containsSemiMixedTypes="0" containsNonDate="0" containsString="0"/>
    </cacheField>
    <cacheField name="[spr_kommune_2019].[knr_kommune].[knr_kommune]" caption="knr_kommune" numFmtId="0" hierarchy="35" level="1">
      <sharedItems count="241">
        <s v="0101 Halden"/>
        <s v="0105 Sarpsborg"/>
        <s v="0106 Fredrikstad"/>
        <s v="0118 Aremark"/>
        <s v="0119 Marker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3 Ski"/>
        <s v="0214 Ås"/>
        <s v="0219 Bærum"/>
        <s v="0221 Aurskog-Høland"/>
        <s v="0226 Sørum"/>
        <s v="0227 Fet"/>
        <s v="0229 Enebakk"/>
        <s v="0231 Skedsmo"/>
        <s v="0233 Nittedal"/>
        <s v="0234 Gjerdrum"/>
        <s v="0235 Ullensaker"/>
        <s v="0236 Nes"/>
        <s v="0237 Eidsvoll"/>
        <s v="0238 Nannestad"/>
        <s v="0403 Hamar"/>
        <s v="0412 Ringsaker"/>
        <s v="0415 Løten"/>
        <s v="0417 Stange"/>
        <s v="0418 Nord-Odal"/>
        <s v="0419 Sør-Odal"/>
        <s v="0423 Grue"/>
        <s v="0425 Åsnes"/>
        <s v="0426 Våler"/>
        <s v="0427 Elverum"/>
        <s v="0428 Trysil"/>
        <s v="0429 Åmot"/>
        <s v="0432 Rendalen"/>
        <s v="0436 Tolga"/>
        <s v="0437 Tynset"/>
        <s v="0438 Alvdal"/>
        <s v="0439 Folldal"/>
        <s v="0501 Lillehammer"/>
        <s v="0502 Gjøvik"/>
        <s v="0517 Sel"/>
        <s v="0519 Sør-Fron"/>
        <s v="0520 Ringebu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2 Nord-Aurdal"/>
        <s v="0543 Vestre Slidre"/>
        <s v="0602 Drammen"/>
        <s v="0604 Kongsberg"/>
        <s v="0605 Ringerike"/>
        <s v="0612 Hole"/>
        <s v="0616 Nes"/>
        <s v="0617 Gol"/>
        <s v="0621 Sigdal"/>
        <s v="0622 Krødsherad"/>
        <s v="0623 Modum"/>
        <s v="0624 Øvre Eiker"/>
        <s v="0626 Lier"/>
        <s v="0627 Røyken"/>
        <s v="0628 Hurum"/>
        <s v="0631 Flesberg"/>
        <s v="0701 Horten"/>
        <s v="0702 Holmestrand"/>
        <s v="0704 Tønsberg"/>
        <s v="0710 Sandefjord"/>
        <s v="0712 Larvik"/>
        <s v="0713 Sande"/>
        <s v="0716 Re"/>
        <s v="0729 Færder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8 Seljord"/>
        <s v="0829 Kviteseid"/>
        <s v="0830 Nissedal"/>
        <s v="0834 Vinje"/>
        <s v="0904 Grimstad"/>
        <s v="0906 Arendal"/>
        <s v="0914 Tvedestrand"/>
        <s v="0919 Froland"/>
        <s v="0928 Birkenes"/>
        <s v="0929 Åmli"/>
        <s v="0935 Iveland"/>
        <s v="0938 Bygland"/>
        <s v="1001 Kristiansand"/>
        <s v="1002 Mandal"/>
        <s v="1003 Farsund"/>
        <s v="1004 Flekkefjord"/>
        <s v="1014 Vennesla"/>
        <s v="1017 Songdalen"/>
        <s v="1018 Søgne"/>
        <s v="1021 Marnardal"/>
        <s v="1029 Lindesnes"/>
        <s v="1032 Lyngdal"/>
        <s v="1034 Hægebostad"/>
        <s v="1037 Kvinesdal"/>
        <s v="1046 Sirdal"/>
        <s v="1101 Eigersund"/>
        <s v="1102 Sandnes"/>
        <s v="1103 Stavanger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4 Kvitsøy"/>
        <s v="1145 Bokn"/>
        <s v="1146 Tysvær"/>
        <s v="1149 Karmøy"/>
        <s v="1160 Vindafjord"/>
        <s v="1201 Bergen"/>
        <s v="1211 Etne"/>
        <s v="1216 Sveio"/>
        <s v="1219 Bømlo"/>
        <s v="1221 Stord"/>
        <s v="1222 Fitjar"/>
        <s v="1224 Kvinnherad"/>
        <s v="1227 Jondal"/>
        <s v="1228 Odda"/>
        <s v="1231 Ullensvang"/>
        <s v="1233 Ulvik"/>
        <s v="1235 Voss"/>
        <s v="1238 Kvam"/>
        <s v="1241 Fusa"/>
        <s v="1244 Austevoll"/>
        <s v="1247 Askøy"/>
        <s v="1252 Modalen"/>
        <s v="1259 Øygarden"/>
        <s v="1260 Radøy"/>
        <s v="1263 Lindås"/>
        <s v="1264 Austrheim"/>
        <s v="1266 Masfjorden"/>
        <s v="1401 Flora"/>
        <s v="1411 Gulen"/>
        <s v="1412 Solund"/>
        <s v="1413 Hyllestad"/>
        <s v="1416 Høyanger"/>
        <s v="1417 Vik"/>
        <s v="1428 Askvoll"/>
        <s v="1430 Gaular"/>
        <s v="1431 Jølster"/>
        <s v="1432 Førde"/>
        <s v="1438 Bremanger"/>
        <s v="1441 Selje"/>
        <s v="1443 Eid"/>
        <s v="1445 Gloppen"/>
        <s v="1511 Vanylven"/>
        <s v="1515 Herøy"/>
        <s v="1517 Hareid"/>
        <s v="1519 Volda"/>
        <s v="1520 Ørsta"/>
        <s v="1524 Norddal"/>
        <s v="1525 Stranda"/>
        <s v="1532 Giske"/>
        <s v="1534 Haram"/>
        <s v="1535 Vestnes"/>
        <s v="1539 Rauma"/>
        <s v="1543 Nesset"/>
        <s v="1545 Midsund"/>
        <s v="1547 Aukra"/>
        <s v="1551 Eide"/>
        <s v="1554 Averøy"/>
        <s v="1566 Surnadal"/>
        <s v="1812 Sømna"/>
        <s v="1825 Grane"/>
        <s v="5001 Trondheim"/>
        <s v="5004 Steinkjer"/>
        <s v="5005 Namsos"/>
        <s v="5011 Hemne"/>
        <s v="5015 Ørland"/>
        <s v="5016 Agdenes"/>
        <s v="5017 Bjugn"/>
        <s v="5018 Åfjord"/>
        <s v="5019 Roan"/>
        <s v="5020 Osen"/>
        <s v="5021 Oppdal"/>
        <s v="5022 Rennebu"/>
        <s v="5023 Meldal"/>
        <s v="5024 Orkdal"/>
        <s v="5025 Røros"/>
        <s v="5026 Holtålen"/>
        <s v="5027 Midtre Gauldal"/>
        <s v="5028 Melhus"/>
        <s v="5029 Skaun"/>
        <s v="5030 Klæbu"/>
        <s v="5031 Malvik"/>
        <s v="5032 Selbu"/>
        <s v="5033 Tydal"/>
        <s v="5034 Meråker"/>
        <s v="5035 Stjørdal"/>
        <s v="5036 Frosta"/>
        <s v="5037 Levanger"/>
        <s v="5038 Verdal"/>
        <s v="5040 Namdalseid"/>
        <s v="5041 Snåsa"/>
        <s v="5042 Lierne"/>
        <s v="5043 Røyrvik"/>
        <s v="5044 Namsskogan"/>
        <s v="5045 Grong"/>
        <s v="5046 Høylandet"/>
        <s v="5047 Overhalla"/>
        <s v="5048 Fosnes"/>
        <s v="5050 Vikna"/>
        <s v="5052 Leka"/>
        <s v="5053 Inderøy"/>
        <s v="5054 Indre Fosen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2" memberValueDatatype="130" unbalanced="0">
      <fieldsUsage count="2">
        <fieldUsage x="-1"/>
        <fieldUsage x="3"/>
      </fieldsUsage>
    </cacheHierarchy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2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2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2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2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2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2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2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2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2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2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2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1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2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2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2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2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2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2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2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2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2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2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2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2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2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2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2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4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2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0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2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/>
    <cacheHierarchy uniqueName="[Measures].[Sum of Levert slakteri, kg SUM]" caption="Sum of Levert slakteri, kg SUM" measure="1" displayFolder="" measureGroup="Slaktedata_tom_2018_kommune" count="0" oneField="1">
      <fieldsUsage count="1">
        <fieldUsage x="2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3678935184" backgroundQuery="1" createdVersion="6" refreshedVersion="6" minRefreshableVersion="3" recordCount="0" supportSubquery="1" supportAdvancedDrill="1" xr:uid="{A76D3DF4-296C-4B93-8DCC-6F5E05AAADB8}">
  <cacheSource type="external" connectionId="5"/>
  <cacheFields count="4">
    <cacheField name="[Measures].[Sum av Levert slakteri, kg SUM]" caption="Sum av Levert slakteri, kg SUM" numFmtId="0" hierarchy="49" level="32767"/>
    <cacheField name="[slaktegrupper].[dyreslag].[dyreslag]" caption="dyreslag" numFmtId="0" hierarchy="29" level="1">
      <sharedItems containsSemiMixedTypes="0" containsNonDate="0" containsString="0"/>
    </cacheField>
    <cacheField name="[Slaktedata_tom_2018_kommune].[år].[år]" caption="år" numFmtId="0" hierarchy="12" level="1">
      <sharedItems containsSemiMixedTypes="0" containsNonDate="0" containsString="0"/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2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3679745369" backgroundQuery="1" createdVersion="6" refreshedVersion="6" minRefreshableVersion="3" recordCount="0" supportSubquery="1" supportAdvancedDrill="1" xr:uid="{288D3D37-C864-41C7-911B-EB519BAB3EBF}">
  <cacheSource type="external" connectionId="5"/>
  <cacheFields count="4">
    <cacheField name="[Measures].[Sum av Levert slakteri, kg SUM]" caption="Sum av Levert slakteri, kg SUM" numFmtId="0" hierarchy="49" level="32767"/>
    <cacheField name="[slaktegrupper].[dyreslag].[dyreslag]" caption="dyreslag" numFmtId="0" hierarchy="29" level="1">
      <sharedItems containsSemiMixedTypes="0" containsNonDate="0" containsString="0"/>
    </cacheField>
    <cacheField name="[Slaktedata_tom_2018_kommune].[år].[år]" caption="år" numFmtId="0" hierarchy="12" level="1">
      <sharedItems containsSemiMixedTypes="0" containsNonDate="0" containsString="0"/>
    </cacheField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2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3680555554" backgroundQuery="1" createdVersion="6" refreshedVersion="6" minRefreshableVersion="3" recordCount="0" supportSubquery="1" supportAdvancedDrill="1" xr:uid="{E886A46C-3520-4BD6-8106-A67D06A927BE}">
  <cacheSource type="external" connectionId="5"/>
  <cacheFields count="4">
    <cacheField name="[Measures].[Sum av Levert slakteri, antall SUM]" caption="Sum av Levert slakteri, antall SUM" numFmtId="0" hierarchy="53" level="32767"/>
    <cacheField name="[Slaktedata_tom_2018_kommune].[år].[år]" caption="år" numFmtId="0" hierarchy="12" level="1">
      <sharedItems containsSemiMixedTypes="0" containsNonDate="0" containsString="0"/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  <cacheField name="[slaktegrupper].[dyreslag].[dyreslag]" caption="dyreslag" numFmtId="0" hierarchy="29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1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2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5.893869444444" backgroundQuery="1" createdVersion="6" refreshedVersion="6" minRefreshableVersion="3" recordCount="0" supportSubquery="1" supportAdvancedDrill="1" xr:uid="{A0B01488-BAD3-4FC8-B05B-C63C4761A1FE}">
  <cacheSource type="external" connectionId="5"/>
  <cacheFields count="6">
    <cacheField name="[Measures].[Sum of Levert slakteri, antall SUM]" caption="Sum of Levert slakteri, antall SUM" numFmtId="0" hierarchy="43" level="32767"/>
    <cacheField name="[slaktegrupper].[dyreslag].[dyreslag]" caption="dyreslag" numFmtId="0" hierarchy="29" level="1">
      <sharedItems containsSemiMixedTypes="0" containsNonDate="0" containsString="0"/>
    </cacheField>
    <cacheField name="[Slaktedata_tom_2018_kommune  2].[år].[år]" caption="år" numFmtId="0" hierarchy="26" level="1">
      <sharedItems containsSemiMixedTypes="0" containsNonDate="0" containsString="0"/>
    </cacheField>
    <cacheField name="[slaktegrupper].[undergrupper2].[undergrupper2]" caption="undergrupper2" numFmtId="0" hierarchy="30" level="1">
      <sharedItems count="5">
        <s v="lam"/>
        <s v="lam villsau"/>
        <s v="sau"/>
        <s v="ung sau"/>
        <s v="vær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410">
        <s v="Agdenes"/>
        <s v="Alstahaug"/>
        <s v="Alta"/>
        <s v="Alvdal"/>
        <s v="Andøy"/>
        <s v="Aremark"/>
        <s v="Arendal"/>
        <s v="Asker"/>
        <s v="Askim"/>
        <s v="Askvoll"/>
        <s v="Askøy"/>
        <s v="Audnedal"/>
        <s v="Aukra"/>
        <s v="Aure"/>
        <s v="Aurland"/>
        <s v="Aurskog-Høland"/>
        <s v="Austevoll"/>
        <s v="Austrheim"/>
        <s v="Averøy"/>
        <s v="Balestrand"/>
        <s v="Ballangen"/>
        <s v="Balsfjord"/>
        <s v="Bamble"/>
        <s v="Bardu"/>
        <s v="Beiarn"/>
        <s v="Bergen"/>
        <s v="Berlevåg"/>
        <s v="Bindal"/>
        <s v="Birkenes"/>
        <s v="Bjerkreim"/>
        <s v="Bjugn"/>
        <s v="Bodø"/>
        <s v="Bokn"/>
        <s v="Bremanger"/>
        <s v="Brønnøy"/>
        <s v="Bygland"/>
        <s v="Bykle"/>
        <s v="Bærum"/>
        <s v="Bø"/>
        <s v="Bømlo"/>
        <s v="Dovre"/>
        <s v="Drammen"/>
        <s v="Drangedal"/>
        <s v="Dyrøy"/>
        <s v="Dønna"/>
        <s v="Eid"/>
        <s v="Eide"/>
        <s v="Eidfjord"/>
        <s v="Eidsberg"/>
        <s v="Eidskog"/>
        <s v="Eidsvoll"/>
        <s v="Eigersund"/>
        <s v="Elverum"/>
        <s v="Enebakk"/>
        <s v="Engerdal"/>
        <s v="Etne"/>
        <s v="Etnedal"/>
        <s v="Evenes"/>
        <s v="Evje gg Hornnes"/>
        <s v="Farsund"/>
        <s v="Fauske"/>
        <s v="Fedje"/>
        <s v="Fet"/>
        <s v="Finnøy"/>
        <s v="Fitjar"/>
        <s v="Fjaler"/>
        <s v="Fjell"/>
        <s v="Flakstad"/>
        <s v="Flatanger"/>
        <s v="Flekkefjord"/>
        <s v="Flesberg"/>
        <s v="Flora"/>
        <s v="Flå"/>
        <s v="Folldal"/>
        <s v="Forsand"/>
        <s v="Fosnes"/>
        <s v="Fredrikstad"/>
        <s v="Frogn"/>
        <s v="Froland"/>
        <s v="Frosta"/>
        <s v="Fræna"/>
        <s v="Frøya"/>
        <s v="Fusa"/>
        <s v="Fyresdal"/>
        <s v="Færder"/>
        <s v="Førde"/>
        <s v="Gamvik"/>
        <s v="Gaula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nvin"/>
        <s v="Gratangen"/>
        <s v="Grimstad"/>
        <s v="Grong"/>
        <s v="Grue"/>
        <s v="Gulen"/>
        <s v="Hadsel"/>
        <s v="Halden"/>
        <s v="Halsa"/>
        <s v="Hamar"/>
        <s v="Hamarøy"/>
        <s v="Hammerfest"/>
        <s v="Haram"/>
        <s v="Hareid"/>
        <s v="Harstad"/>
        <s v="Hattfjelldal"/>
        <s v="Haugesund"/>
        <s v="Hemne"/>
        <s v="Hemnes"/>
        <s v="Hemsedal"/>
        <s v="Herøy"/>
        <s v="Hitra"/>
        <s v="Hjartdal"/>
        <s v="Hjelmeland"/>
        <s v="Hobøl"/>
        <s v="Hol"/>
        <s v="Hole"/>
        <s v="Holmestrand"/>
        <s v="Holtålen"/>
        <s v="Hornindal"/>
        <s v="Horten"/>
        <s v="Hurdal"/>
        <s v="Hurum"/>
        <s v="Hvaler"/>
        <s v="Hyllestad"/>
        <s v="Hægebostad"/>
        <s v="Høyanger"/>
        <s v="Høylandet"/>
        <s v="Hå"/>
        <s v="Ibestad"/>
        <s v="Inderøy"/>
        <s v="Indre Fosen"/>
        <s v="Iveland"/>
        <s v="Jevnaker"/>
        <s v="Jondal"/>
        <s v="Jølster"/>
        <s v="Karasjok"/>
        <s v="Karlsøy"/>
        <s v="Karmøy"/>
        <s v="Kautokeino"/>
        <s v="Klepp"/>
        <s v="Klæbu"/>
        <s v="Kongsberg"/>
        <s v="Kongsvinger"/>
        <s v="Kragerø"/>
        <s v="Kristiansand"/>
        <s v="Kristiansund"/>
        <s v="Krødsherad"/>
        <s v="Kvalsund"/>
        <s v="Kvam"/>
        <s v="Kvinesdal"/>
        <s v="Kvinnherad"/>
        <s v="Kviteseid"/>
        <s v="Kvitsøy"/>
        <s v="Kvæfjord"/>
        <s v="Kvænangen"/>
        <s v="Kåfjord"/>
        <s v="Larvik"/>
        <s v="Lavangen"/>
        <s v="Lebesby"/>
        <s v="Leikanger"/>
        <s v="Leirfjord"/>
        <s v="Leka"/>
        <s v="Lenvik"/>
        <s v="Lesja"/>
        <s v="Levanger"/>
        <s v="Lier"/>
        <s v="Lierne"/>
        <s v="Lillehammer"/>
        <s v="Lillesand"/>
        <s v="Lindesnes"/>
        <s v="Lindå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ndal"/>
        <s v="Marker"/>
        <s v="Marnardal"/>
        <s v="Masfjorden"/>
        <s v="Meland"/>
        <s v="Meldal"/>
        <s v="Melhus"/>
        <s v="Meløy"/>
        <s v="Meråker"/>
        <s v="Midsund"/>
        <s v="Midtre Gauldal"/>
        <s v="Modalen"/>
        <s v="Modum"/>
        <s v="Molde"/>
        <s v="Moskenes"/>
        <s v="Moss"/>
        <s v="Målselv"/>
        <s v="Måsøy"/>
        <s v="Namdalseid"/>
        <s v="Namsos"/>
        <s v="Namsskogan"/>
        <s v="Nannestad"/>
        <s v="Narvik"/>
        <s v="Naustdal"/>
        <s v="Nedre Eiker"/>
        <s v="Nes"/>
        <s v="Nesna"/>
        <s v="Nesodden"/>
        <s v="Nesseby"/>
        <s v="Nesset"/>
        <s v="Nissedal"/>
        <s v="Nittedal"/>
        <s v="Nome"/>
        <s v="Nord-Aurdal"/>
        <s v="Norddal"/>
        <s v="Nord-Fron"/>
        <s v="Nord-Odal"/>
        <s v="Nordre Land"/>
        <s v="Nordreisa"/>
        <s v="Nore og Uvdal"/>
        <s v="Notodden"/>
        <s v="Nærøy"/>
        <s v="Odda"/>
        <s v="Oppdal"/>
        <s v="Oppegård"/>
        <s v="Orkdal"/>
        <s v="Os"/>
        <s v="Osen"/>
        <s v="Oslo"/>
        <s v="Osterøy"/>
        <s v="Overhalla"/>
        <s v="Porsanger"/>
        <s v="Porsgrunn"/>
        <s v="Radøy"/>
        <s v="Rakkestad"/>
        <s v="Rana"/>
        <s v="Randaberg"/>
        <s v="Rauma"/>
        <s v="Re"/>
        <s v="Rendalen"/>
        <s v="Rennebu"/>
        <s v="Rennesøy"/>
        <s v="Rindal"/>
        <s v="Ringebu"/>
        <s v="Ringerike"/>
        <s v="Ringsaker"/>
        <s v="Risør"/>
        <s v="Roan"/>
        <s v="Rollag"/>
        <s v="Rygge"/>
        <s v="Rælingen"/>
        <s v="Rødøy"/>
        <s v="Rømskog"/>
        <s v="Røros"/>
        <s v="Røst"/>
        <s v="Røyken"/>
        <s v="Røyrvik"/>
        <s v="Råde"/>
        <s v="Salangen"/>
        <s v="Saltdal"/>
        <s v="Samnanger"/>
        <s v="Sande"/>
        <s v="Sandefjord"/>
        <s v="Sandnes"/>
        <s v="Sandøy"/>
        <s v="Sarpsborg"/>
        <s v="Sauda"/>
        <s v="Sauherad"/>
        <s v="Sel"/>
        <s v="Selbu"/>
        <s v="Selje"/>
        <s v="Seljord"/>
        <s v="Sigdal"/>
        <s v="Siljan"/>
        <s v="Sirdal"/>
        <s v="Skaun"/>
        <s v="Skedsmo"/>
        <s v="Ski"/>
        <s v="Skien"/>
        <s v="Skiptvet"/>
        <s v="Skjervøy"/>
        <s v="Skjåk"/>
        <s v="Skodje"/>
        <s v="Skånland"/>
        <s v="Smøla"/>
        <s v="Snillfjord"/>
        <s v="Snåsa"/>
        <s v="Sogndal"/>
        <s v="Sokndal"/>
        <s v="Sola"/>
        <s v="Solund"/>
        <s v="Songdalen"/>
        <s v="Sortland"/>
        <s v="Spydeberg"/>
        <s v="Stange"/>
        <s v="Stavanger"/>
        <s v="Steigen"/>
        <s v="Steinkjer"/>
        <s v="Stjørdal"/>
        <s v="Stord"/>
        <s v="Stordal"/>
        <s v="Stor-Elvdal"/>
        <s v="Storfjord"/>
        <s v="Strand"/>
        <s v="Stranda"/>
        <s v="Stryn"/>
        <s v="Sula"/>
        <s v="Suldal"/>
        <s v="Sund"/>
        <s v="Sunndal"/>
        <s v="Surnadal"/>
        <s v="Sveio"/>
        <s v="Svelvik"/>
        <s v="Sykkylven"/>
        <s v="Søgne"/>
        <s v="Sømna"/>
        <s v="Søndre Land"/>
        <s v="Sør-Aurdal"/>
        <s v="Sørfold"/>
        <s v="Sør-Fron"/>
        <s v="Sør-Odal"/>
        <s v="Sørreisa"/>
        <s v="Sørum"/>
        <s v="Sør-Varanger"/>
        <s v="Tana"/>
        <s v="Time"/>
        <s v="Tingvoll"/>
        <s v="Tinn"/>
        <s v="Tjeldsund"/>
        <s v="Tokke"/>
        <s v="Tolga"/>
        <s v="Torsken"/>
        <s v="Tranøy"/>
        <s v="Tromsø"/>
        <s v="Trondheim"/>
        <s v="Trysil"/>
        <s v="Træna"/>
        <s v="Trøgstad"/>
        <s v="Tvedestrand"/>
        <s v="Tydal"/>
        <s v="Tynset"/>
        <s v="Tysfjord"/>
        <s v="Tysnes"/>
        <s v="Tysvær"/>
        <s v="Tønsberg"/>
        <s v="Ullensaker"/>
        <s v="Ullensvang"/>
        <s v="Ulstein"/>
        <s v="Ulvik"/>
        <s v="Utsira"/>
        <s v="Vadsø"/>
        <s v="Vaksdal"/>
        <s v="Valle"/>
        <s v="Vang"/>
        <s v="Vanylven"/>
        <s v="Vardø"/>
        <s v="Vefsn"/>
        <s v="Vega"/>
        <s v="Vegårshei"/>
        <s v="Vennesla"/>
        <s v="Verdal"/>
        <s v="Verran"/>
        <s v="Vestby"/>
        <s v="Vestnes"/>
        <s v="Vestre Slidre"/>
        <s v="Vestre Toten"/>
        <s v="Vestvågøy"/>
        <s v="Vevelstad"/>
        <s v="Vik"/>
        <s v="Vikna"/>
        <s v="Vindafjord"/>
        <s v="Vinje"/>
        <s v="Volda"/>
        <s v="Voss"/>
        <s v="Vågan"/>
        <s v="Vågsøy"/>
        <s v="Vågå"/>
        <s v="Våler"/>
        <s v="Øksnes"/>
        <s v="Ørland"/>
        <s v="Ørskog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rdal"/>
        <s v="Ås"/>
        <s v="Åseral"/>
        <s v="Åsnes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2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2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2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2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2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2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2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2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2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2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2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2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2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2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2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2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2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2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2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2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2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2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2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2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2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2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2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2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2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2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 oneField="1">
      <fieldsUsage count="1">
        <fieldUsage x="0"/>
      </fieldsUsage>
    </cacheHierarchy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3681134262" backgroundQuery="1" createdVersion="6" refreshedVersion="6" minRefreshableVersion="3" recordCount="0" supportSubquery="1" supportAdvancedDrill="1" xr:uid="{83843A56-B8B5-4D56-8875-1A93A8951475}">
  <cacheSource type="external" connectionId="5"/>
  <cacheFields count="4">
    <cacheField name="[Measures].[Sum av Levert slakteri, antall SUM]" caption="Sum av Levert slakteri, antall SUM" numFmtId="0" hierarchy="53" level="32767"/>
    <cacheField name="[Slaktedata_tom_2018_kommune].[år].[år]" caption="år" numFmtId="0" hierarchy="12" level="1">
      <sharedItems containsSemiMixedTypes="0" containsNonDate="0" containsString="0"/>
    </cacheField>
    <cacheField name="[slaktegrupper].[dyreslag].[dyreslag]" caption="dyreslag" numFmtId="0" hierarchy="29" level="1">
      <sharedItems containsSemiMixedTypes="0" containsNonDate="0" containsString="0"/>
    </cacheField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1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4103124997" backgroundQuery="1" createdVersion="6" refreshedVersion="6" minRefreshableVersion="3" recordCount="0" supportSubquery="1" supportAdvancedDrill="1" xr:uid="{CACE73DB-B43C-47B8-8653-B68FBFEF1412}">
  <cacheSource type="external" connectionId="5"/>
  <cacheFields count="6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laktegrupper].[dyreslag].[dyreslag]" caption="dyreslag" numFmtId="0" hierarchy="29" level="1">
      <sharedItems containsSemiMixedTypes="0" containsNonDate="0" containsString="0"/>
    </cacheField>
    <cacheField name="[slaktegrupper].[undergrupper2].[undergrupper2]" caption="undergrupper2" numFmtId="0" hierarchy="30" level="1">
      <sharedItems count="6">
        <s v="kalv"/>
        <s v="ku"/>
        <s v="kvige"/>
        <s v="okse"/>
        <s v="u okse/kast"/>
        <s v="ung ku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48">
        <s v="Agdenes"/>
        <s v="Bjugn"/>
        <s v="Flatanger"/>
        <s v="Fosnes"/>
        <s v="Frosta"/>
        <s v="Frøya"/>
        <s v="Grong"/>
        <s v="Hemne"/>
        <s v="Hitra"/>
        <s v="Holtålen"/>
        <s v="Høylandet"/>
        <s v="Inderøy"/>
        <s v="Indre Fosen"/>
        <s v="Klæbu"/>
        <s v="Leka"/>
        <s v="Levanger"/>
        <s v="Lierne"/>
        <s v="Malvik"/>
        <s v="Meldal"/>
        <s v="Melhus"/>
        <s v="Meråker"/>
        <s v="Midtre Gauldal"/>
        <s v="Namdalseid"/>
        <s v="Namsos"/>
        <s v="Namsskogan"/>
        <s v="Nærøy"/>
        <s v="Oppdal"/>
        <s v="Orkdal"/>
        <s v="Osen"/>
        <s v="Overhalla"/>
        <s v="Rennebu"/>
        <s v="Rindal"/>
        <s v="Roan"/>
        <s v="Røros"/>
        <s v="Røyrvik"/>
        <s v="Selbu"/>
        <s v="Skaun"/>
        <s v="Snillfjord"/>
        <s v="Snåsa"/>
        <s v="Steinkjer"/>
        <s v="Stjørdal"/>
        <s v="Trondheim"/>
        <s v="Tydal"/>
        <s v="Verdal"/>
        <s v="Verran"/>
        <s v="Vikna"/>
        <s v="Ørland"/>
        <s v="Åfjor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2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4104050928" backgroundQuery="1" createdVersion="6" refreshedVersion="6" minRefreshableVersion="3" recordCount="0" supportSubquery="1" supportAdvancedDrill="1" xr:uid="{5008A594-E1BB-408E-BAEB-A89380B1DC5E}">
  <cacheSource type="external" connectionId="5"/>
  <cacheFields count="7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pr_kommune_2019].[knr_kommune].[knr_kommune]" caption="knr_kommune" numFmtId="0" hierarchy="35" level="1">
      <sharedItems count="334">
        <s v="0101 Halden"/>
        <s v="0105 Sarpsborg"/>
        <s v="0106 Fredrikstad"/>
        <s v="0111 Hvaler"/>
        <s v="0118 Aremark"/>
        <s v="0119 Marker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4 Ås"/>
        <s v="0217 Oppegård"/>
        <s v="0219 Bærum"/>
        <s v="0220 Asker"/>
        <s v="0221 Aurskog-Høland"/>
        <s v="0226 Sørum"/>
        <s v="0227 Fet"/>
        <s v="0229 Enebakk"/>
        <s v="0230 Lørenskog"/>
        <s v="0231 Skedsmo"/>
        <s v="0233 Nittedal"/>
        <s v="0234 Gjerdrum"/>
        <s v="0235 Ullensaker"/>
        <s v="0236 Nes"/>
        <s v="0237 Eidsvoll"/>
        <s v="0238 Nannestad"/>
        <s v="0239 Hurdal"/>
        <s v="0301 Oslo"/>
        <s v="0402 Kongsvinger"/>
        <s v="0403 Hamar"/>
        <s v="0412 Ringsaker"/>
        <s v="0415 Løten"/>
        <s v="0417 Stange"/>
        <s v="0418 Nord-Odal"/>
        <s v="0419 Sør-Odal"/>
        <s v="0420 Eidskog"/>
        <s v="0423 Grue"/>
        <s v="0425 Åsnes"/>
        <s v="0426 Våler"/>
        <s v="0427 Elverum"/>
        <s v="0428 Trysil"/>
        <s v="0429 Åmot"/>
        <s v="0430 Stor-Elvdal"/>
        <s v="0432 Rendalen"/>
        <s v="0434 Engerdal"/>
        <s v="0436 Tolga"/>
        <s v="0437 Tynset"/>
        <s v="0438 Alvdal"/>
        <s v="0439 Folldal"/>
        <s v="0441 Os"/>
        <s v="0501 Lillehammer"/>
        <s v="0502 Gjøvik"/>
        <s v="0511 Dovre"/>
        <s v="0512 Lesja"/>
        <s v="0513 Skjåk"/>
        <s v="0514 Lom"/>
        <s v="0515 Vågå"/>
        <s v="0516 Nord-Fron"/>
        <s v="0517 Sel"/>
        <s v="0519 Sør-Fron"/>
        <s v="0520 Ringebu"/>
        <s v="0521 Øyer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1 Etnedal"/>
        <s v="0542 Nord-Aurdal"/>
        <s v="0543 Vestre Slidre"/>
        <s v="0544 Øystre Slidre"/>
        <s v="0545 Vang"/>
        <s v="0602 Drammen"/>
        <s v="0604 Kongsberg"/>
        <s v="0605 Ringerike"/>
        <s v="0612 Hole"/>
        <s v="0615 Flå"/>
        <s v="0616 Nes"/>
        <s v="0617 Gol"/>
        <s v="0618 Hemsedal"/>
        <s v="0619 Ål"/>
        <s v="0620 Hol"/>
        <s v="0621 Sigdal"/>
        <s v="0622 Krødsherad"/>
        <s v="0623 Modum"/>
        <s v="0624 Øvre Eiker"/>
        <s v="0625 Nedre Eiker"/>
        <s v="0626 Lier"/>
        <s v="0627 Røyken"/>
        <s v="0628 Hurum"/>
        <s v="0632 Rollag"/>
        <s v="0633 Nore og Uvdal"/>
        <s v="0701 Horten"/>
        <s v="0702 Holmestrand"/>
        <s v="0704 Tønsberg"/>
        <s v="0710 Sandefjord"/>
        <s v="0712 Larvik"/>
        <s v="0713 Sande"/>
        <s v="0716 Re"/>
        <s v="0729 Færder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7 Hjartdal"/>
        <s v="0828 Seljord"/>
        <s v="0829 Kviteseid"/>
        <s v="0830 Nissedal"/>
        <s v="0831 Fyresdal"/>
        <s v="0833 Tokke"/>
        <s v="0834 Vinje"/>
        <s v="0901 Risør"/>
        <s v="0904 Grimstad"/>
        <s v="0906 Arendal"/>
        <s v="0911 Gjerstad"/>
        <s v="0912 Vegårshei"/>
        <s v="0914 Tvedestrand"/>
        <s v="0919 Froland"/>
        <s v="0926 Lillesand"/>
        <s v="0928 Birkenes"/>
        <s v="0929 Åmli"/>
        <s v="0935 Iveland"/>
        <s v="0937 Evje gg Hornnes"/>
        <s v="0938 Bygland"/>
        <s v="0940 Valle"/>
        <s v="1001 Kristiansand"/>
        <s v="1002 Mandal"/>
        <s v="1003 Farsund"/>
        <s v="1004 Flekkefjord"/>
        <s v="1014 Vennesla"/>
        <s v="1017 Songdalen"/>
        <s v="1018 Søgne"/>
        <s v="1021 Marnardal"/>
        <s v="1026 Åseral"/>
        <s v="1027 Audnedal"/>
        <s v="1029 Lindesnes"/>
        <s v="1032 Lyngdal"/>
        <s v="1034 Hægebostad"/>
        <s v="1037 Kvinesdal"/>
        <s v="1046 Sirdal"/>
        <s v="1101 Eigersund"/>
        <s v="1102 Sandnes"/>
        <s v="1103 Stavanger"/>
        <s v="1106 Haugesund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4 Kvitsøy"/>
        <s v="1145 Bokn"/>
        <s v="1146 Tysvær"/>
        <s v="1149 Karmøy"/>
        <s v="1160 Vindafjord"/>
        <s v="1201 Bergen"/>
        <s v="1211 Etne"/>
        <s v="1216 Sveio"/>
        <s v="1219 Bømlo"/>
        <s v="1221 Stord"/>
        <s v="1222 Fitjar"/>
        <s v="1223 Tysnes"/>
        <s v="1224 Kvinnherad"/>
        <s v="1228 Odda"/>
        <s v="1231 Ullensvang"/>
        <s v="1232 Eidfjord"/>
        <s v="1234 Granvin"/>
        <s v="1235 Voss"/>
        <s v="1238 Kvam"/>
        <s v="1241 Fusa"/>
        <s v="1243 Os"/>
        <s v="1244 Austevoll"/>
        <s v="1245 Sund"/>
        <s v="1246 Fjell"/>
        <s v="1251 Vaksdal"/>
        <s v="1253 Osterøy"/>
        <s v="1256 Meland"/>
        <s v="1259 Øygarden"/>
        <s v="1260 Radøy"/>
        <s v="1263 Lindås"/>
        <s v="1266 Masfjorden"/>
        <s v="1401 Flora"/>
        <s v="1411 Gulen"/>
        <s v="1413 Hyllestad"/>
        <s v="1416 Høyanger"/>
        <s v="1417 Vik"/>
        <s v="1419 Leikanger"/>
        <s v="1420 Sogndal"/>
        <s v="1421 Aurland"/>
        <s v="1422 Lærdal"/>
        <s v="1426 Luster"/>
        <s v="1428 Askvoll"/>
        <s v="1429 Fjaler"/>
        <s v="1430 Gaular"/>
        <s v="1431 Jølster"/>
        <s v="1432 Førde"/>
        <s v="1433 Naustdal"/>
        <s v="1439 Vågsøy"/>
        <s v="1441 Selje"/>
        <s v="1443 Eid"/>
        <s v="1444 Hornindal"/>
        <s v="1445 Gloppen"/>
        <s v="1449 Stryn"/>
        <s v="1502 Molde"/>
        <s v="1511 Vanylven"/>
        <s v="1514 Sande"/>
        <s v="1515 Herøy"/>
        <s v="1516 Ulstein"/>
        <s v="1519 Volda"/>
        <s v="1520 Ørsta"/>
        <s v="1524 Norddal"/>
        <s v="1525 Stranda"/>
        <s v="1532 Giske"/>
        <s v="1534 Haram"/>
        <s v="1535 Vestnes"/>
        <s v="1539 Rauma"/>
        <s v="1547 Aukra"/>
        <s v="1548 Fræna"/>
        <s v="1557 Gjemnes"/>
        <s v="1560 Tingvoll"/>
        <s v="1563 Sunndal"/>
        <s v="1566 Surnadal"/>
        <s v="1576 Aure"/>
        <s v="1804 Bodø"/>
        <s v="1805 Narvik"/>
        <s v="1811 Bindal"/>
        <s v="1812 Sømna"/>
        <s v="1813 Brønnøy"/>
        <s v="1815 Vega"/>
        <s v="1816 Vevelstad"/>
        <s v="1820 Alstahaug"/>
        <s v="1822 Leirfjord"/>
        <s v="1824 Vefsn"/>
        <s v="1825 Grane"/>
        <s v="1826 Hattfjelldal"/>
        <s v="1827 Dønna"/>
        <s v="1828 Nesna"/>
        <s v="1832 Hemnes"/>
        <s v="1833 Rana"/>
        <s v="1834 Lurøy"/>
        <s v="1837 Meløy"/>
        <s v="1838 Gildeskål"/>
        <s v="1839 Beiarn"/>
        <s v="1840 Saltdal"/>
        <s v="1841 Fauske"/>
        <s v="1848 Steigen"/>
        <s v="1851 Lødingen"/>
        <s v="1854 Ballangen"/>
        <s v="1860 Vestvågøy"/>
        <s v="1865 Vågan"/>
        <s v="1866 Hadsel"/>
        <s v="1868 Øksnes"/>
        <s v="1870 Sortland"/>
        <s v="1871 Andøy"/>
        <s v="1874 Moskenes"/>
        <s v="1902 Tromsø"/>
        <s v="1903 Harstad"/>
        <s v="1911 Kvæfjord"/>
        <s v="1913 Skånland"/>
        <s v="1922 Bardu"/>
        <s v="1924 Målselv"/>
        <s v="1926 Dyrøy"/>
        <s v="1927 Tranøy"/>
        <s v="1933 Balsfjord"/>
        <s v="1936 Karlsøy"/>
        <s v="1938 Lyngen"/>
        <s v="1940 Kåfjord"/>
        <s v="1942 Nordreisa"/>
        <s v="1943 Kvænangen"/>
        <s v="2012 Alta"/>
        <s v="2020 Porsanger"/>
        <s v="2025 Tana"/>
        <s v="5001 Trondheim"/>
        <s v="5004 Steinkjer"/>
        <s v="5005 Namsos"/>
        <s v="5011 Hemne"/>
        <s v="5015 Ørland"/>
        <s v="5017 Bjugn"/>
        <s v="5018 Åfjord"/>
        <s v="5022 Rennebu"/>
        <s v="5024 Orkdal"/>
        <s v="5025 Røros"/>
        <s v="5027 Midtre Gauldal"/>
        <s v="5028 Melhus"/>
        <s v="5029 Skaun"/>
        <s v="5030 Klæbu"/>
        <s v="5031 Malvik"/>
        <s v="5032 Selbu"/>
        <s v="5033 Tydal"/>
        <s v="5034 Meråker"/>
        <s v="5035 Stjørdal"/>
        <s v="5036 Frosta"/>
        <s v="5037 Levanger"/>
        <s v="5038 Verdal"/>
        <s v="5039 Verran"/>
        <s v="5040 Namdalseid"/>
        <s v="5041 Snåsa"/>
        <s v="5042 Lierne"/>
        <s v="5045 Grong"/>
        <s v="5046 Høylandet"/>
        <s v="5047 Overhalla"/>
        <s v="5048 Fosnes"/>
        <s v="5051 Nærøy"/>
        <s v="5053 Inderøy"/>
        <s v="5054 Indre Fosen"/>
        <s v="5061 Rindal"/>
      </sharedItems>
    </cacheField>
    <cacheField name="[slaktegrupper].[dyreslag].[dyreslag]" caption="dyreslag" numFmtId="0" hierarchy="29" level="1">
      <sharedItems containsSemiMixedTypes="0" containsNonDate="0" containsString="0"/>
    </cacheField>
    <cacheField name="[slaktegrupper].[undergrupper2].[undergrupper2]" caption="undergrupper2" numFmtId="0" hierarchy="30" level="1">
      <sharedItems count="6">
        <s v="kalv"/>
        <s v="ku"/>
        <s v="kvige"/>
        <s v="okse"/>
        <s v="u okse/kast"/>
        <s v="ung ku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48">
        <s v="Agdenes"/>
        <s v="Bjugn"/>
        <s v="Flatanger"/>
        <s v="Fosnes"/>
        <s v="Frosta"/>
        <s v="Frøya"/>
        <s v="Grong"/>
        <s v="Hemne"/>
        <s v="Hitra"/>
        <s v="Holtålen"/>
        <s v="Høylandet"/>
        <s v="Inderøy"/>
        <s v="Indre Fosen"/>
        <s v="Klæbu"/>
        <s v="Leka"/>
        <s v="Levanger"/>
        <s v="Lierne"/>
        <s v="Malvik"/>
        <s v="Meldal"/>
        <s v="Melhus"/>
        <s v="Meråker"/>
        <s v="Midtre Gauldal"/>
        <s v="Namdalseid"/>
        <s v="Namsos"/>
        <s v="Namsskogan"/>
        <s v="Nærøy"/>
        <s v="Oppdal"/>
        <s v="Orkdal"/>
        <s v="Osen"/>
        <s v="Overhalla"/>
        <s v="Rennebu"/>
        <s v="Rindal"/>
        <s v="Roan"/>
        <s v="Røros"/>
        <s v="Røyrvik"/>
        <s v="Selbu"/>
        <s v="Skaun"/>
        <s v="Snillfjord"/>
        <s v="Snåsa"/>
        <s v="Steinkjer"/>
        <s v="Stjørdal"/>
        <s v="Trondheim"/>
        <s v="Tydal"/>
        <s v="Verdal"/>
        <s v="Verran"/>
        <s v="Vikna"/>
        <s v="Ørland"/>
        <s v="Åfjor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4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>
      <fieldsUsage count="2">
        <fieldUsage x="-1"/>
        <fieldUsage x="2"/>
      </fieldsUsage>
    </cacheHierarchy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6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4105324075" backgroundQuery="1" createdVersion="6" refreshedVersion="6" minRefreshableVersion="3" recordCount="0" supportSubquery="1" supportAdvancedDrill="1" xr:uid="{5511F036-4B08-4F27-8B2C-9294AFADB12C}">
  <cacheSource type="external" connectionId="5"/>
  <cacheFields count="7">
    <cacheField name="[Slaktedata_tom_2018_kommune  2].[år].[år]" caption="år" numFmtId="0" hierarchy="26" level="1">
      <sharedItems containsSemiMixedTypes="0" containsNonDate="0" containsString="0"/>
    </cacheField>
    <cacheField name="[Measures].[Sum of Levert slakteri, kg SUM 2]" caption="Sum of Levert slakteri, kg SUM 2" numFmtId="0" hierarchy="42" level="32767"/>
    <cacheField name="[spr_kommune_2019].[knr_kommune].[knr_kommune]" caption="knr_kommune" numFmtId="0" hierarchy="35" level="1">
      <sharedItems count="334">
        <s v="0101 Halden"/>
        <s v="0105 Sarpsborg"/>
        <s v="0106 Fredrikstad"/>
        <s v="0111 Hvaler"/>
        <s v="0118 Aremark"/>
        <s v="0119 Marker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4 Ås"/>
        <s v="0217 Oppegård"/>
        <s v="0219 Bærum"/>
        <s v="0220 Asker"/>
        <s v="0221 Aurskog-Høland"/>
        <s v="0226 Sørum"/>
        <s v="0227 Fet"/>
        <s v="0229 Enebakk"/>
        <s v="0230 Lørenskog"/>
        <s v="0231 Skedsmo"/>
        <s v="0233 Nittedal"/>
        <s v="0234 Gjerdrum"/>
        <s v="0235 Ullensaker"/>
        <s v="0236 Nes"/>
        <s v="0237 Eidsvoll"/>
        <s v="0238 Nannestad"/>
        <s v="0239 Hurdal"/>
        <s v="0301 Oslo"/>
        <s v="0402 Kongsvinger"/>
        <s v="0403 Hamar"/>
        <s v="0412 Ringsaker"/>
        <s v="0415 Løten"/>
        <s v="0417 Stange"/>
        <s v="0418 Nord-Odal"/>
        <s v="0419 Sør-Odal"/>
        <s v="0420 Eidskog"/>
        <s v="0423 Grue"/>
        <s v="0425 Åsnes"/>
        <s v="0426 Våler"/>
        <s v="0427 Elverum"/>
        <s v="0428 Trysil"/>
        <s v="0429 Åmot"/>
        <s v="0430 Stor-Elvdal"/>
        <s v="0432 Rendalen"/>
        <s v="0434 Engerdal"/>
        <s v="0436 Tolga"/>
        <s v="0437 Tynset"/>
        <s v="0438 Alvdal"/>
        <s v="0439 Folldal"/>
        <s v="0441 Os"/>
        <s v="0501 Lillehammer"/>
        <s v="0502 Gjøvik"/>
        <s v="0511 Dovre"/>
        <s v="0512 Lesja"/>
        <s v="0513 Skjåk"/>
        <s v="0514 Lom"/>
        <s v="0515 Vågå"/>
        <s v="0516 Nord-Fron"/>
        <s v="0517 Sel"/>
        <s v="0519 Sør-Fron"/>
        <s v="0520 Ringebu"/>
        <s v="0521 Øyer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1 Etnedal"/>
        <s v="0542 Nord-Aurdal"/>
        <s v="0543 Vestre Slidre"/>
        <s v="0544 Øystre Slidre"/>
        <s v="0545 Vang"/>
        <s v="0602 Drammen"/>
        <s v="0604 Kongsberg"/>
        <s v="0605 Ringerike"/>
        <s v="0612 Hole"/>
        <s v="0615 Flå"/>
        <s v="0616 Nes"/>
        <s v="0617 Gol"/>
        <s v="0618 Hemsedal"/>
        <s v="0619 Ål"/>
        <s v="0620 Hol"/>
        <s v="0621 Sigdal"/>
        <s v="0622 Krødsherad"/>
        <s v="0623 Modum"/>
        <s v="0624 Øvre Eiker"/>
        <s v="0625 Nedre Eiker"/>
        <s v="0626 Lier"/>
        <s v="0627 Røyken"/>
        <s v="0628 Hurum"/>
        <s v="0632 Rollag"/>
        <s v="0633 Nore og Uvdal"/>
        <s v="0701 Horten"/>
        <s v="0702 Holmestrand"/>
        <s v="0704 Tønsberg"/>
        <s v="0710 Sandefjord"/>
        <s v="0712 Larvik"/>
        <s v="0713 Sande"/>
        <s v="0716 Re"/>
        <s v="0729 Færder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7 Hjartdal"/>
        <s v="0828 Seljord"/>
        <s v="0829 Kviteseid"/>
        <s v="0830 Nissedal"/>
        <s v="0831 Fyresdal"/>
        <s v="0833 Tokke"/>
        <s v="0834 Vinje"/>
        <s v="0901 Risør"/>
        <s v="0904 Grimstad"/>
        <s v="0906 Arendal"/>
        <s v="0911 Gjerstad"/>
        <s v="0912 Vegårshei"/>
        <s v="0914 Tvedestrand"/>
        <s v="0919 Froland"/>
        <s v="0926 Lillesand"/>
        <s v="0928 Birkenes"/>
        <s v="0929 Åmli"/>
        <s v="0935 Iveland"/>
        <s v="0937 Evje gg Hornnes"/>
        <s v="0938 Bygland"/>
        <s v="0940 Valle"/>
        <s v="1001 Kristiansand"/>
        <s v="1002 Mandal"/>
        <s v="1003 Farsund"/>
        <s v="1004 Flekkefjord"/>
        <s v="1014 Vennesla"/>
        <s v="1017 Songdalen"/>
        <s v="1018 Søgne"/>
        <s v="1021 Marnardal"/>
        <s v="1026 Åseral"/>
        <s v="1027 Audnedal"/>
        <s v="1029 Lindesnes"/>
        <s v="1032 Lyngdal"/>
        <s v="1034 Hægebostad"/>
        <s v="1037 Kvinesdal"/>
        <s v="1046 Sirdal"/>
        <s v="1101 Eigersund"/>
        <s v="1102 Sandnes"/>
        <s v="1103 Stavanger"/>
        <s v="1106 Haugesund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4 Kvitsøy"/>
        <s v="1145 Bokn"/>
        <s v="1146 Tysvær"/>
        <s v="1149 Karmøy"/>
        <s v="1160 Vindafjord"/>
        <s v="1201 Bergen"/>
        <s v="1211 Etne"/>
        <s v="1216 Sveio"/>
        <s v="1219 Bømlo"/>
        <s v="1221 Stord"/>
        <s v="1222 Fitjar"/>
        <s v="1223 Tysnes"/>
        <s v="1224 Kvinnherad"/>
        <s v="1228 Odda"/>
        <s v="1231 Ullensvang"/>
        <s v="1232 Eidfjord"/>
        <s v="1234 Granvin"/>
        <s v="1235 Voss"/>
        <s v="1238 Kvam"/>
        <s v="1241 Fusa"/>
        <s v="1243 Os"/>
        <s v="1244 Austevoll"/>
        <s v="1245 Sund"/>
        <s v="1246 Fjell"/>
        <s v="1251 Vaksdal"/>
        <s v="1253 Osterøy"/>
        <s v="1256 Meland"/>
        <s v="1259 Øygarden"/>
        <s v="1260 Radøy"/>
        <s v="1263 Lindås"/>
        <s v="1266 Masfjorden"/>
        <s v="1401 Flora"/>
        <s v="1411 Gulen"/>
        <s v="1413 Hyllestad"/>
        <s v="1416 Høyanger"/>
        <s v="1417 Vik"/>
        <s v="1419 Leikanger"/>
        <s v="1420 Sogndal"/>
        <s v="1421 Aurland"/>
        <s v="1422 Lærdal"/>
        <s v="1426 Luster"/>
        <s v="1428 Askvoll"/>
        <s v="1429 Fjaler"/>
        <s v="1430 Gaular"/>
        <s v="1431 Jølster"/>
        <s v="1432 Førde"/>
        <s v="1433 Naustdal"/>
        <s v="1439 Vågsøy"/>
        <s v="1441 Selje"/>
        <s v="1443 Eid"/>
        <s v="1444 Hornindal"/>
        <s v="1445 Gloppen"/>
        <s v="1449 Stryn"/>
        <s v="1502 Molde"/>
        <s v="1511 Vanylven"/>
        <s v="1514 Sande"/>
        <s v="1515 Herøy"/>
        <s v="1516 Ulstein"/>
        <s v="1519 Volda"/>
        <s v="1520 Ørsta"/>
        <s v="1524 Norddal"/>
        <s v="1525 Stranda"/>
        <s v="1532 Giske"/>
        <s v="1534 Haram"/>
        <s v="1535 Vestnes"/>
        <s v="1539 Rauma"/>
        <s v="1547 Aukra"/>
        <s v="1548 Fræna"/>
        <s v="1557 Gjemnes"/>
        <s v="1560 Tingvoll"/>
        <s v="1563 Sunndal"/>
        <s v="1566 Surnadal"/>
        <s v="1576 Aure"/>
        <s v="1804 Bodø"/>
        <s v="1805 Narvik"/>
        <s v="1811 Bindal"/>
        <s v="1812 Sømna"/>
        <s v="1813 Brønnøy"/>
        <s v="1815 Vega"/>
        <s v="1816 Vevelstad"/>
        <s v="1820 Alstahaug"/>
        <s v="1822 Leirfjord"/>
        <s v="1824 Vefsn"/>
        <s v="1825 Grane"/>
        <s v="1826 Hattfjelldal"/>
        <s v="1827 Dønna"/>
        <s v="1828 Nesna"/>
        <s v="1832 Hemnes"/>
        <s v="1833 Rana"/>
        <s v="1834 Lurøy"/>
        <s v="1837 Meløy"/>
        <s v="1838 Gildeskål"/>
        <s v="1839 Beiarn"/>
        <s v="1840 Saltdal"/>
        <s v="1841 Fauske"/>
        <s v="1848 Steigen"/>
        <s v="1851 Lødingen"/>
        <s v="1854 Ballangen"/>
        <s v="1860 Vestvågøy"/>
        <s v="1865 Vågan"/>
        <s v="1866 Hadsel"/>
        <s v="1868 Øksnes"/>
        <s v="1870 Sortland"/>
        <s v="1871 Andøy"/>
        <s v="1874 Moskenes"/>
        <s v="1902 Tromsø"/>
        <s v="1903 Harstad"/>
        <s v="1911 Kvæfjord"/>
        <s v="1913 Skånland"/>
        <s v="1922 Bardu"/>
        <s v="1924 Målselv"/>
        <s v="1926 Dyrøy"/>
        <s v="1927 Tranøy"/>
        <s v="1933 Balsfjord"/>
        <s v="1936 Karlsøy"/>
        <s v="1938 Lyngen"/>
        <s v="1940 Kåfjord"/>
        <s v="1942 Nordreisa"/>
        <s v="1943 Kvænangen"/>
        <s v="2012 Alta"/>
        <s v="2020 Porsanger"/>
        <s v="2025 Tana"/>
        <s v="5001 Trondheim"/>
        <s v="5004 Steinkjer"/>
        <s v="5005 Namsos"/>
        <s v="5011 Hemne"/>
        <s v="5015 Ørland"/>
        <s v="5017 Bjugn"/>
        <s v="5018 Åfjord"/>
        <s v="5022 Rennebu"/>
        <s v="5024 Orkdal"/>
        <s v="5025 Røros"/>
        <s v="5027 Midtre Gauldal"/>
        <s v="5028 Melhus"/>
        <s v="5029 Skaun"/>
        <s v="5030 Klæbu"/>
        <s v="5031 Malvik"/>
        <s v="5032 Selbu"/>
        <s v="5033 Tydal"/>
        <s v="5034 Meråker"/>
        <s v="5035 Stjørdal"/>
        <s v="5036 Frosta"/>
        <s v="5037 Levanger"/>
        <s v="5038 Verdal"/>
        <s v="5039 Verran"/>
        <s v="5040 Namdalseid"/>
        <s v="5041 Snåsa"/>
        <s v="5042 Lierne"/>
        <s v="5045 Grong"/>
        <s v="5046 Høylandet"/>
        <s v="5047 Overhalla"/>
        <s v="5048 Fosnes"/>
        <s v="5051 Nærøy"/>
        <s v="5053 Inderøy"/>
        <s v="5054 Indre Fosen"/>
        <s v="5061 Rindal"/>
      </sharedItems>
    </cacheField>
    <cacheField name="[slaktegrupper].[dyreslag].[dyreslag]" caption="dyreslag" numFmtId="0" hierarchy="29" level="1">
      <sharedItems containsSemiMixedTypes="0" containsNonDate="0" containsString="0"/>
    </cacheField>
    <cacheField name="[slaktegrupper].[undergrupper2].[undergrupper2]" caption="undergrupper2" numFmtId="0" hierarchy="30" level="1">
      <sharedItems count="11">
        <s v="kalv"/>
        <s v="ku"/>
        <s v="kvige"/>
        <s v="okse"/>
        <s v="u okse/kast"/>
        <s v="ung ku"/>
        <s v="purke" u="1"/>
        <s v="råne" u="1"/>
        <s v="slakte/smågris" u="1"/>
        <s v="høns/hane" u="1"/>
        <s v="kylling" u="1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48">
        <s v="Agdenes"/>
        <s v="Bjugn"/>
        <s v="Flatanger"/>
        <s v="Fosnes"/>
        <s v="Frosta"/>
        <s v="Frøya"/>
        <s v="Grong"/>
        <s v="Hemne"/>
        <s v="Hitra"/>
        <s v="Holtålen"/>
        <s v="Høylandet"/>
        <s v="Inderøy"/>
        <s v="Indre Fosen"/>
        <s v="Klæbu"/>
        <s v="Leka"/>
        <s v="Levanger"/>
        <s v="Lierne"/>
        <s v="Malvik"/>
        <s v="Meldal"/>
        <s v="Melhus"/>
        <s v="Meråker"/>
        <s v="Midtre Gauldal"/>
        <s v="Namdalseid"/>
        <s v="Namsos"/>
        <s v="Namsskogan"/>
        <s v="Nærøy"/>
        <s v="Oppdal"/>
        <s v="Orkdal"/>
        <s v="Osen"/>
        <s v="Overhalla"/>
        <s v="Rennebu"/>
        <s v="Rindal"/>
        <s v="Roan"/>
        <s v="Røros"/>
        <s v="Røyrvik"/>
        <s v="Selbu"/>
        <s v="Skaun"/>
        <s v="Snillfjord"/>
        <s v="Snåsa"/>
        <s v="Steinkjer"/>
        <s v="Stjørdal"/>
        <s v="Trondheim"/>
        <s v="Tydal"/>
        <s v="Verdal"/>
        <s v="Verran"/>
        <s v="Vikna"/>
        <s v="Ørland"/>
        <s v="Åfjord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4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>
      <fieldsUsage count="2">
        <fieldUsage x="-1"/>
        <fieldUsage x="2"/>
      </fieldsUsage>
    </cacheHierarchy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6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4105439814" backgroundQuery="1" createdVersion="6" refreshedVersion="6" minRefreshableVersion="3" recordCount="0" supportSubquery="1" supportAdvancedDrill="1" xr:uid="{62DBFDB7-A5C0-4173-BB27-66124C058327}">
  <cacheSource type="external" connectionId="5"/>
  <cacheFields count="5">
    <cacheField name="[spr_kommune_2019].[knr_kommune].[knr_kommune]" caption="knr_kommune" numFmtId="0" hierarchy="35" level="1">
      <sharedItems count="334">
        <s v="0101 Halden"/>
        <s v="0105 Sarpsborg"/>
        <s v="0106 Fredrikstad"/>
        <s v="0111 Hvaler"/>
        <s v="0118 Aremark"/>
        <s v="0119 Marker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4 Ås"/>
        <s v="0217 Oppegård"/>
        <s v="0219 Bærum"/>
        <s v="0220 Asker"/>
        <s v="0221 Aurskog-Høland"/>
        <s v="0226 Sørum"/>
        <s v="0227 Fet"/>
        <s v="0229 Enebakk"/>
        <s v="0230 Lørenskog"/>
        <s v="0231 Skedsmo"/>
        <s v="0233 Nittedal"/>
        <s v="0234 Gjerdrum"/>
        <s v="0235 Ullensaker"/>
        <s v="0236 Nes"/>
        <s v="0237 Eidsvoll"/>
        <s v="0238 Nannestad"/>
        <s v="0239 Hurdal"/>
        <s v="0301 Oslo"/>
        <s v="0402 Kongsvinger"/>
        <s v="0403 Hamar"/>
        <s v="0412 Ringsaker"/>
        <s v="0415 Løten"/>
        <s v="0417 Stange"/>
        <s v="0418 Nord-Odal"/>
        <s v="0419 Sør-Odal"/>
        <s v="0420 Eidskog"/>
        <s v="0423 Grue"/>
        <s v="0425 Åsnes"/>
        <s v="0426 Våler"/>
        <s v="0427 Elverum"/>
        <s v="0428 Trysil"/>
        <s v="0429 Åmot"/>
        <s v="0430 Stor-Elvdal"/>
        <s v="0432 Rendalen"/>
        <s v="0434 Engerdal"/>
        <s v="0436 Tolga"/>
        <s v="0437 Tynset"/>
        <s v="0438 Alvdal"/>
        <s v="0439 Folldal"/>
        <s v="0441 Os"/>
        <s v="0501 Lillehammer"/>
        <s v="0502 Gjøvik"/>
        <s v="0511 Dovre"/>
        <s v="0512 Lesja"/>
        <s v="0513 Skjåk"/>
        <s v="0514 Lom"/>
        <s v="0515 Vågå"/>
        <s v="0516 Nord-Fron"/>
        <s v="0517 Sel"/>
        <s v="0519 Sør-Fron"/>
        <s v="0520 Ringebu"/>
        <s v="0521 Øyer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1 Etnedal"/>
        <s v="0542 Nord-Aurdal"/>
        <s v="0543 Vestre Slidre"/>
        <s v="0544 Øystre Slidre"/>
        <s v="0545 Vang"/>
        <s v="0602 Drammen"/>
        <s v="0604 Kongsberg"/>
        <s v="0605 Ringerike"/>
        <s v="0612 Hole"/>
        <s v="0615 Flå"/>
        <s v="0616 Nes"/>
        <s v="0617 Gol"/>
        <s v="0618 Hemsedal"/>
        <s v="0619 Ål"/>
        <s v="0620 Hol"/>
        <s v="0621 Sigdal"/>
        <s v="0622 Krødsherad"/>
        <s v="0623 Modum"/>
        <s v="0624 Øvre Eiker"/>
        <s v="0625 Nedre Eiker"/>
        <s v="0626 Lier"/>
        <s v="0627 Røyken"/>
        <s v="0628 Hurum"/>
        <s v="0632 Rollag"/>
        <s v="0633 Nore og Uvdal"/>
        <s v="0701 Horten"/>
        <s v="0702 Holmestrand"/>
        <s v="0704 Tønsberg"/>
        <s v="0710 Sandefjord"/>
        <s v="0712 Larvik"/>
        <s v="0713 Sande"/>
        <s v="0716 Re"/>
        <s v="0729 Færder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7 Hjartdal"/>
        <s v="0828 Seljord"/>
        <s v="0829 Kviteseid"/>
        <s v="0830 Nissedal"/>
        <s v="0831 Fyresdal"/>
        <s v="0833 Tokke"/>
        <s v="0834 Vinje"/>
        <s v="0901 Risør"/>
        <s v="0904 Grimstad"/>
        <s v="0906 Arendal"/>
        <s v="0911 Gjerstad"/>
        <s v="0912 Vegårshei"/>
        <s v="0914 Tvedestrand"/>
        <s v="0919 Froland"/>
        <s v="0926 Lillesand"/>
        <s v="0928 Birkenes"/>
        <s v="0929 Åmli"/>
        <s v="0935 Iveland"/>
        <s v="0937 Evje gg Hornnes"/>
        <s v="0938 Bygland"/>
        <s v="0940 Valle"/>
        <s v="1001 Kristiansand"/>
        <s v="1002 Mandal"/>
        <s v="1003 Farsund"/>
        <s v="1004 Flekkefjord"/>
        <s v="1014 Vennesla"/>
        <s v="1017 Songdalen"/>
        <s v="1018 Søgne"/>
        <s v="1021 Marnardal"/>
        <s v="1026 Åseral"/>
        <s v="1027 Audnedal"/>
        <s v="1029 Lindesnes"/>
        <s v="1032 Lyngdal"/>
        <s v="1034 Hægebostad"/>
        <s v="1037 Kvinesdal"/>
        <s v="1046 Sirdal"/>
        <s v="1101 Eigersund"/>
        <s v="1102 Sandnes"/>
        <s v="1103 Stavanger"/>
        <s v="1106 Haugesund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4 Kvitsøy"/>
        <s v="1145 Bokn"/>
        <s v="1146 Tysvær"/>
        <s v="1149 Karmøy"/>
        <s v="1160 Vindafjord"/>
        <s v="1201 Bergen"/>
        <s v="1211 Etne"/>
        <s v="1216 Sveio"/>
        <s v="1219 Bømlo"/>
        <s v="1221 Stord"/>
        <s v="1222 Fitjar"/>
        <s v="1223 Tysnes"/>
        <s v="1224 Kvinnherad"/>
        <s v="1228 Odda"/>
        <s v="1231 Ullensvang"/>
        <s v="1232 Eidfjord"/>
        <s v="1234 Granvin"/>
        <s v="1235 Voss"/>
        <s v="1238 Kvam"/>
        <s v="1241 Fusa"/>
        <s v="1243 Os"/>
        <s v="1244 Austevoll"/>
        <s v="1245 Sund"/>
        <s v="1246 Fjell"/>
        <s v="1251 Vaksdal"/>
        <s v="1253 Osterøy"/>
        <s v="1256 Meland"/>
        <s v="1259 Øygarden"/>
        <s v="1260 Radøy"/>
        <s v="1263 Lindås"/>
        <s v="1266 Masfjorden"/>
        <s v="1401 Flora"/>
        <s v="1411 Gulen"/>
        <s v="1413 Hyllestad"/>
        <s v="1416 Høyanger"/>
        <s v="1417 Vik"/>
        <s v="1419 Leikanger"/>
        <s v="1420 Sogndal"/>
        <s v="1421 Aurland"/>
        <s v="1422 Lærdal"/>
        <s v="1426 Luster"/>
        <s v="1428 Askvoll"/>
        <s v="1429 Fjaler"/>
        <s v="1430 Gaular"/>
        <s v="1431 Jølster"/>
        <s v="1432 Førde"/>
        <s v="1433 Naustdal"/>
        <s v="1439 Vågsøy"/>
        <s v="1441 Selje"/>
        <s v="1443 Eid"/>
        <s v="1444 Hornindal"/>
        <s v="1445 Gloppen"/>
        <s v="1449 Stryn"/>
        <s v="1502 Molde"/>
        <s v="1511 Vanylven"/>
        <s v="1514 Sande"/>
        <s v="1515 Herøy"/>
        <s v="1516 Ulstein"/>
        <s v="1519 Volda"/>
        <s v="1520 Ørsta"/>
        <s v="1524 Norddal"/>
        <s v="1525 Stranda"/>
        <s v="1532 Giske"/>
        <s v="1534 Haram"/>
        <s v="1535 Vestnes"/>
        <s v="1539 Rauma"/>
        <s v="1547 Aukra"/>
        <s v="1548 Fræna"/>
        <s v="1557 Gjemnes"/>
        <s v="1560 Tingvoll"/>
        <s v="1563 Sunndal"/>
        <s v="1566 Surnadal"/>
        <s v="1576 Aure"/>
        <s v="1804 Bodø"/>
        <s v="1805 Narvik"/>
        <s v="1811 Bindal"/>
        <s v="1812 Sømna"/>
        <s v="1813 Brønnøy"/>
        <s v="1815 Vega"/>
        <s v="1816 Vevelstad"/>
        <s v="1820 Alstahaug"/>
        <s v="1822 Leirfjord"/>
        <s v="1824 Vefsn"/>
        <s v="1825 Grane"/>
        <s v="1826 Hattfjelldal"/>
        <s v="1827 Dønna"/>
        <s v="1828 Nesna"/>
        <s v="1832 Hemnes"/>
        <s v="1833 Rana"/>
        <s v="1834 Lurøy"/>
        <s v="1837 Meløy"/>
        <s v="1838 Gildeskål"/>
        <s v="1839 Beiarn"/>
        <s v="1840 Saltdal"/>
        <s v="1841 Fauske"/>
        <s v="1848 Steigen"/>
        <s v="1851 Lødingen"/>
        <s v="1854 Ballangen"/>
        <s v="1860 Vestvågøy"/>
        <s v="1865 Vågan"/>
        <s v="1866 Hadsel"/>
        <s v="1868 Øksnes"/>
        <s v="1870 Sortland"/>
        <s v="1871 Andøy"/>
        <s v="1874 Moskenes"/>
        <s v="1902 Tromsø"/>
        <s v="1903 Harstad"/>
        <s v="1911 Kvæfjord"/>
        <s v="1913 Skånland"/>
        <s v="1922 Bardu"/>
        <s v="1924 Målselv"/>
        <s v="1926 Dyrøy"/>
        <s v="1927 Tranøy"/>
        <s v="1933 Balsfjord"/>
        <s v="1936 Karlsøy"/>
        <s v="1938 Lyngen"/>
        <s v="1940 Kåfjord"/>
        <s v="1942 Nordreisa"/>
        <s v="1943 Kvænangen"/>
        <s v="2012 Alta"/>
        <s v="2020 Porsanger"/>
        <s v="2025 Tana"/>
        <s v="5001 Trondheim"/>
        <s v="5004 Steinkjer"/>
        <s v="5005 Namsos"/>
        <s v="5011 Hemne"/>
        <s v="5015 Ørland"/>
        <s v="5017 Bjugn"/>
        <s v="5018 Åfjord"/>
        <s v="5022 Rennebu"/>
        <s v="5024 Orkdal"/>
        <s v="5025 Røros"/>
        <s v="5027 Midtre Gauldal"/>
        <s v="5028 Melhus"/>
        <s v="5029 Skaun"/>
        <s v="5030 Klæbu"/>
        <s v="5031 Malvik"/>
        <s v="5032 Selbu"/>
        <s v="5033 Tydal"/>
        <s v="5034 Meråker"/>
        <s v="5035 Stjørdal"/>
        <s v="5036 Frosta"/>
        <s v="5037 Levanger"/>
        <s v="5038 Verdal"/>
        <s v="5039 Verran"/>
        <s v="5040 Namdalseid"/>
        <s v="5041 Snåsa"/>
        <s v="5042 Lierne"/>
        <s v="5045 Grong"/>
        <s v="5046 Høylandet"/>
        <s v="5047 Overhalla"/>
        <s v="5048 Fosnes"/>
        <s v="5051 Nærøy"/>
        <s v="5053 Inderøy"/>
        <s v="5054 Indre Fosen"/>
        <s v="5061 Rindal"/>
      </sharedItems>
    </cacheField>
    <cacheField name="[slaktegrupper].[undergrupper2].[undergrupper2]" caption="undergrupper2" numFmtId="0" hierarchy="30" level="1">
      <sharedItems containsSemiMixedTypes="0" containsNonDate="0" containsString="0"/>
    </cacheField>
    <cacheField name="[spr_kommune_2019].[kommune].[kommune]" caption="kommune" numFmtId="0" hierarchy="36" level="1">
      <sharedItems count="15">
        <s v="Aurskog-Høland"/>
        <s v="Bærum"/>
        <s v="Eidsvoll"/>
        <s v="Fet"/>
        <s v="Gjerdrum"/>
        <s v="Hurdal"/>
        <s v="Nannestad"/>
        <s v="Nes"/>
        <s v="Nittedal"/>
        <s v="Oslo"/>
        <s v="Skedsmo"/>
        <s v="Sørum"/>
        <s v="Ullensaker"/>
        <s v="Vestby"/>
        <s v="Ås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laktedata_tom_2018_kommune  2].[år].[år]" caption="år" numFmtId="0" hierarchy="26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4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0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>
      <fieldsUsage count="2">
        <fieldUsage x="-1"/>
        <fieldUsage x="0"/>
      </fieldsUsage>
    </cacheHierarchy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2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8383101854" backgroundQuery="1" createdVersion="6" refreshedVersion="6" minRefreshableVersion="3" recordCount="0" supportSubquery="1" supportAdvancedDrill="1" xr:uid="{BF1CE374-A0C4-4746-9FE6-A7769BE937B0}">
  <cacheSource type="external" connectionId="5"/>
  <cacheFields count="6">
    <cacheField name="[slaktegrupper].[dyreslag].[dyreslag]" caption="dyreslag" numFmtId="0" hierarchy="29" level="1">
      <sharedItems containsSemiMixedTypes="0" containsNonDate="0" containsString="0"/>
    </cacheField>
    <cacheField name="[spr_kommune_2019].[knr_kommune].[knr_kommune]" caption="knr_kommune" numFmtId="0" hierarchy="35" level="1">
      <sharedItems count="431">
        <s v="0101 Halden"/>
        <s v="0103 Fredrikstad"/>
        <s v="0104 Moss"/>
        <s v="0105 Sarpsborg"/>
        <s v="0106 Fredrikstad"/>
        <s v="0111 Hvaler"/>
        <s v="0118 Aremark"/>
        <s v="0119 Marker"/>
        <s v="0121 Rømskog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3 Ski"/>
        <s v="0214 Ås"/>
        <s v="0215 Frogn"/>
        <s v="0216 Nesodden"/>
        <s v="0217 Oppegård"/>
        <s v="0219 Bærum"/>
        <s v="0220 Asker"/>
        <s v="0221 Aurskog-Høland"/>
        <s v="0226 Sørum"/>
        <s v="0227 Fet"/>
        <s v="0228 Rælingen"/>
        <s v="0229 Enebakk"/>
        <s v="0230 Lørenskog"/>
        <s v="0231 Skedsmo"/>
        <s v="0233 Nittedal"/>
        <s v="0234 Gjerdrum"/>
        <s v="0235 Ullensaker"/>
        <s v="0236 Nes"/>
        <s v="0237 Eidsvoll"/>
        <s v="0238 Nannestad"/>
        <s v="0239 Hurdal"/>
        <s v="0301 Oslo"/>
        <s v="0402 Kongsvinger"/>
        <s v="0403 Hamar"/>
        <s v="0412 Ringsaker"/>
        <s v="0415 Løten"/>
        <s v="0417 Stange"/>
        <s v="0418 Nord-Odal"/>
        <s v="0419 Sør-Odal"/>
        <s v="0420 Eidskog"/>
        <s v="0423 Grue"/>
        <s v="0425 Åsnes"/>
        <s v="0426 Våler"/>
        <s v="0427 Elverum"/>
        <s v="0428 Trysil"/>
        <s v="0429 Åmot"/>
        <s v="0430 Stor-Elvdal"/>
        <s v="0432 Rendalen"/>
        <s v="0434 Engerdal"/>
        <s v="0436 Tolga"/>
        <s v="0437 Tynset"/>
        <s v="0438 Alvdal"/>
        <s v="0439 Folldal"/>
        <s v="0441 Os"/>
        <s v="0501 Lillehammer"/>
        <s v="0502 Gjøvik"/>
        <s v="0511 Dovre"/>
        <s v="0512 Lesja"/>
        <s v="0513 Skjåk"/>
        <s v="0514 Lom"/>
        <s v="0515 Vågå"/>
        <s v="0516 Nord-Fron"/>
        <s v="0517 Sel"/>
        <s v="0519 Sør-Fron"/>
        <s v="0520 Ringebu"/>
        <s v="0521 Øyer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1 Etnedal"/>
        <s v="0542 Nord-Aurdal"/>
        <s v="0543 Vestre Slidre"/>
        <s v="0544 Øystre Slidre"/>
        <s v="0545 Vang"/>
        <s v="0602 Drammen"/>
        <s v="0604 Kongsberg"/>
        <s v="0605 Ringerike"/>
        <s v="0612 Hole"/>
        <s v="0615 Flå"/>
        <s v="0616 Nes"/>
        <s v="0617 Gol"/>
        <s v="0618 Hemsedal"/>
        <s v="0619 Ål"/>
        <s v="0620 Hol"/>
        <s v="0621 Sigdal"/>
        <s v="0622 Krødsherad"/>
        <s v="0623 Modum"/>
        <s v="0624 Øvre Eiker"/>
        <s v="0625 Nedre Eiker"/>
        <s v="0626 Lier"/>
        <s v="0627 Røyken"/>
        <s v="0628 Hurum"/>
        <s v="0631 Flesberg"/>
        <s v="0632 Rollag"/>
        <s v="0633 Nore og Uvdal"/>
        <s v="0701 Horten"/>
        <s v="0702 Holmestrand"/>
        <s v="0704 Tønsberg"/>
        <s v="0710 Sandefjord"/>
        <s v="0711 Svelvik"/>
        <s v="0712 Larvik"/>
        <s v="0713 Sande"/>
        <s v="0716 Re"/>
        <s v="0718 Ramnes"/>
        <s v="0729 Færder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7 Hjartdal"/>
        <s v="0828 Seljord"/>
        <s v="0829 Kviteseid"/>
        <s v="0830 Nissedal"/>
        <s v="0831 Fyresdal"/>
        <s v="0833 Tokke"/>
        <s v="0834 Vinje"/>
        <s v="0901 Risør"/>
        <s v="0904 Grimstad"/>
        <s v="0906 Arendal"/>
        <s v="0911 Gjerstad"/>
        <s v="0912 Vegårshei"/>
        <s v="0914 Tvedestrand"/>
        <s v="0919 Froland"/>
        <s v="0926 Lillesand"/>
        <s v="0928 Birkenes"/>
        <s v="0929 Åmli"/>
        <s v="0935 Iveland"/>
        <s v="0937 Evje gg Hornnes"/>
        <s v="0938 Bygland"/>
        <s v="0940 Valle"/>
        <s v="0941 Bykle"/>
        <s v="1001 Kristiansand"/>
        <s v="1002 Mandal"/>
        <s v="1003 Farsund"/>
        <s v="1004 Flekkefjord"/>
        <s v="1014 Vennesla"/>
        <s v="1017 Songdalen"/>
        <s v="1018 Søgne"/>
        <s v="1021 Marnardal"/>
        <s v="1026 Åseral"/>
        <s v="1027 Audnedal"/>
        <s v="1029 Lindesnes"/>
        <s v="1032 Lyngdal"/>
        <s v="1034 Hægebostad"/>
        <s v="1037 Kvinesdal"/>
        <s v="1046 Sirdal"/>
        <s v="1100 Rogaland"/>
        <s v="1101 Eigersund"/>
        <s v="1102 Sandnes"/>
        <s v="1103 Stavanger"/>
        <s v="1106 Haugesund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4 Kvitsøy"/>
        <s v="1145 Bokn"/>
        <s v="1146 Tysvær"/>
        <s v="1149 Karmøy"/>
        <s v="1151 Utsira"/>
        <s v="1154 Vindafjord"/>
        <s v="1159 Ølen"/>
        <s v="1160 Vindafjord"/>
        <s v="1201 Bergen"/>
        <s v="1211 Etne"/>
        <s v="1214 Ølen"/>
        <s v="1216 Sveio"/>
        <s v="1219 Bømlo"/>
        <s v="1221 Stord"/>
        <s v="1222 Fitjar"/>
        <s v="1223 Tysnes"/>
        <s v="1224 Kvinnherad"/>
        <s v="1227 Jondal"/>
        <s v="1228 Odda"/>
        <s v="1231 Ullensvang"/>
        <s v="1232 Eidfjord"/>
        <s v="1233 Ulvik"/>
        <s v="1234 Granvin"/>
        <s v="1235 Voss"/>
        <s v="1238 Kvam"/>
        <s v="1241 Fusa"/>
        <s v="1242 Samnanger"/>
        <s v="1243 Os"/>
        <s v="1244 Austevoll"/>
        <s v="1245 Sund"/>
        <s v="1246 Fjell"/>
        <s v="1247 Askøy"/>
        <s v="1251 Vaksdal"/>
        <s v="1252 Modalen"/>
        <s v="1253 Osterøy"/>
        <s v="1256 Meland"/>
        <s v="1259 Øygarden"/>
        <s v="1260 Radøy"/>
        <s v="1263 Lindås"/>
        <s v="1264 Austrheim"/>
        <s v="1265 Fedje"/>
        <s v="1266 Masfjorden"/>
        <s v="1401 Flora"/>
        <s v="1411 Gulen"/>
        <s v="1412 Solund"/>
        <s v="1413 Hyllestad"/>
        <s v="1416 Høyanger"/>
        <s v="1417 Vik"/>
        <s v="1418 Balestrand"/>
        <s v="1419 Leikanger"/>
        <s v="1420 Sogndal"/>
        <s v="1421 Aurland"/>
        <s v="1422 Lærdal"/>
        <s v="1424 Årdal"/>
        <s v="1426 Luster"/>
        <s v="1428 Askvoll"/>
        <s v="1429 Fjaler"/>
        <s v="1430 Gaular"/>
        <s v="1431 Jølster"/>
        <s v="1432 Førde"/>
        <s v="1433 Naustdal"/>
        <s v="1438 Bremanger"/>
        <s v="1439 Vågsøy"/>
        <s v="1441 Selje"/>
        <s v="1443 Eid"/>
        <s v="1444 Hornindal"/>
        <s v="1445 Gloppen"/>
        <s v="1449 Stryn"/>
        <s v="1502 Molde"/>
        <s v="1504 Ålesund"/>
        <s v="1505 Kristiansund"/>
        <s v="1511 Vanylven"/>
        <s v="1514 Sande"/>
        <s v="1515 Herøy"/>
        <s v="1516 Ulstein"/>
        <s v="1517 Hareid"/>
        <s v="1519 Volda"/>
        <s v="1520 Ørsta"/>
        <s v="1523 Ørskog"/>
        <s v="1524 Norddal"/>
        <s v="1525 Stranda"/>
        <s v="1526 Stordal"/>
        <s v="1528 Sykkylven"/>
        <s v="1529 Skodje"/>
        <s v="1531 Sula"/>
        <s v="1532 Giske"/>
        <s v="1534 Haram"/>
        <s v="1535 Vestnes"/>
        <s v="1539 Rauma"/>
        <s v="1543 Nesset"/>
        <s v="1545 Midsund"/>
        <s v="1546 Sandøy"/>
        <s v="1547 Aukra"/>
        <s v="1548 Fræna"/>
        <s v="1551 Eide"/>
        <s v="1554 Averøy"/>
        <s v="1556 Frei"/>
        <s v="1557 Gjemnes"/>
        <s v="1560 Tingvoll"/>
        <s v="1563 Sunndal"/>
        <s v="1566 Surnadal"/>
        <s v="1569 Aure"/>
        <s v="1571 Halsa"/>
        <s v="1572 Tustna"/>
        <s v="1573 Smøla"/>
        <s v="1576 Aure"/>
        <s v="1804 Bodø"/>
        <s v="1805 Narvik"/>
        <s v="1811 Bindal"/>
        <s v="1812 Sømna"/>
        <s v="1813 Brønnøy"/>
        <s v="1815 Vega"/>
        <s v="1816 Vevelstad"/>
        <s v="1818 Herøy"/>
        <s v="1820 Alstahaug"/>
        <s v="1822 Leirfjord"/>
        <s v="1824 Vefsn"/>
        <s v="1825 Grane"/>
        <s v="1826 Hattfjelldal"/>
        <s v="1827 Dønna"/>
        <s v="1828 Nesna"/>
        <s v="1832 Hemnes"/>
        <s v="1833 Rana"/>
        <s v="1834 Lurøy"/>
        <s v="1835 Træna"/>
        <s v="1836 Rødøy"/>
        <s v="1837 Meløy"/>
        <s v="1838 Gildeskål"/>
        <s v="1839 Beiarn"/>
        <s v="1840 Saltdal"/>
        <s v="1841 Fauske"/>
        <s v="1842 Skjerstad"/>
        <s v="1845 Sørfold"/>
        <s v="1848 Steigen"/>
        <s v="1849 Hamarøy"/>
        <s v="1850 Tysfjord"/>
        <s v="1851 Lødingen"/>
        <s v="1852 Tjeldsund"/>
        <s v="1853 Evenes"/>
        <s v="1854 Ballangen"/>
        <s v="1856 Røst"/>
        <s v="1857 Værøy"/>
        <s v="1859 Flakstad"/>
        <s v="1860 Vestvågøy"/>
        <s v="1865 Vågan"/>
        <s v="1866 Hadsel"/>
        <s v="1867 Bø"/>
        <s v="1868 Øksnes"/>
        <s v="1870 Sortland"/>
        <s v="1871 Andøy"/>
        <s v="1874 Moskenes"/>
        <s v="1902 Tromsø"/>
        <s v="1903 Harstad"/>
        <s v="1911 Kvæfjord"/>
        <s v="1913 Skånland"/>
        <s v="1917 Ibestad"/>
        <s v="1919 Gratangen"/>
        <s v="1920 Lavangen"/>
        <s v="1922 Bardu"/>
        <s v="1923 Salangen"/>
        <s v="1924 Målselv"/>
        <s v="1925 Sørreisa"/>
        <s v="1926 Dyrøy"/>
        <s v="1927 Tranøy"/>
        <s v="1928 Torsken"/>
        <s v="1929 Berg"/>
        <s v="1931 Lenvik"/>
        <s v="1933 Balsfjord"/>
        <s v="1936 Karlsøy"/>
        <s v="1938 Lyngen"/>
        <s v="1939 Storfjord"/>
        <s v="1940 Kåfjord"/>
        <s v="1941 Skjervøy"/>
        <s v="1942 Nordreisa"/>
        <s v="1943 Kvænangen"/>
        <s v="2002 Vardø"/>
        <s v="2003 Vadsø"/>
        <s v="2004 Hammerfest"/>
        <s v="2011 Kautokeino"/>
        <s v="2012 Alta"/>
        <s v="2014 Loppa"/>
        <s v="2015 Hasvik"/>
        <s v="2017 Kvalsund"/>
        <s v="2018 Måsøy"/>
        <s v="2020 Porsanger"/>
        <s v="2021 Karasjok"/>
        <s v="2022 Lebesby"/>
        <s v="2023 Gamvik"/>
        <s v="2024 Berlevåg"/>
        <s v="2025 Tana"/>
        <s v="2027 Nesseby"/>
        <s v="2028 Båtsfjord"/>
        <s v="2030 Sør-Varanger"/>
        <s v="5001 Trondheim"/>
        <s v="5004 Steinkjer"/>
        <s v="5005 Namsos"/>
        <s v="5011 Hemne"/>
        <s v="5012 Snillfjord"/>
        <s v="5013 Hitra"/>
        <s v="5014 Frøya"/>
        <s v="5015 Ørland"/>
        <s v="5016 Agdenes"/>
        <s v="5017 Bjugn"/>
        <s v="5018 Åfjord"/>
        <s v="5019 Roan"/>
        <s v="5020 Osen"/>
        <s v="5021 Oppdal"/>
        <s v="5022 Rennebu"/>
        <s v="5023 Meldal"/>
        <s v="5024 Orkdal"/>
        <s v="5025 Røros"/>
        <s v="5026 Holtålen"/>
        <s v="5027 Midtre Gauldal"/>
        <s v="5028 Melhus"/>
        <s v="5029 Skaun"/>
        <s v="5030 Klæbu"/>
        <s v="5031 Malvik"/>
        <s v="5032 Selbu"/>
        <s v="5033 Tydal"/>
        <s v="5034 Meråker"/>
        <s v="5035 Stjørdal"/>
        <s v="5036 Frosta"/>
        <s v="5037 Levanger"/>
        <s v="5038 Verdal"/>
        <s v="5039 Verran"/>
        <s v="5040 Namdalseid"/>
        <s v="5041 Snåsa"/>
        <s v="5042 Lierne"/>
        <s v="5043 Røyrvik"/>
        <s v="5044 Namsskogan"/>
        <s v="5045 Grong"/>
        <s v="5046 Høylandet"/>
        <s v="5047 Overhalla"/>
        <s v="5048 Fosnes"/>
        <s v="5049 Flatanger"/>
        <s v="5050 Vikna"/>
        <s v="5051 Nærøy"/>
        <s v="5052 Leka"/>
        <s v="5053 Inderøy"/>
        <s v="5054 Indre Fosen"/>
        <s v="5061 Rindal"/>
      </sharedItems>
    </cacheField>
    <cacheField name="[Slaktedata_tom_2018_kommune].[år].[år]" caption="år" numFmtId="0" hierarchy="12" level="1">
      <sharedItems containsSemiMixedTypes="0" containsNonDate="0" containsString="0"/>
    </cacheField>
    <cacheField name="[Measures].[Sum of Levert slakteri, kg SUM]" caption="Sum of Levert slakteri, kg SUM" numFmtId="0" hierarchy="37" level="32767"/>
    <cacheField name="[spr_kommune_2019].[kommune].[kommune]" caption="kommune" numFmtId="0" hierarchy="36" level="1">
      <sharedItems count="91">
        <s v="Agdenes"/>
        <s v="Alvdal"/>
        <s v="Askim"/>
        <s v="Aurskog-Høland"/>
        <s v="Bjerkreim"/>
        <s v="Bø"/>
        <s v="Drangedal"/>
        <s v="Eidsberg"/>
        <s v="Eigersund"/>
        <s v="Elverum"/>
        <s v="Farsund"/>
        <s v="Finnøy"/>
        <s v="Frosta"/>
        <s v="Gausdal"/>
        <s v="Gjerdrum"/>
        <s v="Gjesdal"/>
        <s v="Grue"/>
        <s v="Halden"/>
        <s v="Hamar"/>
        <s v="Hjelmeland"/>
        <s v="Holmestrand"/>
        <s v="Holtålen"/>
        <s v="Horten"/>
        <s v="Hægebostad"/>
        <s v="Hå"/>
        <s v="Inderøy"/>
        <s v="Indre Fosen"/>
        <s v="Klepp"/>
        <s v="Kongsberg"/>
        <s v="Kvam"/>
        <s v="Larvik"/>
        <s v="Levanger"/>
        <s v="Lier"/>
        <s v="Lierne"/>
        <s v="Lund"/>
        <s v="Lunner"/>
        <s v="Lyngdal"/>
        <s v="Løten"/>
        <s v="Marker"/>
        <s v="Meldal"/>
        <s v="Melhus"/>
        <s v="Midtre Gauldal"/>
        <s v="Namdalseid"/>
        <s v="Nes"/>
        <s v="Orkdal"/>
        <s v="Rakkestad"/>
        <s v="Randaberg"/>
        <s v="Re"/>
        <s v="Rendalen"/>
        <s v="Rennebu"/>
        <s v="Rennesøy"/>
        <s v="Ringsaker"/>
        <s v="Roan"/>
        <s v="Rygge"/>
        <s v="Røros"/>
        <s v="Råde"/>
        <s v="Sande"/>
        <s v="Sandefjord"/>
        <s v="Sandnes"/>
        <s v="Sarpsborg"/>
        <s v="Sigdal"/>
        <s v="Skaun"/>
        <s v="Skiptvet"/>
        <s v="Snåsa"/>
        <s v="Sokndal"/>
        <s v="Sola"/>
        <s v="Spydeberg"/>
        <s v="Stange"/>
        <s v="Stavanger"/>
        <s v="Steinkjer"/>
        <s v="Stjørdal"/>
        <s v="Strand"/>
        <s v="Surnadal"/>
        <s v="Sør-Odal"/>
        <s v="Sørum"/>
        <s v="Time"/>
        <s v="Tolga"/>
        <s v="Trondheim"/>
        <s v="Trysil"/>
        <s v="Trøgstad"/>
        <s v="Tynset"/>
        <s v="Tønsberg"/>
        <s v="Verdal"/>
        <s v="Vestre Toten"/>
        <s v="Vikna"/>
        <s v="Våler"/>
        <s v="Ørland"/>
        <s v="Østre Toten"/>
        <s v="Øvre Eiker"/>
        <s v="Åfjord"/>
        <s v="Åsnes"/>
      </sharedItems>
    </cacheField>
    <cacheField name="[spr_kommune_2019].[fylke].[fylke]" caption="fylke" numFmtId="0" hierarchy="33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2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>
      <fieldsUsage count="2">
        <fieldUsage x="-1"/>
        <fieldUsage x="1"/>
      </fieldsUsage>
    </cacheHierarchy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3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8384259262" backgroundQuery="1" createdVersion="6" refreshedVersion="6" minRefreshableVersion="3" recordCount="0" supportSubquery="1" supportAdvancedDrill="1" xr:uid="{92CBF761-545D-49ED-9BE4-F05CA96A1B80}">
  <cacheSource type="external" connectionId="5"/>
  <cacheFields count="6">
    <cacheField name="[slaktegrupper].[dyreslag].[dyreslag]" caption="dyreslag" numFmtId="0" hierarchy="29" level="1">
      <sharedItems count="7">
        <s v="kylling/høns"/>
        <s v="geit" u="1"/>
        <s v="gris" u="1"/>
        <s v="hest" u="1"/>
        <s v="kalkun/and/gås" u="1"/>
        <s v="sau" u="1"/>
        <s v="storfe" u="1"/>
      </sharedItems>
    </cacheField>
    <cacheField name="[spr_kommune_2019].[knr_kommune].[knr_kommune]" caption="knr_kommune" numFmtId="0" hierarchy="35" level="1">
      <sharedItems count="431">
        <s v="0101 Halden"/>
        <s v="0103 Fredrikstad"/>
        <s v="0104 Moss"/>
        <s v="0105 Sarpsborg"/>
        <s v="0106 Fredrikstad"/>
        <s v="0111 Hvaler"/>
        <s v="0118 Aremark"/>
        <s v="0119 Marker"/>
        <s v="0121 Rømskog"/>
        <s v="0122 Trøgstad"/>
        <s v="0123 Spydeberg"/>
        <s v="0124 Askim"/>
        <s v="0125 Eidsberg"/>
        <s v="0127 Skiptvet"/>
        <s v="0128 Rakkestad"/>
        <s v="0135 Råde"/>
        <s v="0136 Rygge"/>
        <s v="0137 Våler"/>
        <s v="0138 Hobøl"/>
        <s v="0211 Vestby"/>
        <s v="0213 Ski"/>
        <s v="0214 Ås"/>
        <s v="0215 Frogn"/>
        <s v="0216 Nesodden"/>
        <s v="0217 Oppegård"/>
        <s v="0219 Bærum"/>
        <s v="0220 Asker"/>
        <s v="0221 Aurskog-Høland"/>
        <s v="0226 Sørum"/>
        <s v="0227 Fet"/>
        <s v="0228 Rælingen"/>
        <s v="0229 Enebakk"/>
        <s v="0230 Lørenskog"/>
        <s v="0231 Skedsmo"/>
        <s v="0233 Nittedal"/>
        <s v="0234 Gjerdrum"/>
        <s v="0235 Ullensaker"/>
        <s v="0236 Nes"/>
        <s v="0237 Eidsvoll"/>
        <s v="0238 Nannestad"/>
        <s v="0239 Hurdal"/>
        <s v="0301 Oslo"/>
        <s v="0402 Kongsvinger"/>
        <s v="0403 Hamar"/>
        <s v="0412 Ringsaker"/>
        <s v="0415 Løten"/>
        <s v="0417 Stange"/>
        <s v="0418 Nord-Odal"/>
        <s v="0419 Sør-Odal"/>
        <s v="0420 Eidskog"/>
        <s v="0423 Grue"/>
        <s v="0425 Åsnes"/>
        <s v="0426 Våler"/>
        <s v="0427 Elverum"/>
        <s v="0428 Trysil"/>
        <s v="0429 Åmot"/>
        <s v="0430 Stor-Elvdal"/>
        <s v="0432 Rendalen"/>
        <s v="0434 Engerdal"/>
        <s v="0436 Tolga"/>
        <s v="0437 Tynset"/>
        <s v="0438 Alvdal"/>
        <s v="0439 Folldal"/>
        <s v="0441 Os"/>
        <s v="0501 Lillehammer"/>
        <s v="0502 Gjøvik"/>
        <s v="0511 Dovre"/>
        <s v="0512 Lesja"/>
        <s v="0513 Skjåk"/>
        <s v="0514 Lom"/>
        <s v="0515 Vågå"/>
        <s v="0516 Nord-Fron"/>
        <s v="0517 Sel"/>
        <s v="0519 Sør-Fron"/>
        <s v="0520 Ringebu"/>
        <s v="0521 Øyer"/>
        <s v="0522 Gausdal"/>
        <s v="0528 Østre Toten"/>
        <s v="0529 Vestre Toten"/>
        <s v="0532 Jevnaker"/>
        <s v="0533 Lunner"/>
        <s v="0534 Gran"/>
        <s v="0536 Søndre Land"/>
        <s v="0538 Nordre Land"/>
        <s v="0540 Sør-Aurdal"/>
        <s v="0541 Etnedal"/>
        <s v="0542 Nord-Aurdal"/>
        <s v="0543 Vestre Slidre"/>
        <s v="0544 Øystre Slidre"/>
        <s v="0545 Vang"/>
        <s v="0602 Drammen"/>
        <s v="0604 Kongsberg"/>
        <s v="0605 Ringerike"/>
        <s v="0612 Hole"/>
        <s v="0615 Flå"/>
        <s v="0616 Nes"/>
        <s v="0617 Gol"/>
        <s v="0618 Hemsedal"/>
        <s v="0619 Ål"/>
        <s v="0620 Hol"/>
        <s v="0621 Sigdal"/>
        <s v="0622 Krødsherad"/>
        <s v="0623 Modum"/>
        <s v="0624 Øvre Eiker"/>
        <s v="0625 Nedre Eiker"/>
        <s v="0626 Lier"/>
        <s v="0627 Røyken"/>
        <s v="0628 Hurum"/>
        <s v="0631 Flesberg"/>
        <s v="0632 Rollag"/>
        <s v="0633 Nore og Uvdal"/>
        <s v="0701 Horten"/>
        <s v="0702 Holmestrand"/>
        <s v="0704 Tønsberg"/>
        <s v="0710 Sandefjord"/>
        <s v="0711 Svelvik"/>
        <s v="0712 Larvik"/>
        <s v="0713 Sande"/>
        <s v="0716 Re"/>
        <s v="0718 Ramnes"/>
        <s v="0729 Færder"/>
        <s v="0805 Porsgrunn"/>
        <s v="0806 Skien"/>
        <s v="0807 Notodden"/>
        <s v="0811 Siljan"/>
        <s v="0814 Bamble"/>
        <s v="0815 Kragerø"/>
        <s v="0817 Drangedal"/>
        <s v="0819 Nome"/>
        <s v="0821 Bø"/>
        <s v="0822 Sauherad"/>
        <s v="0826 Tinn"/>
        <s v="0827 Hjartdal"/>
        <s v="0828 Seljord"/>
        <s v="0829 Kviteseid"/>
        <s v="0830 Nissedal"/>
        <s v="0831 Fyresdal"/>
        <s v="0833 Tokke"/>
        <s v="0834 Vinje"/>
        <s v="0901 Risør"/>
        <s v="0904 Grimstad"/>
        <s v="0906 Arendal"/>
        <s v="0911 Gjerstad"/>
        <s v="0912 Vegårshei"/>
        <s v="0914 Tvedestrand"/>
        <s v="0919 Froland"/>
        <s v="0926 Lillesand"/>
        <s v="0928 Birkenes"/>
        <s v="0929 Åmli"/>
        <s v="0935 Iveland"/>
        <s v="0937 Evje gg Hornnes"/>
        <s v="0938 Bygland"/>
        <s v="0940 Valle"/>
        <s v="0941 Bykle"/>
        <s v="1001 Kristiansand"/>
        <s v="1002 Mandal"/>
        <s v="1003 Farsund"/>
        <s v="1004 Flekkefjord"/>
        <s v="1014 Vennesla"/>
        <s v="1017 Songdalen"/>
        <s v="1018 Søgne"/>
        <s v="1021 Marnardal"/>
        <s v="1026 Åseral"/>
        <s v="1027 Audnedal"/>
        <s v="1029 Lindesnes"/>
        <s v="1032 Lyngdal"/>
        <s v="1034 Hægebostad"/>
        <s v="1037 Kvinesdal"/>
        <s v="1046 Sirdal"/>
        <s v="1100 Rogaland"/>
        <s v="1101 Eigersund"/>
        <s v="1102 Sandnes"/>
        <s v="1103 Stavanger"/>
        <s v="1106 Haugesund"/>
        <s v="1111 Sokndal"/>
        <s v="1112 Lund"/>
        <s v="1114 Bjerkreim"/>
        <s v="1119 Hå"/>
        <s v="1120 Klepp"/>
        <s v="1121 Time"/>
        <s v="1122 Gjesdal"/>
        <s v="1124 Sola"/>
        <s v="1127 Randaberg"/>
        <s v="1129 Forsand"/>
        <s v="1130 Strand"/>
        <s v="1133 Hjelmeland"/>
        <s v="1134 Suldal"/>
        <s v="1135 Sauda"/>
        <s v="1141 Finnøy"/>
        <s v="1142 Rennesøy"/>
        <s v="1144 Kvitsøy"/>
        <s v="1145 Bokn"/>
        <s v="1146 Tysvær"/>
        <s v="1149 Karmøy"/>
        <s v="1151 Utsira"/>
        <s v="1154 Vindafjord"/>
        <s v="1159 Ølen"/>
        <s v="1160 Vindafjord"/>
        <s v="1201 Bergen"/>
        <s v="1211 Etne"/>
        <s v="1214 Ølen"/>
        <s v="1216 Sveio"/>
        <s v="1219 Bømlo"/>
        <s v="1221 Stord"/>
        <s v="1222 Fitjar"/>
        <s v="1223 Tysnes"/>
        <s v="1224 Kvinnherad"/>
        <s v="1227 Jondal"/>
        <s v="1228 Odda"/>
        <s v="1231 Ullensvang"/>
        <s v="1232 Eidfjord"/>
        <s v="1233 Ulvik"/>
        <s v="1234 Granvin"/>
        <s v="1235 Voss"/>
        <s v="1238 Kvam"/>
        <s v="1241 Fusa"/>
        <s v="1242 Samnanger"/>
        <s v="1243 Os"/>
        <s v="1244 Austevoll"/>
        <s v="1245 Sund"/>
        <s v="1246 Fjell"/>
        <s v="1247 Askøy"/>
        <s v="1251 Vaksdal"/>
        <s v="1252 Modalen"/>
        <s v="1253 Osterøy"/>
        <s v="1256 Meland"/>
        <s v="1259 Øygarden"/>
        <s v="1260 Radøy"/>
        <s v="1263 Lindås"/>
        <s v="1264 Austrheim"/>
        <s v="1265 Fedje"/>
        <s v="1266 Masfjorden"/>
        <s v="1401 Flora"/>
        <s v="1411 Gulen"/>
        <s v="1412 Solund"/>
        <s v="1413 Hyllestad"/>
        <s v="1416 Høyanger"/>
        <s v="1417 Vik"/>
        <s v="1418 Balestrand"/>
        <s v="1419 Leikanger"/>
        <s v="1420 Sogndal"/>
        <s v="1421 Aurland"/>
        <s v="1422 Lærdal"/>
        <s v="1424 Årdal"/>
        <s v="1426 Luster"/>
        <s v="1428 Askvoll"/>
        <s v="1429 Fjaler"/>
        <s v="1430 Gaular"/>
        <s v="1431 Jølster"/>
        <s v="1432 Førde"/>
        <s v="1433 Naustdal"/>
        <s v="1438 Bremanger"/>
        <s v="1439 Vågsøy"/>
        <s v="1441 Selje"/>
        <s v="1443 Eid"/>
        <s v="1444 Hornindal"/>
        <s v="1445 Gloppen"/>
        <s v="1449 Stryn"/>
        <s v="1502 Molde"/>
        <s v="1504 Ålesund"/>
        <s v="1505 Kristiansund"/>
        <s v="1511 Vanylven"/>
        <s v="1514 Sande"/>
        <s v="1515 Herøy"/>
        <s v="1516 Ulstein"/>
        <s v="1517 Hareid"/>
        <s v="1519 Volda"/>
        <s v="1520 Ørsta"/>
        <s v="1523 Ørskog"/>
        <s v="1524 Norddal"/>
        <s v="1525 Stranda"/>
        <s v="1526 Stordal"/>
        <s v="1528 Sykkylven"/>
        <s v="1529 Skodje"/>
        <s v="1531 Sula"/>
        <s v="1532 Giske"/>
        <s v="1534 Haram"/>
        <s v="1535 Vestnes"/>
        <s v="1539 Rauma"/>
        <s v="1543 Nesset"/>
        <s v="1545 Midsund"/>
        <s v="1546 Sandøy"/>
        <s v="1547 Aukra"/>
        <s v="1548 Fræna"/>
        <s v="1551 Eide"/>
        <s v="1554 Averøy"/>
        <s v="1556 Frei"/>
        <s v="1557 Gjemnes"/>
        <s v="1560 Tingvoll"/>
        <s v="1563 Sunndal"/>
        <s v="1566 Surnadal"/>
        <s v="1569 Aure"/>
        <s v="1571 Halsa"/>
        <s v="1572 Tustna"/>
        <s v="1573 Smøla"/>
        <s v="1576 Aure"/>
        <s v="1804 Bodø"/>
        <s v="1805 Narvik"/>
        <s v="1811 Bindal"/>
        <s v="1812 Sømna"/>
        <s v="1813 Brønnøy"/>
        <s v="1815 Vega"/>
        <s v="1816 Vevelstad"/>
        <s v="1818 Herøy"/>
        <s v="1820 Alstahaug"/>
        <s v="1822 Leirfjord"/>
        <s v="1824 Vefsn"/>
        <s v="1825 Grane"/>
        <s v="1826 Hattfjelldal"/>
        <s v="1827 Dønna"/>
        <s v="1828 Nesna"/>
        <s v="1832 Hemnes"/>
        <s v="1833 Rana"/>
        <s v="1834 Lurøy"/>
        <s v="1835 Træna"/>
        <s v="1836 Rødøy"/>
        <s v="1837 Meløy"/>
        <s v="1838 Gildeskål"/>
        <s v="1839 Beiarn"/>
        <s v="1840 Saltdal"/>
        <s v="1841 Fauske"/>
        <s v="1842 Skjerstad"/>
        <s v="1845 Sørfold"/>
        <s v="1848 Steigen"/>
        <s v="1849 Hamarøy"/>
        <s v="1850 Tysfjord"/>
        <s v="1851 Lødingen"/>
        <s v="1852 Tjeldsund"/>
        <s v="1853 Evenes"/>
        <s v="1854 Ballangen"/>
        <s v="1856 Røst"/>
        <s v="1857 Værøy"/>
        <s v="1859 Flakstad"/>
        <s v="1860 Vestvågøy"/>
        <s v="1865 Vågan"/>
        <s v="1866 Hadsel"/>
        <s v="1867 Bø"/>
        <s v="1868 Øksnes"/>
        <s v="1870 Sortland"/>
        <s v="1871 Andøy"/>
        <s v="1874 Moskenes"/>
        <s v="1902 Tromsø"/>
        <s v="1903 Harstad"/>
        <s v="1911 Kvæfjord"/>
        <s v="1913 Skånland"/>
        <s v="1917 Ibestad"/>
        <s v="1919 Gratangen"/>
        <s v="1920 Lavangen"/>
        <s v="1922 Bardu"/>
        <s v="1923 Salangen"/>
        <s v="1924 Målselv"/>
        <s v="1925 Sørreisa"/>
        <s v="1926 Dyrøy"/>
        <s v="1927 Tranøy"/>
        <s v="1928 Torsken"/>
        <s v="1929 Berg"/>
        <s v="1931 Lenvik"/>
        <s v="1933 Balsfjord"/>
        <s v="1936 Karlsøy"/>
        <s v="1938 Lyngen"/>
        <s v="1939 Storfjord"/>
        <s v="1940 Kåfjord"/>
        <s v="1941 Skjervøy"/>
        <s v="1942 Nordreisa"/>
        <s v="1943 Kvænangen"/>
        <s v="2002 Vardø"/>
        <s v="2003 Vadsø"/>
        <s v="2004 Hammerfest"/>
        <s v="2011 Kautokeino"/>
        <s v="2012 Alta"/>
        <s v="2014 Loppa"/>
        <s v="2015 Hasvik"/>
        <s v="2017 Kvalsund"/>
        <s v="2018 Måsøy"/>
        <s v="2020 Porsanger"/>
        <s v="2021 Karasjok"/>
        <s v="2022 Lebesby"/>
        <s v="2023 Gamvik"/>
        <s v="2024 Berlevåg"/>
        <s v="2025 Tana"/>
        <s v="2027 Nesseby"/>
        <s v="2028 Båtsfjord"/>
        <s v="2030 Sør-Varanger"/>
        <s v="5001 Trondheim"/>
        <s v="5004 Steinkjer"/>
        <s v="5005 Namsos"/>
        <s v="5011 Hemne"/>
        <s v="5012 Snillfjord"/>
        <s v="5013 Hitra"/>
        <s v="5014 Frøya"/>
        <s v="5015 Ørland"/>
        <s v="5016 Agdenes"/>
        <s v="5017 Bjugn"/>
        <s v="5018 Åfjord"/>
        <s v="5019 Roan"/>
        <s v="5020 Osen"/>
        <s v="5021 Oppdal"/>
        <s v="5022 Rennebu"/>
        <s v="5023 Meldal"/>
        <s v="5024 Orkdal"/>
        <s v="5025 Røros"/>
        <s v="5026 Holtålen"/>
        <s v="5027 Midtre Gauldal"/>
        <s v="5028 Melhus"/>
        <s v="5029 Skaun"/>
        <s v="5030 Klæbu"/>
        <s v="5031 Malvik"/>
        <s v="5032 Selbu"/>
        <s v="5033 Tydal"/>
        <s v="5034 Meråker"/>
        <s v="5035 Stjørdal"/>
        <s v="5036 Frosta"/>
        <s v="5037 Levanger"/>
        <s v="5038 Verdal"/>
        <s v="5039 Verran"/>
        <s v="5040 Namdalseid"/>
        <s v="5041 Snåsa"/>
        <s v="5042 Lierne"/>
        <s v="5043 Røyrvik"/>
        <s v="5044 Namsskogan"/>
        <s v="5045 Grong"/>
        <s v="5046 Høylandet"/>
        <s v="5047 Overhalla"/>
        <s v="5048 Fosnes"/>
        <s v="5049 Flatanger"/>
        <s v="5050 Vikna"/>
        <s v="5051 Nærøy"/>
        <s v="5052 Leka"/>
        <s v="5053 Inderøy"/>
        <s v="5054 Indre Fosen"/>
        <s v="5061 Rindal"/>
      </sharedItems>
    </cacheField>
    <cacheField name="[Slaktedata_tom_2018_kommune].[år].[år]" caption="år" numFmtId="0" hierarchy="12" level="1">
      <sharedItems containsSemiMixedTypes="0" containsNonDate="0" containsString="0"/>
    </cacheField>
    <cacheField name="[Measures].[Sum of Levert slakteri, kg SUM]" caption="Sum of Levert slakteri, kg SUM" numFmtId="0" hierarchy="37" level="32767"/>
    <cacheField name="[spr_kommune_2019].[kommune].[kommune]" caption="kommune" numFmtId="0" hierarchy="36" level="1">
      <sharedItems count="50">
        <s v="Alvdal"/>
        <s v="Bjerkreim"/>
        <s v="Eidsberg"/>
        <s v="Elverum"/>
        <s v="Finnøy"/>
        <s v="Gjesdal"/>
        <s v="Grue"/>
        <s v="Halden"/>
        <s v="Hjelmeland"/>
        <s v="Holtålen"/>
        <s v="Hå"/>
        <s v="Inderøy"/>
        <s v="Indre Fosen"/>
        <s v="Klepp"/>
        <s v="Larvik"/>
        <s v="Levanger"/>
        <s v="Lund"/>
        <s v="Løten"/>
        <s v="Marker"/>
        <s v="Meldal"/>
        <s v="Melhus"/>
        <s v="Midtre Gauldal"/>
        <s v="Namdalseid"/>
        <s v="Nes"/>
        <s v="Orkdal"/>
        <s v="Rakkestad"/>
        <s v="Randaberg"/>
        <s v="Rendalen"/>
        <s v="Rennebu"/>
        <s v="Rennesøy"/>
        <s v="Ringsaker"/>
        <s v="Råde"/>
        <s v="Sandefjord"/>
        <s v="Sandnes"/>
        <s v="Sarpsborg"/>
        <s v="Skaun"/>
        <s v="Sola"/>
        <s v="Spydeberg"/>
        <s v="Stange"/>
        <s v="Steinkjer"/>
        <s v="Stjørdal"/>
        <s v="Time"/>
        <s v="Tolga"/>
        <s v="Trondheim"/>
        <s v="Trøgstad"/>
        <s v="Tønsberg"/>
        <s v="Verdal"/>
        <s v="Våler"/>
        <s v="Østre Toten"/>
        <s v="Åsnes"/>
      </sharedItems>
    </cacheField>
    <cacheField name="[spr_kommune_2019].[fylke].[fylke]" caption="fylke" numFmtId="0" hierarchy="33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2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2" memberValueDatatype="130" unbalanced="0">
      <fieldsUsage count="2">
        <fieldUsage x="-1"/>
        <fieldUsage x="1"/>
      </fieldsUsage>
    </cacheHierarchy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Measures].[Sum of Levert slakteri, kg SUM]" caption="Sum of Levert slakteri, kg SUM" measure="1" displayFolder="" measureGroup="Slaktedata_tom_2018_kommune" count="0" oneField="1">
      <fieldsUsage count="1">
        <fieldUsage x="3"/>
      </fieldsUsage>
    </cacheHierarchy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963.708384259262" backgroundQuery="1" createdVersion="6" refreshedVersion="6" minRefreshableVersion="3" recordCount="0" supportSubquery="1" supportAdvancedDrill="1" xr:uid="{FDB6BBA8-5F74-4C7D-B987-BF8DD0EAD965}">
  <cacheSource type="external" connectionId="5"/>
  <cacheFields count="2">
    <cacheField name="[slaktegrupper].[dyreslag].[dyreslag]" caption="dyreslag" numFmtId="0" hierarchy="29" level="1">
      <sharedItems containsSemiMixedTypes="0" containsNonDate="0" containsString="0"/>
    </cacheField>
    <cacheField name="[Slaktedata_tom_2018_kommune].[år].[år]" caption="år" numFmtId="0" hierarchy="12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1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692939816" backgroundQuery="1" createdVersion="3" refreshedVersion="6" minRefreshableVersion="3" recordCount="0" supportSubquery="1" supportAdvancedDrill="1" xr:uid="{A75DFB0A-332F-4FB4-A019-D2C236FE372F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65200913"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698032404" backgroundQuery="1" createdVersion="3" refreshedVersion="6" minRefreshableVersion="3" recordCount="0" supportSubquery="1" supportAdvancedDrill="1" xr:uid="{7B25F197-A44F-4D0F-B83C-E35BD6301707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40340512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5.893870023145" backgroundQuery="1" createdVersion="6" refreshedVersion="6" minRefreshableVersion="3" recordCount="0" supportSubquery="1" supportAdvancedDrill="1" xr:uid="{AF36142C-F3A6-476E-9E82-76F9DEDE34BB}">
  <cacheSource type="external" connectionId="5"/>
  <cacheFields count="6">
    <cacheField name="[Measures].[Sum of Levert slakteri, antall SUM]" caption="Sum of Levert slakteri, antall SUM" numFmtId="0" hierarchy="43" level="32767"/>
    <cacheField name="[slaktegrupper].[dyreslag].[dyreslag]" caption="dyreslag" numFmtId="0" hierarchy="29" level="1">
      <sharedItems containsSemiMixedTypes="0" containsNonDate="0" containsString="0"/>
    </cacheField>
    <cacheField name="[Slaktedata_tom_2018_kommune  2].[år].[år]" caption="år" numFmtId="0" hierarchy="26" level="1">
      <sharedItems containsSemiMixedTypes="0" containsNonDate="0" containsString="0"/>
    </cacheField>
    <cacheField name="[slaktegrupper].[undergrupper2].[undergrupper2]" caption="undergrupper2" numFmtId="0" hierarchy="30" level="1">
      <sharedItems count="5">
        <s v="lam"/>
        <s v="lam villsau"/>
        <s v="sau"/>
        <s v="ung sau"/>
        <s v="vær"/>
      </sharedItems>
    </cacheField>
    <cacheField name="[spr_kommune_2019].[fylke].[fylke]" caption="fylke" numFmtId="0" hierarchy="33" level="1">
      <sharedItems containsSemiMixedTypes="0" containsNonDate="0" containsString="0"/>
    </cacheField>
    <cacheField name="[spr_kommune_2019].[kommune].[kommune]" caption="kommune" numFmtId="0" hierarchy="36" level="1">
      <sharedItems count="50">
        <s v="Alvdal"/>
        <s v="Balsfjord"/>
        <s v="Bjerkreim"/>
        <s v="Eigersund"/>
        <s v="Etne"/>
        <s v="Finnøy"/>
        <s v="Folldal"/>
        <s v="Gausdal"/>
        <s v="Gjesdal"/>
        <s v="Gjøvik"/>
        <s v="Gloppen"/>
        <s v="Hadsel"/>
        <s v="Hattfjelldal"/>
        <s v="Hjelmeland"/>
        <s v="Hol"/>
        <s v="Hå"/>
        <s v="Karmøy"/>
        <s v="Kvinnherad"/>
        <s v="Lesja"/>
        <s v="Lillehammer"/>
        <s v="Lindås"/>
        <s v="Luster"/>
        <s v="Midtre Gauldal"/>
        <s v="Nes"/>
        <s v="Nord-Aurdal"/>
        <s v="Nord-Fron"/>
        <s v="Nordre Land"/>
        <s v="Oppdal"/>
        <s v="Rennebu"/>
        <s v="Rennesøy"/>
        <s v="Ringebu"/>
        <s v="Ringsaker"/>
        <s v="Sandnes"/>
        <s v="Sogndal"/>
        <s v="Sortland"/>
        <s v="Strand"/>
        <s v="Suldal"/>
        <s v="Sveio"/>
        <s v="Sør-Fron"/>
        <s v="Time"/>
        <s v="Tynset"/>
        <s v="Tysvær"/>
        <s v="Verdal"/>
        <s v="Vestvågøy"/>
        <s v="Vik"/>
        <s v="Vindafjord"/>
        <s v="Voss"/>
        <s v="Vågå"/>
        <s v="Østre Toten"/>
        <s v="Ål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2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1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4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>
      <fieldsUsage count="2">
        <fieldUsage x="-1"/>
        <fieldUsage x="5"/>
      </fieldsUsage>
    </cacheHierarchy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 oneField="1">
      <fieldsUsage count="1">
        <fieldUsage x="0"/>
      </fieldsUsage>
    </cacheHierarchy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0740741" backgroundQuery="1" createdVersion="3" refreshedVersion="6" minRefreshableVersion="3" recordCount="0" supportSubquery="1" supportAdvancedDrill="1" xr:uid="{AAA406B2-E9FC-473D-A4FF-CCF93789139E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99595098"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1898148" backgroundQuery="1" createdVersion="3" refreshedVersion="6" minRefreshableVersion="3" recordCount="0" supportSubquery="1" supportAdvancedDrill="1" xr:uid="{42034343-AB09-45BE-8F07-907FC82094F6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10808664"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3252315" backgroundQuery="1" createdVersion="3" refreshedVersion="6" minRefreshableVersion="3" recordCount="0" supportSubquery="1" supportAdvancedDrill="1" xr:uid="{305E054D-486D-4889-9387-1C3CB291613E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0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2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894103025"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4837963" backgroundQuery="1" createdVersion="3" refreshedVersion="6" minRefreshableVersion="3" recordCount="0" supportSubquery="1" supportAdvancedDrill="1" xr:uid="{92F2C675-7274-452D-B390-2F064ACF9E55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91798345"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61458331" backgroundQuery="1" createdVersion="3" refreshedVersion="6" minRefreshableVersion="3" recordCount="0" supportSubquery="1" supportAdvancedDrill="1" xr:uid="{BDB399CF-D398-4353-9C76-D76D6D2D2568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31314988"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3.648776388887" backgroundQuery="1" createdVersion="3" refreshedVersion="6" minRefreshableVersion="3" recordCount="0" supportSubquery="1" supportAdvancedDrill="1" xr:uid="{BEC9E177-61F2-40D1-80EE-CF31702452E7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0" memberValueDatatype="130" unbalanced="0"/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2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44499464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1712964" backgroundQuery="1" createdVersion="6" refreshedVersion="6" minRefreshableVersion="3" recordCount="0" supportSubquery="1" supportAdvancedDrill="1" xr:uid="{E51BAD6C-8945-412D-837B-D7E8D9FFCA28}">
  <cacheSource type="external" connectionId="5"/>
  <cacheFields count="4">
    <cacheField name="[Slaktedata_tom_2018_kommune  2].[år].[år]" caption="år" numFmtId="0" hierarchy="26" level="1">
      <sharedItems count="2">
        <s v="2003"/>
        <s v="2018"/>
      </sharedItems>
    </cacheField>
    <cacheField name="[Measures].[Sum of Levert slakteri, kg SUM 2]" caption="Sum of Levert slakteri, kg SUM 2" numFmtId="0" hierarchy="42" level="32767"/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  <cacheField name="[slaktegrupper].[dyreslag].[dyreslag]" caption="dyreslag" numFmtId="0" hierarchy="29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0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2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1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2175926" backgroundQuery="1" createdVersion="6" refreshedVersion="6" minRefreshableVersion="3" recordCount="0" supportSubquery="1" supportAdvancedDrill="1" xr:uid="{A65E32B8-A7B3-4435-A5A8-7F0A67F774AE}">
  <cacheSource type="external" connectionId="5"/>
  <cacheFields count="4">
    <cacheField name="[slaktegrupper].[dyreslag].[dyreslag]" caption="dyreslag" numFmtId="0" hierarchy="29" level="1">
      <sharedItems containsSemiMixedTypes="0" containsNonDate="0" containsString="0"/>
    </cacheField>
    <cacheField name="[Slaktedata_tom_2018_kommune  2].[år].[år]" caption="år" numFmtId="0" hierarchy="26" level="1">
      <sharedItems count="2">
        <s v="2003"/>
        <s v="2018"/>
      </sharedItems>
    </cacheField>
    <cacheField name="[Measures].[Sum of Levert slakteri, kg SUM 2]" caption="Sum of Levert slakteri, kg SUM 2" numFmtId="0" hierarchy="42" level="32767"/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1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2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2523149" backgroundQuery="1" createdVersion="6" refreshedVersion="6" minRefreshableVersion="3" recordCount="0" supportSubquery="1" supportAdvancedDrill="1" xr:uid="{BB0398DF-14BB-4A8F-95A7-F666E99ED132}">
  <cacheSource type="external" connectionId="5"/>
  <cacheFields count="4">
    <cacheField name="[slaktegrupper].[dyreslag].[dyreslag]" caption="dyreslag" numFmtId="0" hierarchy="29" level="1">
      <sharedItems containsSemiMixedTypes="0" containsNonDate="0" containsString="0"/>
    </cacheField>
    <cacheField name="[Slaktedata_tom_2018_kommune  2].[år].[år]" caption="år" numFmtId="0" hierarchy="26" level="1">
      <sharedItems count="2">
        <s v="2003"/>
        <s v="2018"/>
      </sharedItems>
    </cacheField>
    <cacheField name="[Measures].[Sum of Levert slakteri, kg SUM 2]" caption="Sum of Levert slakteri, kg SUM 2" numFmtId="0" hierarchy="42" level="32767"/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1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2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2870372" backgroundQuery="1" createdVersion="6" refreshedVersion="6" minRefreshableVersion="3" recordCount="0" supportSubquery="1" supportAdvancedDrill="1" xr:uid="{8766FEB8-823B-4132-B476-AB0B8CF143C4}">
  <cacheSource type="external" connectionId="5"/>
  <cacheFields count="4">
    <cacheField name="[slaktegrupper].[dyreslag].[dyreslag]" caption="dyreslag" numFmtId="0" hierarchy="29" level="1">
      <sharedItems containsSemiMixedTypes="0" containsNonDate="0" containsString="0"/>
    </cacheField>
    <cacheField name="[Slaktedata_tom_2018_kommune  2].[år].[år]" caption="år" numFmtId="0" hierarchy="26" level="1">
      <sharedItems count="2">
        <s v="2018"/>
        <s v="2003" u="1"/>
      </sharedItems>
    </cacheField>
    <cacheField name="[Measures].[Sum of Levert slakteri, kg SUM 2]" caption="Sum of Levert slakteri, kg SUM 2" numFmtId="0" hierarchy="42" level="32767"/>
    <cacheField name="[spr_kommune_2019].[fnr_fylke].[fnr_fylke]" caption="fnr_fylke" numFmtId="0" hierarchy="32" level="1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0" memberValueDatatype="130" unbalanced="0"/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2" memberValueDatatype="130" unbalanced="0">
      <fieldsUsage count="2">
        <fieldUsage x="-1"/>
        <fieldUsage x="1"/>
      </fieldsUsage>
    </cacheHierarchy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0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2" memberValueDatatype="130" unbalanced="0">
      <fieldsUsage count="2">
        <fieldUsage x="-1"/>
        <fieldUsage x="3"/>
      </fieldsUsage>
    </cacheHierarchy>
    <cacheHierarchy uniqueName="[spr_kommune_2019].[fylke]" caption="fylke" attribute="1" defaultMemberUniqueName="[spr_kommune_2019].[fylke].[All]" allUniqueName="[spr_kommune_2019].[fylke].[All]" dimensionUniqueName="[spr_kommune_2019]" displayFolder="" count="0" memberValueDatatype="130" unbalanced="0"/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 oneField="1">
      <fieldsUsage count="1">
        <fieldUsage x="2"/>
      </fieldsUsage>
    </cacheHierarchy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andberg, Johan" refreshedDate="43556.318133333334" backgroundQuery="1" createdVersion="6" refreshedVersion="6" minRefreshableVersion="3" recordCount="0" supportSubquery="1" supportAdvancedDrill="1" xr:uid="{BEA3B5B7-F7A2-4B33-A532-C6671AA693B1}">
  <cacheSource type="external" connectionId="5"/>
  <cacheFields count="4">
    <cacheField name="[Slaktedata_tom_2018_kommune].[år].[år]" caption="år" numFmtId="0" hierarchy="12" level="1">
      <sharedItems count="16"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[spr_kommune_2019].[fylke].[fylke]" caption="fylke" numFmtId="0" hierarchy="33" level="1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  <cacheField name="[Measures].[Sum av Levert slakteri, kg SUM]" caption="Sum av Levert slakteri, kg SUM" numFmtId="0" hierarchy="49" level="32767"/>
    <cacheField name="[slaktegrupper].[dyreslag].[dyreslag]" caption="dyreslag" numFmtId="0" hierarchy="29" level="1">
      <sharedItems containsSemiMixedTypes="0" containsNonDate="0" containsString="0"/>
    </cacheField>
  </cacheFields>
  <cacheHierarchies count="54">
    <cacheHierarchy uniqueName="[Slaktedata_tom_2018_kommune].[Leveransetype]" caption="Leveransetype" attribute="1" defaultMemberUniqueName="[Slaktedata_tom_2018_kommune].[Leveransetype].[All]" allUniqueName="[Slaktedata_tom_2018_kommune].[Leveransetype].[All]" dimensionUniqueName="[Slaktedata_tom_2018_kommune]" displayFolder="" count="0" memberValueDatatype="130" unbalanced="0"/>
    <cacheHierarchy uniqueName="[Slaktedata_tom_2018_kommune].[Varekategori]" caption="Varekategori" attribute="1" defaultMemberUniqueName="[Slaktedata_tom_2018_kommune].[Varekategori].[All]" allUniqueName="[Slaktedata_tom_2018_kommune].[Varekategori].[All]" dimensionUniqueName="[Slaktedata_tom_2018_kommune]" displayFolder="" count="0" memberValueDatatype="130" unbalanced="0"/>
    <cacheHierarchy uniqueName="[Slaktedata_tom_2018_kommune].[Fylke]" caption="Fylke" attribute="1" defaultMemberUniqueName="[Slaktedata_tom_2018_kommune].[Fylke].[All]" allUniqueName="[Slaktedata_tom_2018_kommune].[Fylke].[All]" dimensionUniqueName="[Slaktedata_tom_2018_kommune]" displayFolder="" count="0" memberValueDatatype="130" unbalanced="0"/>
    <cacheHierarchy uniqueName="[Slaktedata_tom_2018_kommune].[Kommune]" caption="Kommune" attribute="1" defaultMemberUniqueName="[Slaktedata_tom_2018_kommune].[Kommune].[All]" allUniqueName="[Slaktedata_tom_2018_kommune].[Kommune].[All]" dimensionUniqueName="[Slaktedata_tom_2018_kommune]" displayFolder="" count="0" memberValueDatatype="130" unbalanced="0"/>
    <cacheHierarchy uniqueName="[Slaktedata_tom_2018_kommune].[Kommunenr]" caption="Kommunenr" attribute="1" defaultMemberUniqueName="[Slaktedata_tom_2018_kommune].[Kommunenr].[All]" allUniqueName="[Slaktedata_tom_2018_kommune].[Kommunenr].[All]" dimensionUniqueName="[Slaktedata_tom_2018_kommune]" displayFolder="" count="0" memberValueDatatype="130" unbalanced="0"/>
    <cacheHierarchy uniqueName="[Slaktedata_tom_2018_kommune].[Kommunenavn]" caption="Kommunenavn" attribute="1" defaultMemberUniqueName="[Slaktedata_tom_2018_kommune].[Kommunenavn].[All]" allUniqueName="[Slaktedata_tom_2018_kommune].[Kommunenavn].[All]" dimensionUniqueName="[Slaktedata_tom_2018_kommune]" displayFolder="" count="0" memberValueDatatype="130" unbalanced="0"/>
    <cacheHierarchy uniqueName="[Slaktedata_tom_2018_kommune].[Levert slakteri, kg SUM]" caption="Levert slakteri, kg SUM" attribute="1" defaultMemberUniqueName="[Slaktedata_tom_2018_kommune].[Levert slakteri, kg SUM].[All]" allUniqueName="[Slaktedata_tom_2018_kommune].[Levert slakteri, kg SUM].[All]" dimensionUniqueName="[Slaktedata_tom_2018_kommune]" displayFolder="" count="0" memberValueDatatype="20" unbalanced="0"/>
    <cacheHierarchy uniqueName="[Slaktedata_tom_2018_kommune].[Levert slakteri, antall SUM]" caption="Levert slakteri, antall SUM" attribute="1" defaultMemberUniqueName="[Slaktedata_tom_2018_kommune].[Levert slakteri, antall SUM].[All]" allUniqueName="[Slaktedata_tom_2018_kommune].[Levert slakteri, antall SUM].[All]" dimensionUniqueName="[Slaktedata_tom_2018_kommune]" displayFolder="" count="0" memberValueDatatype="20" unbalanced="0"/>
    <cacheHierarchy uniqueName="[Slaktedata_tom_2018_kommune].[Herav øko levert slakteri, kg SUM]" caption="Herav øko levert slakteri, kg SUM" attribute="1" defaultMemberUniqueName="[Slaktedata_tom_2018_kommune].[Herav øko levert slakteri, kg SUM].[All]" allUniqueName="[Slaktedata_tom_2018_kommune].[Herav øko levert slakteri, kg SUM].[All]" dimensionUniqueName="[Slaktedata_tom_2018_kommune]" displayFolder="" count="0" memberValueDatatype="20" unbalanced="0"/>
    <cacheHierarchy uniqueName="[Slaktedata_tom_2018_kommune].[Kassert erstattet antall SUM]" caption="Kassert erstattet antall SUM" attribute="1" defaultMemberUniqueName="[Slaktedata_tom_2018_kommune].[Kassert erstattet antall SUM].[All]" allUniqueName="[Slaktedata_tom_2018_kommune].[Kassert erstattet antall SUM].[All]" dimensionUniqueName="[Slaktedata_tom_2018_kommune]" displayFolder="" count="0" memberValueDatatype="20" unbalanced="0"/>
    <cacheHierarchy uniqueName="[Slaktedata_tom_2018_kommune].[Leieslakt/momsfri retur, kg SUM]" caption="Leieslakt/momsfri retur, kg SUM" attribute="1" defaultMemberUniqueName="[Slaktedata_tom_2018_kommune].[Leieslakt/momsfri retur, kg SUM].[All]" allUniqueName="[Slaktedata_tom_2018_kommune].[Leieslakt/momsfri retur, kg SUM].[All]" dimensionUniqueName="[Slaktedata_tom_2018_kommune]" displayFolder="" count="0" memberValueDatatype="20" unbalanced="0"/>
    <cacheHierarchy uniqueName="[Slaktedata_tom_2018_kommune].[Periode]" caption="Periode" attribute="1" defaultMemberUniqueName="[Slaktedata_tom_2018_kommune].[Periode].[All]" allUniqueName="[Slaktedata_tom_2018_kommune].[Periode].[All]" dimensionUniqueName="[Slaktedata_tom_2018_kommune]" displayFolder="" count="0" memberValueDatatype="20" unbalanced="0"/>
    <cacheHierarchy uniqueName="[Slaktedata_tom_2018_kommune].[år]" caption="år" attribute="1" defaultMemberUniqueName="[Slaktedata_tom_2018_kommune].[år].[All]" allUniqueName="[Slaktedata_tom_2018_kommune].[år].[All]" dimensionUniqueName="[Slaktedata_tom_2018_kommune]" displayFolder="" count="2" memberValueDatatype="130" unbalanced="0">
      <fieldsUsage count="2">
        <fieldUsage x="-1"/>
        <fieldUsage x="0"/>
      </fieldsUsage>
    </cacheHierarchy>
    <cacheHierarchy uniqueName="[Slaktedata_tom_2018_kommune].[måned]" caption="måned" attribute="1" defaultMemberUniqueName="[Slaktedata_tom_2018_kommune].[måned].[All]" allUniqueName="[Slaktedata_tom_2018_kommune].[måned].[All]" dimensionUniqueName="[Slaktedata_tom_2018_kommune]" displayFolder="" count="0" memberValueDatatype="130" unbalanced="0"/>
    <cacheHierarchy uniqueName="[Slaktedata_tom_2018_kommune  2].[Leveransetype]" caption="Leveransetype" attribute="1" defaultMemberUniqueName="[Slaktedata_tom_2018_kommune  2].[Leveransetype].[All]" allUniqueName="[Slaktedata_tom_2018_kommune  2].[Leveransetype].[All]" dimensionUniqueName="[Slaktedata_tom_2018_kommune  2]" displayFolder="" count="0" memberValueDatatype="130" unbalanced="0"/>
    <cacheHierarchy uniqueName="[Slaktedata_tom_2018_kommune  2].[Varekategori]" caption="Varekategori" attribute="1" defaultMemberUniqueName="[Slaktedata_tom_2018_kommune  2].[Varekategori].[All]" allUniqueName="[Slaktedata_tom_2018_kommune  2].[Varekategori].[All]" dimensionUniqueName="[Slaktedata_tom_2018_kommune  2]" displayFolder="" count="0" memberValueDatatype="130" unbalanced="0"/>
    <cacheHierarchy uniqueName="[Slaktedata_tom_2018_kommune  2].[Fylke]" caption="Fylke" attribute="1" defaultMemberUniqueName="[Slaktedata_tom_2018_kommune  2].[Fylke].[All]" allUniqueName="[Slaktedata_tom_2018_kommune  2].[Fylke].[All]" dimensionUniqueName="[Slaktedata_tom_2018_kommune  2]" displayFolder="" count="0" memberValueDatatype="130" unbalanced="0"/>
    <cacheHierarchy uniqueName="[Slaktedata_tom_2018_kommune  2].[Kommune]" caption="Kommune" attribute="1" defaultMemberUniqueName="[Slaktedata_tom_2018_kommune  2].[Kommune].[All]" allUniqueName="[Slaktedata_tom_2018_kommune  2].[Kommune].[All]" dimensionUniqueName="[Slaktedata_tom_2018_kommune  2]" displayFolder="" count="0" memberValueDatatype="130" unbalanced="0"/>
    <cacheHierarchy uniqueName="[Slaktedata_tom_2018_kommune  2].[Kommunenr]" caption="Kommunenr" attribute="1" defaultMemberUniqueName="[Slaktedata_tom_2018_kommune  2].[Kommunenr].[All]" allUniqueName="[Slaktedata_tom_2018_kommune  2].[Kommunenr].[All]" dimensionUniqueName="[Slaktedata_tom_2018_kommune  2]" displayFolder="" count="0" memberValueDatatype="130" unbalanced="0"/>
    <cacheHierarchy uniqueName="[Slaktedata_tom_2018_kommune  2].[Kommunenavn]" caption="Kommunenavn" attribute="1" defaultMemberUniqueName="[Slaktedata_tom_2018_kommune  2].[Kommunenavn].[All]" allUniqueName="[Slaktedata_tom_2018_kommune  2].[Kommunenavn].[All]" dimensionUniqueName="[Slaktedata_tom_2018_kommune  2]" displayFolder="" count="0" memberValueDatatype="130" unbalanced="0"/>
    <cacheHierarchy uniqueName="[Slaktedata_tom_2018_kommune  2].[Levert slakteri, kg SUM]" caption="Levert slakteri, kg SUM" attribute="1" defaultMemberUniqueName="[Slaktedata_tom_2018_kommune  2].[Levert slakteri, kg SUM].[All]" allUniqueName="[Slaktedata_tom_2018_kommune  2].[Levert slakteri, kg SUM].[All]" dimensionUniqueName="[Slaktedata_tom_2018_kommune  2]" displayFolder="" count="0" memberValueDatatype="20" unbalanced="0"/>
    <cacheHierarchy uniqueName="[Slaktedata_tom_2018_kommune  2].[Levert slakteri, antall SUM]" caption="Levert slakteri, antall SUM" attribute="1" defaultMemberUniqueName="[Slaktedata_tom_2018_kommune  2].[Levert slakteri, antall SUM].[All]" allUniqueName="[Slaktedata_tom_2018_kommune  2].[Levert slakteri, antall SUM].[All]" dimensionUniqueName="[Slaktedata_tom_2018_kommune  2]" displayFolder="" count="0" memberValueDatatype="20" unbalanced="0"/>
    <cacheHierarchy uniqueName="[Slaktedata_tom_2018_kommune  2].[Herav øko levert slakteri, kg SUM]" caption="Herav øko levert slakteri, kg SUM" attribute="1" defaultMemberUniqueName="[Slaktedata_tom_2018_kommune  2].[Herav øko levert slakteri, kg SUM].[All]" allUniqueName="[Slaktedata_tom_2018_kommune  2].[Herav øko levert slakteri, kg SUM].[All]" dimensionUniqueName="[Slaktedata_tom_2018_kommune  2]" displayFolder="" count="0" memberValueDatatype="20" unbalanced="0"/>
    <cacheHierarchy uniqueName="[Slaktedata_tom_2018_kommune  2].[Kassert erstattet antall SUM]" caption="Kassert erstattet antall SUM" attribute="1" defaultMemberUniqueName="[Slaktedata_tom_2018_kommune  2].[Kassert erstattet antall SUM].[All]" allUniqueName="[Slaktedata_tom_2018_kommune  2].[Kassert erstattet antall SUM].[All]" dimensionUniqueName="[Slaktedata_tom_2018_kommune  2]" displayFolder="" count="0" memberValueDatatype="20" unbalanced="0"/>
    <cacheHierarchy uniqueName="[Slaktedata_tom_2018_kommune  2].[Leieslakt/momsfri retur, kg SUM]" caption="Leieslakt/momsfri retur, kg SUM" attribute="1" defaultMemberUniqueName="[Slaktedata_tom_2018_kommune  2].[Leieslakt/momsfri retur, kg SUM].[All]" allUniqueName="[Slaktedata_tom_2018_kommune  2].[Leieslakt/momsfri retur, kg SUM].[All]" dimensionUniqueName="[Slaktedata_tom_2018_kommune  2]" displayFolder="" count="0" memberValueDatatype="20" unbalanced="0"/>
    <cacheHierarchy uniqueName="[Slaktedata_tom_2018_kommune  2].[Periode]" caption="Periode" attribute="1" defaultMemberUniqueName="[Slaktedata_tom_2018_kommune  2].[Periode].[All]" allUniqueName="[Slaktedata_tom_2018_kommune  2].[Periode].[All]" dimensionUniqueName="[Slaktedata_tom_2018_kommune  2]" displayFolder="" count="0" memberValueDatatype="20" unbalanced="0"/>
    <cacheHierarchy uniqueName="[Slaktedata_tom_2018_kommune  2].[år]" caption="år" attribute="1" defaultMemberUniqueName="[Slaktedata_tom_2018_kommune  2].[år].[All]" allUniqueName="[Slaktedata_tom_2018_kommune  2].[år].[All]" dimensionUniqueName="[Slaktedata_tom_2018_kommune  2]" displayFolder="" count="0" memberValueDatatype="130" unbalanced="0"/>
    <cacheHierarchy uniqueName="[Slaktedata_tom_2018_kommune  2].[måned]" caption="måned" attribute="1" defaultMemberUniqueName="[Slaktedata_tom_2018_kommune  2].[måned].[All]" allUniqueName="[Slaktedata_tom_2018_kommune  2].[måned].[All]" dimensionUniqueName="[Slaktedata_tom_2018_kommune  2]" displayFolder="" count="0" memberValueDatatype="130" unbalanced="0"/>
    <cacheHierarchy uniqueName="[slaktegrupper].[undergrupper]" caption="undergrupper" attribute="1" defaultMemberUniqueName="[slaktegrupper].[undergrupper].[All]" allUniqueName="[slaktegrupper].[undergrupper].[All]" dimensionUniqueName="[slaktegrupper]" displayFolder="" count="0" memberValueDatatype="130" unbalanced="0"/>
    <cacheHierarchy uniqueName="[slaktegrupper].[dyreslag]" caption="dyreslag" attribute="1" defaultMemberUniqueName="[slaktegrupper].[dyreslag].[All]" allUniqueName="[slaktegrupper].[dyreslag].[All]" dimensionUniqueName="[slaktegrupper]" displayFolder="" count="2" memberValueDatatype="130" unbalanced="0">
      <fieldsUsage count="2">
        <fieldUsage x="-1"/>
        <fieldUsage x="3"/>
      </fieldsUsage>
    </cacheHierarchy>
    <cacheHierarchy uniqueName="[slaktegrupper].[undergrupper2]" caption="undergrupper2" attribute="1" defaultMemberUniqueName="[slaktegrupper].[undergrupper2].[All]" allUniqueName="[slaktegrupper].[undergrupper2].[All]" dimensionUniqueName="[slaktegrupper]" displayFolder="" count="0" memberValueDatatype="130" unbalanced="0"/>
    <cacheHierarchy uniqueName="[spr_kommune_2019].[knr]" caption="knr" attribute="1" defaultMemberUniqueName="[spr_kommune_2019].[knr].[All]" allUniqueName="[spr_kommune_2019].[knr].[All]" dimensionUniqueName="[spr_kommune_2019]" displayFolder="" count="0" memberValueDatatype="130" unbalanced="0"/>
    <cacheHierarchy uniqueName="[spr_kommune_2019].[fnr_fylke]" caption="fnr_fylke" attribute="1" defaultMemberUniqueName="[spr_kommune_2019].[fnr_fylke].[All]" allUniqueName="[spr_kommune_2019].[fnr_fylke].[All]" dimensionUniqueName="[spr_kommune_2019]" displayFolder="" count="0" memberValueDatatype="130" unbalanced="0"/>
    <cacheHierarchy uniqueName="[spr_kommune_2019].[fylke]" caption="fylke" attribute="1" defaultMemberUniqueName="[spr_kommune_2019].[fylke].[All]" allUniqueName="[spr_kommune_2019].[fylke].[All]" dimensionUniqueName="[spr_kommune_2019]" displayFolder="" count="2" memberValueDatatype="130" unbalanced="0">
      <fieldsUsage count="2">
        <fieldUsage x="-1"/>
        <fieldUsage x="1"/>
      </fieldsUsage>
    </cacheHierarchy>
    <cacheHierarchy uniqueName="[spr_kommune_2019].[gml kommune]" caption="gml kommune" attribute="1" defaultMemberUniqueName="[spr_kommune_2019].[gml kommune].[All]" allUniqueName="[spr_kommune_2019].[gml kommune].[All]" dimensionUniqueName="[spr_kommune_2019]" displayFolder="" count="0" memberValueDatatype="130" unbalanced="0"/>
    <cacheHierarchy uniqueName="[spr_kommune_2019].[knr_kommune]" caption="knr_kommune" attribute="1" defaultMemberUniqueName="[spr_kommune_2019].[knr_kommune].[All]" allUniqueName="[spr_kommune_2019].[knr_kommune].[All]" dimensionUniqueName="[spr_kommune_2019]" displayFolder="" count="0" memberValueDatatype="130" unbalanced="0"/>
    <cacheHierarchy uniqueName="[spr_kommune_2019].[kommune]" caption="kommune" attribute="1" defaultMemberUniqueName="[spr_kommune_2019].[kommune].[All]" allUniqueName="[spr_kommune_2019].[kommune].[All]" dimensionUniqueName="[spr_kommune_2019]" displayFolder="" count="0" memberValueDatatype="130" unbalanced="0"/>
    <cacheHierarchy uniqueName="[Measures].[Sum of Levert slakteri, kg SUM]" caption="Sum of Levert slakteri, kg SUM" measure="1" displayFolder="" measureGroup="Slaktedata_tom_2018_kommune" count="0"/>
    <cacheHierarchy uniqueName="[Measures].[antall Levert slakteri SUM]" caption="antall Levert slakteri SUM" measure="1" displayFolder="" measureGroup="Slaktedata_tom_2018_kommune" count="0"/>
    <cacheHierarchy uniqueName="[Measures].[Sum of Herav øko levert slakteri, kg SUM]" caption="Sum of Herav øko levert slakteri, kg SUM" measure="1" displayFolder="" measureGroup="Slaktedata_tom_2018_kommune" count="0"/>
    <cacheHierarchy uniqueName="[Measures].[Sum of Kassert erstattet antall SUM]" caption="Sum of Kassert erstattet antall SUM" measure="1" displayFolder="" measureGroup="Slaktedata_tom_2018_kommune" count="0"/>
    <cacheHierarchy uniqueName="[Measures].[Sum of Leieslakt/momsfri retur, kg SUM]" caption="Sum of Leieslakt/momsfri retur, kg SUM" measure="1" displayFolder="" measureGroup="Slaktedata_tom_2018_kommune" count="0"/>
    <cacheHierarchy uniqueName="[Measures].[Sum of Levert slakteri, kg SUM 2]" caption="Sum of Levert slakteri, kg SUM 2" measure="1" displayFolder="" measureGroup="Slaktedata_tom_2018_kommune  2" count="0"/>
    <cacheHierarchy uniqueName="[Measures].[Sum of Levert slakteri, antall SUM]" caption="Sum of Levert slakteri, antall SUM" measure="1" displayFolder="" measureGroup="Slaktedata_tom_2018_kommune  2" count="0"/>
    <cacheHierarchy uniqueName="[Measures].[__XL_Count Slaktedata_tom_2018_kommune]" caption="__XL_Count Slaktedata_tom_2018_kommune" measure="1" displayFolder="" measureGroup="Slaktedata_tom_2018_kommune" count="0" hidden="1"/>
    <cacheHierarchy uniqueName="[Measures].[__XL_Count spr_kommune_2019]" caption="__XL_Count spr_kommune_2019" measure="1" displayFolder="" measureGroup="spr_kommune_2019" count="0" hidden="1"/>
    <cacheHierarchy uniqueName="[Measures].[__XL_Count slaktegrupper]" caption="__XL_Count slaktegrupper" measure="1" displayFolder="" measureGroup="slaktegrupper" count="0" hidden="1"/>
    <cacheHierarchy uniqueName="[Measures].[__XL_Count Slaktedata_tom_2018_kommune  2]" caption="__XL_Count Slaktedata_tom_2018_kommune  2" measure="1" displayFolder="" measureGroup="Slaktedata_tom_2018_kommune  2" count="0" hidden="1"/>
    <cacheHierarchy uniqueName="[Measures].[__No measures defined]" caption="__No measures defined" measure="1" displayFolder="" count="0" hidden="1"/>
    <cacheHierarchy uniqueName="[Measures].[Sum av Levert slakteri, kg SUM]" caption="Sum av Levert slakteri, kg SUM" measure="1" displayFolder="" measureGroup="Slaktedata_tom_2018_kommun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av Herav øko levert slakteri, kg SUM]" caption="Sum av Herav øko levert slakteri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av Leieslakt/momsfri retur, kg SUM]" caption="Sum av Leieslakt/momsfri retur, kg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Levert slakteri, kg SUM 2]" caption="Sum av Levert slakteri, kg SUM 2" measure="1" displayFolder="" measureGroup="Slaktedata_tom_2018_kommune  2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 av Levert slakteri, antall SUM]" caption="Sum av Levert slakteri, antall SUM" measure="1" displayFolder="" measureGroup="Slaktedata_tom_2018_kommune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Slaktedata_tom_2018_kommune" uniqueName="[Slaktedata_tom_2018_kommune]" caption="Slaktedata_tom_2018_kommune"/>
    <dimension name="Slaktedata_tom_2018_kommune  2" uniqueName="[Slaktedata_tom_2018_kommune  2]" caption="Slaktedata_tom_2018_kommune  2"/>
    <dimension name="slaktegrupper" uniqueName="[slaktegrupper]" caption="slaktegrupper"/>
    <dimension name="spr_kommune_2019" uniqueName="[spr_kommune_2019]" caption="spr_kommune_2019"/>
  </dimensions>
  <measureGroups count="4">
    <measureGroup name="Slaktedata_tom_2018_kommune" caption="Slaktedata_tom_2018_kommune"/>
    <measureGroup name="Slaktedata_tom_2018_kommune  2" caption="Slaktedata_tom_2018_kommune  2"/>
    <measureGroup name="slaktegrupper" caption="slaktegrupper"/>
    <measureGroup name="spr_kommune_2019" caption="spr_kommune_2019"/>
  </measureGroups>
  <maps count="8">
    <map measureGroup="0" dimension="1"/>
    <map measureGroup="0" dimension="3"/>
    <map measureGroup="0" dimension="4"/>
    <map measureGroup="1" dimension="2"/>
    <map measureGroup="1" dimension="3"/>
    <map measureGroup="1" dimension="4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6E7B86-8EB0-4137-89ED-AFCA31246F70}" name="Pivottabell10" cacheId="227" applyNumberFormats="0" applyBorderFormats="0" applyFontFormats="0" applyPatternFormats="0" applyAlignmentFormats="0" applyWidthHeightFormats="1" dataCaption="Verdier" updatedVersion="6" minRefreshableVersion="3" colGrandTotals="0" itemPrintTitles="1" createdVersion="6" indent="0" outline="1" outlineData="1" multipleFieldFilters="0" chartFormat="5">
  <location ref="F5:H24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sortType="descending" defaultSubtotal="0" defaultAttributeDrillState="1">
      <items count="17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1"/>
  </colFields>
  <colItems count="2">
    <i>
      <x/>
    </i>
    <i>
      <x v="1"/>
    </i>
  </colItems>
  <pageFields count="1">
    <pageField fld="0" hier="29" name="[slaktegrupper].[dyreslag].&amp;[gris]" cap="gris"/>
  </pageFields>
  <dataFields count="1">
    <dataField fld="2" subtotal="count" showDataAs="percentOfCol" baseField="3" baseItem="0" numFmtId="9"/>
  </dataFields>
  <formats count="2"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outline="0" collapsedLevelsAreSubtotals="1" fieldPosition="0"/>
    </format>
  </format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laktedata_tom_2018_kommune  2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F61C04-6545-4C1C-B6FC-31FE99057CF8}" name="Pivottabell3" cacheId="249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showEmptyRow="1" showEmptyCol="1" outline="1" outlineData="1" multipleFieldFilters="0">
  <location ref="H5:I23" firstHeaderRow="1" firstDataRow="1" firstDataCol="1" rowPageCount="2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Page" allDrilled="1" subtotalTop="0" showAll="0" dataSourceSort="1" defaultSubtotal="0" defaultAttributeDrillState="1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2">
    <pageField fld="1" hier="12" name="[Slaktedata_tom_2018_kommune].[år].&amp;[2018]" cap="2018"/>
    <pageField fld="3" hier="29" name="[slaktegrupper].[dyreslag].[All]" cap="All"/>
  </pageFields>
  <dataFields count="1">
    <dataField name="Sum av Levert slakteri, antall SUM" fld="0" baseField="0" baseItem="0" numFmtId="164"/>
  </dataFields>
  <formats count="1">
    <format dxfId="75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333B31-6A4F-4432-9A3E-21D438EDCADA}" name="Pivottabell1" cacheId="247" applyNumberFormats="0" applyBorderFormats="0" applyFontFormats="0" applyPatternFormats="0" applyAlignmentFormats="0" applyWidthHeightFormats="1" dataCaption="Verdier" updatedVersion="6" minRefreshableVersion="3" useAutoFormatting="1" subtotalHiddenItems="1" itemPrintTitles="1" createdVersion="6" indent="0" showEmptyRow="1" showEmptyCol="1" outline="1" outlineData="1" multipleFieldFilters="0">
  <location ref="B5:C23" firstHeaderRow="1" firstDataRow="1" firstDataCol="1" rowPageCount="2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2">
    <pageField fld="1" hier="29" name="[slaktegrupper].[dyreslag].[All]" cap="All"/>
    <pageField fld="2" hier="12" name="[Slaktedata_tom_2018_kommune].[år].&amp;[2018]" cap="2018"/>
  </pageFields>
  <dataFields count="1">
    <dataField name="Sum av Levert slakteri, kg SUM" fld="0" baseField="0" baseItem="0"/>
  </dataField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r_kommune_2019]"/>
        <x15:activeTabTopLevelEntity name="[Slaktedata_tom_2018_kommune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A864D2-9D0A-4A12-99F8-6D08889E3209}" name="Pivottabell11" cacheId="239" applyNumberFormats="0" applyBorderFormats="0" applyFontFormats="0" applyPatternFormats="0" applyAlignmentFormats="0" applyWidthHeightFormats="1" dataCaption="Verdier" tag="60bcee9c-95a3-4a80-a370-684caa1a2bdf" updatedVersion="6" minRefreshableVersion="3" subtotalHiddenItems="1" itemPrintTitles="1" createdVersion="6" indent="0" showHeaders="0" outline="1" outlineData="1" multipleFieldFilters="0" chartFormat="4">
  <location ref="V17:V18" firstHeaderRow="1" firstDataRow="1" firstDataCol="0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</pivotFields>
  <rowItems count="1">
    <i/>
  </rowItems>
  <colItems count="1">
    <i/>
  </colItems>
  <pageFields count="3">
    <pageField fld="0" hier="12" name="[Slaktedata_tom_2018_kommune].[år].&amp;[2018]" cap="2018"/>
    <pageField fld="3" hier="33" name="[spr_kommune_2019].[fylke].&amp;[Oppland]" cap="Oppland"/>
    <pageField fld="1" hier="29" name="[slaktegrupper].[dyreslag].[All]" cap="All"/>
  </pageFields>
  <dataFields count="1">
    <dataField fld="2" subtotal="count" showDataAs="percentOfTotal" baseField="4" baseItem="24" numFmtId="9"/>
  </dataFields>
  <formats count="1">
    <format dxfId="71">
      <pivotArea outline="0" collapsedLevelsAreSubtotals="1" fieldPosition="0"/>
    </format>
  </formats>
  <chartFormats count="8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nr_fylke].&amp;[07 Vestfold]"/>
      </members>
    </pivotHierarchy>
    <pivotHierarchy multipleItemSelectionAllowed="1" dragToData="1">
      <members count="1" level="1">
        <member name="[spr_kommune_2019].[fylke].&amp;[Oppland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B25399-9CDD-4A1C-85FD-F0AF6C7E78B0}" name="Pivottabell1" cacheId="237" applyNumberFormats="0" applyBorderFormats="0" applyFontFormats="0" applyPatternFormats="0" applyAlignmentFormats="0" applyWidthHeightFormats="1" dataCaption="Verdier" tag="60bcee9c-95a3-4a80-a370-684caa1a2bdf" updatedVersion="6" minRefreshableVersion="3" subtotalHiddenItems="1" itemPrintTitles="1" createdVersion="6" indent="0" outline="1" outlineData="1" multipleFieldFilters="0" chartFormat="7">
  <location ref="L5:T33" firstHeaderRow="1" firstDataRow="2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</pivotFields>
  <rowFields count="1">
    <field x="4"/>
  </rowFields>
  <rowItems count="27">
    <i>
      <x v="1"/>
    </i>
    <i>
      <x v="19"/>
    </i>
    <i>
      <x v="17"/>
    </i>
    <i>
      <x v="5"/>
    </i>
    <i>
      <x v="20"/>
    </i>
    <i>
      <x v="16"/>
    </i>
    <i>
      <x v="25"/>
    </i>
    <i>
      <x v="10"/>
    </i>
    <i>
      <x v="9"/>
    </i>
    <i>
      <x v="14"/>
    </i>
    <i>
      <x v="8"/>
    </i>
    <i>
      <x v="12"/>
    </i>
    <i>
      <x/>
    </i>
    <i>
      <x v="22"/>
    </i>
    <i>
      <x v="11"/>
    </i>
    <i>
      <x v="7"/>
    </i>
    <i>
      <x v="6"/>
    </i>
    <i>
      <x v="24"/>
    </i>
    <i>
      <x v="18"/>
    </i>
    <i>
      <x v="15"/>
    </i>
    <i>
      <x v="13"/>
    </i>
    <i>
      <x v="3"/>
    </i>
    <i>
      <x v="21"/>
    </i>
    <i>
      <x v="4"/>
    </i>
    <i>
      <x v="2"/>
    </i>
    <i>
      <x v="23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0" hier="12" name="[Slaktedata_tom_2018_kommune].[år].&amp;[2018]" cap="2018"/>
    <pageField fld="3" hier="33" name="[spr_kommune_2019].[fylke].&amp;[Oppland]" cap="Oppland"/>
  </pageFields>
  <dataFields count="1">
    <dataField fld="2" subtotal="count" baseField="4" baseItem="24" numFmtId="164"/>
  </dataFields>
  <chartFormats count="1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nr_fylke].&amp;[07 Vestfold]"/>
      </members>
    </pivotHierarchy>
    <pivotHierarchy multipleItemSelectionAllowed="1" dragToData="1">
      <members count="1" level="1">
        <member name="[spr_kommune_2019].[fylke].&amp;[Oppland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4" type="count" id="2" iMeasureHier="37">
      <autoFilter ref="A1">
        <filterColumn colId="0">
          <top10 val="50" filterVal="50"/>
        </filterColumn>
      </autoFilter>
    </filter>
  </filters>
  <rowHierarchiesUsage count="1">
    <rowHierarchyUsage hierarchyUsage="36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CDFD25-36C9-4ADD-AF62-A7E9B0438BE5}" name="Pivottabell31" cacheId="238" applyNumberFormats="0" applyBorderFormats="0" applyFontFormats="0" applyPatternFormats="0" applyAlignmentFormats="0" applyWidthHeightFormats="1" dataCaption="Verdier" tag="60bcee9c-95a3-4a80-a370-684caa1a2bdf" updatedVersion="6" minRefreshableVersion="3" subtotalHiddenItems="1" itemPrintTitles="1" createdVersion="6" indent="0" showHeaders="0" outline="1" outlineData="1" multipleFieldFilters="0" chartFormat="4">
  <location ref="A5:I33" firstHeaderRow="1" firstDataRow="2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</pivotFields>
  <rowFields count="1">
    <field x="4"/>
  </rowFields>
  <rowItems count="27">
    <i>
      <x v="1"/>
    </i>
    <i>
      <x v="19"/>
    </i>
    <i>
      <x v="17"/>
    </i>
    <i>
      <x v="5"/>
    </i>
    <i>
      <x v="20"/>
    </i>
    <i>
      <x v="16"/>
    </i>
    <i>
      <x v="25"/>
    </i>
    <i>
      <x v="10"/>
    </i>
    <i>
      <x v="9"/>
    </i>
    <i>
      <x v="14"/>
    </i>
    <i>
      <x v="8"/>
    </i>
    <i>
      <x v="12"/>
    </i>
    <i>
      <x/>
    </i>
    <i>
      <x v="22"/>
    </i>
    <i>
      <x v="11"/>
    </i>
    <i>
      <x v="7"/>
    </i>
    <i>
      <x v="6"/>
    </i>
    <i>
      <x v="24"/>
    </i>
    <i>
      <x v="18"/>
    </i>
    <i>
      <x v="15"/>
    </i>
    <i>
      <x v="13"/>
    </i>
    <i>
      <x v="3"/>
    </i>
    <i>
      <x v="21"/>
    </i>
    <i>
      <x v="4"/>
    </i>
    <i>
      <x v="2"/>
    </i>
    <i>
      <x v="23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0" hier="12" name="[Slaktedata_tom_2018_kommune].[år].&amp;[2018]" cap="2018"/>
    <pageField fld="3" hier="33" name="[spr_kommune_2019].[fylke].&amp;[Oppland]" cap="Oppland"/>
  </pageFields>
  <dataFields count="1">
    <dataField fld="2" subtotal="count" showDataAs="percentOfTotal" baseField="4" baseItem="24" numFmtId="9"/>
  </dataFields>
  <formats count="1">
    <format dxfId="72">
      <pivotArea outline="0" collapsedLevelsAreSubtotals="1" fieldPosition="0"/>
    </format>
  </formats>
  <chartFormats count="8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nr_fylke].&amp;[07 Vestfold]"/>
      </members>
    </pivotHierarchy>
    <pivotHierarchy multipleItemSelectionAllowed="1" dragToData="1">
      <members count="1" level="1">
        <member name="[spr_kommune_2019].[fylke].&amp;[Oppland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4" type="count" id="2" iMeasureHier="37">
      <autoFilter ref="A1">
        <filterColumn colId="0">
          <top10 val="50" filterVal="50"/>
        </filterColumn>
      </autoFilter>
    </filter>
  </filters>
  <rowHierarchiesUsage count="1">
    <rowHierarchyUsage hierarchyUsage="36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B49F83-B8D4-442D-A556-A3AA109B52C5}" name="Pivottabell4" cacheId="232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5">
  <location ref="A54:H73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allDrilled="1" subtotalTop="0" showAll="0" sortType="a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8">
    <i>
      <x v="3"/>
    </i>
    <i>
      <x v="1"/>
    </i>
    <i>
      <x v="12"/>
    </i>
    <i>
      <x v="11"/>
    </i>
    <i>
      <x v="14"/>
    </i>
    <i>
      <x v="2"/>
    </i>
    <i>
      <x v="5"/>
    </i>
    <i>
      <x v="10"/>
    </i>
    <i>
      <x/>
    </i>
    <i>
      <x v="6"/>
    </i>
    <i>
      <x v="15"/>
    </i>
    <i>
      <x v="7"/>
    </i>
    <i>
      <x v="8"/>
    </i>
    <i>
      <x v="16"/>
    </i>
    <i>
      <x v="4"/>
    </i>
    <i>
      <x v="13"/>
    </i>
    <i>
      <x v="9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0" hier="26" name="[Slaktedata_tom_2018_kommune  2].[år].&amp;[2018]" cap="2018"/>
  </pageFields>
  <dataFields count="1">
    <dataField fld="1" subtotal="count" baseField="0" baseItem="0"/>
  </dataFields>
  <formats count="1">
    <format dxfId="61">
      <pivotArea collapsedLevelsAreSubtotals="1" fieldPosition="0">
        <references count="1">
          <reference field="3" count="0"/>
        </references>
      </pivotArea>
    </format>
  </formats>
  <chartFormats count="6"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D2F191-33C2-453C-8040-E7FBE51189F2}" name="Pivottabell10" cacheId="23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">
  <location ref="D21:E39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allDrilled="1" subtotalTop="0" showAll="0" sortType="a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8">
    <i>
      <x v="3"/>
    </i>
    <i>
      <x v="1"/>
    </i>
    <i>
      <x v="12"/>
    </i>
    <i>
      <x v="11"/>
    </i>
    <i>
      <x v="14"/>
    </i>
    <i>
      <x v="2"/>
    </i>
    <i>
      <x v="5"/>
    </i>
    <i>
      <x v="10"/>
    </i>
    <i>
      <x/>
    </i>
    <i>
      <x v="6"/>
    </i>
    <i>
      <x v="15"/>
    </i>
    <i>
      <x v="7"/>
    </i>
    <i>
      <x v="8"/>
    </i>
    <i>
      <x v="16"/>
    </i>
    <i>
      <x v="4"/>
    </i>
    <i>
      <x v="13"/>
    </i>
    <i>
      <x v="9"/>
    </i>
    <i t="grand">
      <x/>
    </i>
  </rowItems>
  <colItems count="1">
    <i/>
  </colItems>
  <pageFields count="2">
    <pageField fld="0" hier="26" name="[Slaktedata_tom_2018_kommune  2].[år].&amp;[2018]" cap="2018"/>
    <pageField fld="2" hier="29" name="[slaktegrupper].[dyreslag].[All]" cap="All"/>
  </pageFields>
  <dataFields count="1">
    <dataField fld="1" subtotal="count" showDataAs="percentOfTotal" baseField="3" baseItem="1" numFmtId="9"/>
  </dataFields>
  <formats count="3">
    <format dxfId="64">
      <pivotArea collapsedLevelsAreSubtotals="1" fieldPosition="0">
        <references count="1">
          <reference field="3" count="0"/>
        </references>
      </pivotArea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CC02BA-15C3-40DE-B45E-BD1C260C43E3}" name="Pivottabell9" cacheId="235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">
  <location ref="A21:B39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allDrilled="1" subtotalTop="0" showAll="0" sortType="a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8">
    <i>
      <x v="3"/>
    </i>
    <i>
      <x v="1"/>
    </i>
    <i>
      <x v="12"/>
    </i>
    <i>
      <x v="11"/>
    </i>
    <i>
      <x v="14"/>
    </i>
    <i>
      <x v="2"/>
    </i>
    <i>
      <x v="5"/>
    </i>
    <i>
      <x v="10"/>
    </i>
    <i>
      <x/>
    </i>
    <i>
      <x v="6"/>
    </i>
    <i>
      <x v="15"/>
    </i>
    <i>
      <x v="7"/>
    </i>
    <i>
      <x v="8"/>
    </i>
    <i>
      <x v="16"/>
    </i>
    <i>
      <x v="4"/>
    </i>
    <i>
      <x v="13"/>
    </i>
    <i>
      <x v="9"/>
    </i>
    <i t="grand">
      <x/>
    </i>
  </rowItems>
  <colItems count="1">
    <i/>
  </colItems>
  <pageFields count="2">
    <pageField fld="0" hier="26" name="[Slaktedata_tom_2018_kommune  2].[år].&amp;[2018]" cap="2018"/>
    <pageField fld="2" hier="29" name="[slaktegrupper].[dyreslag].[All]" cap="All"/>
  </pageFields>
  <dataFields count="1">
    <dataField fld="1" subtotal="count" baseField="0" baseItem="0"/>
  </dataFields>
  <formats count="1">
    <format dxfId="65">
      <pivotArea collapsedLevelsAreSubtotals="1" fieldPosition="0">
        <references count="1">
          <reference field="3" count="0"/>
        </references>
      </pivotArea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25645A-1B83-4E7B-8382-9F28049B7860}" name="Pivottabell8" cacheId="234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">
  <location ref="J23:J24" firstHeaderRow="1" firstDataRow="1" firstDataCol="0" rowPageCount="3" colPageCount="1"/>
  <pivotFields count="4"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Items count="1">
    <i/>
  </rowItems>
  <colItems count="1">
    <i/>
  </colItems>
  <pageFields count="3">
    <pageField fld="0" hier="26" name="[Slaktedata_tom_2018_kommune  2].[år].&amp;[2018]" cap="2018"/>
    <pageField fld="2" hier="29" name="[slaktegrupper].[dyreslag].[All]" cap="All"/>
    <pageField fld="3" hier="33" name="[spr_kommune_2019].[fylke].[All]" cap="All"/>
  </pageFields>
  <dataFields count="1">
    <dataField fld="1" subtotal="count" baseField="0" baseItem="0"/>
  </dataFields>
  <formats count="2">
    <format dxfId="67">
      <pivotArea collapsedLevelsAreSubtotals="1" fieldPosition="0">
        <references count="1">
          <reference field="3" count="0"/>
        </references>
      </pivotArea>
    </format>
    <format dxfId="66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295CB8-391C-42ED-9B44-80979EA5E57E}" name="Pivottabell5" cacheId="233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4">
  <location ref="A79:H98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allDrilled="1" subtotalTop="0" showAll="0" sortType="a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8">
    <i>
      <x v="3"/>
    </i>
    <i>
      <x v="1"/>
    </i>
    <i>
      <x v="12"/>
    </i>
    <i>
      <x v="11"/>
    </i>
    <i>
      <x v="14"/>
    </i>
    <i>
      <x v="2"/>
    </i>
    <i>
      <x v="5"/>
    </i>
    <i>
      <x v="10"/>
    </i>
    <i>
      <x/>
    </i>
    <i>
      <x v="6"/>
    </i>
    <i>
      <x v="15"/>
    </i>
    <i>
      <x v="7"/>
    </i>
    <i>
      <x v="8"/>
    </i>
    <i>
      <x v="16"/>
    </i>
    <i>
      <x v="4"/>
    </i>
    <i>
      <x v="13"/>
    </i>
    <i>
      <x v="9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0" hier="26" name="[Slaktedata_tom_2018_kommune  2].[år].&amp;[2018]" cap="2018"/>
  </pageFields>
  <dataFields count="1">
    <dataField fld="1" subtotal="count" showDataAs="percentOfTotal" baseField="3" baseItem="2" numFmtId="9"/>
  </dataFields>
  <formats count="3">
    <format dxfId="70">
      <pivotArea collapsedLevelsAreSubtotals="1" fieldPosition="0">
        <references count="1">
          <reference field="3" count="0"/>
        </references>
      </pivotArea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outline="0" collapsedLevelsAreSubtotals="1" fieldPosition="0"/>
    </format>
  </formats>
  <chartFormats count="6"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415883-DB88-425F-940A-86A67E84D6EB}" name="Pivottabell5" cacheId="231" applyNumberFormats="0" applyBorderFormats="0" applyFontFormats="0" applyPatternFormats="0" applyAlignmentFormats="0" applyWidthHeightFormats="1" dataCaption="Verdier" updatedVersion="6" minRefreshableVersion="3" colGrandTotals="0" itemPrintTitles="1" createdVersion="6" indent="0" outline="1" outlineData="1" multipleFieldFilters="0" chartFormat="9">
  <location ref="F30:G49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x="1"/>
      </items>
    </pivotField>
    <pivotField dataField="1" subtotalTop="0" showAll="0" defaultSubtotal="0"/>
    <pivotField allDrilled="1" subtotalTop="0" showAll="0" sortType="descending" defaultSubtotal="0" defaultAttributeDrillState="1">
      <items count="17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Row" allDrilled="1" subtotalTop="0" showAll="0" sortType="a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</pivotFields>
  <rowFields count="1">
    <field x="4"/>
  </rowFields>
  <rowItems count="18">
    <i>
      <x v="3"/>
    </i>
    <i>
      <x v="12"/>
    </i>
    <i>
      <x v="2"/>
    </i>
    <i>
      <x v="1"/>
    </i>
    <i>
      <x v="14"/>
    </i>
    <i>
      <x v="11"/>
    </i>
    <i>
      <x v="10"/>
    </i>
    <i>
      <x v="6"/>
    </i>
    <i>
      <x v="5"/>
    </i>
    <i>
      <x/>
    </i>
    <i>
      <x v="7"/>
    </i>
    <i>
      <x v="15"/>
    </i>
    <i>
      <x v="8"/>
    </i>
    <i>
      <x v="16"/>
    </i>
    <i>
      <x v="4"/>
    </i>
    <i>
      <x v="13"/>
    </i>
    <i>
      <x v="9"/>
    </i>
    <i t="grand">
      <x/>
    </i>
  </rowItems>
  <colFields count="1">
    <field x="1"/>
  </colFields>
  <colItems count="1">
    <i>
      <x/>
    </i>
  </colItems>
  <pageFields count="1">
    <pageField fld="0" hier="29" name="[slaktegrupper].[dyreslag].&amp;[gris]" cap="gris"/>
  </pageFields>
  <dataFields count="1">
    <dataField fld="2" subtotal="count" showDataAs="percentOfCol" baseField="3" baseItem="0" numFmtId="9"/>
  </dataFields>
  <formats count="2">
    <format dxfId="83">
      <pivotArea outline="0" fieldPosition="0">
        <references count="1">
          <reference field="4294967294" count="1">
            <x v="0"/>
          </reference>
        </references>
      </pivotArea>
    </format>
    <format dxfId="82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laktedata_tom_2018_kommune  2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7A024-ADB6-4D2A-AC77-2FB39AD03115}" name="Pivottabell7" cacheId="283" applyNumberFormats="0" applyBorderFormats="0" applyFontFormats="0" applyPatternFormats="0" applyAlignmentFormats="0" applyWidthHeightFormats="1" dataCaption="Verdier" tag="bbb515ea-e51d-4910-866a-a3cb550a6bf0" updatedVersion="6" minRefreshableVersion="3" useAutoFormatting="1" subtotalHiddenItems="1" itemPrintTitles="1" createdVersion="6" indent="0" outline="1" outlineData="1" multipleFieldFilters="0" chartFormat="4">
  <location ref="K4" firstHeaderRow="0" firstDataRow="0" firstDataCol="0" rowPageCount="1" colPageCount="1"/>
  <pivotFields count="2"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pageFields count="1">
    <pageField fld="0" hier="29" name="[slaktegrupper].[dyreslag].&amp;[kylling/høns]" cap="kylling/høns"/>
  </pageFields>
  <formats count="1">
    <format dxfId="51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0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kylling/høns]"/>
      </members>
    </pivotHierarchy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pr_kommune_2019]"/>
        <x15:activeTabTopLevelEntity name="[Slaktedata_tom_2018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F913A2-D4EA-47E8-B045-A13B5F943932}" name="Pivottabell6" cacheId="280" applyNumberFormats="0" applyBorderFormats="0" applyFontFormats="0" applyPatternFormats="0" applyAlignmentFormats="0" applyWidthHeightFormats="1" dataCaption="Verdier" tag="bbb515ea-e51d-4910-866a-a3cb550a6bf0" updatedVersion="6" minRefreshableVersion="3" useAutoFormatting="1" subtotalHiddenItems="1" itemPrintTitles="1" createdVersion="6" indent="0" outline="1" outlineData="1" multipleFieldFilters="0" chartFormat="4">
  <location ref="G7:I59" firstHeaderRow="1" firstDataRow="2" firstDataCol="1" rowPageCount="2" colPageCount="1"/>
  <pivotFields count="6">
    <pivotField axis="axisCol" allDrilled="1" subtotalTop="0" showAll="0" dataSourceSort="1" defaultSubtotal="0" defaultAttributeDrillState="1">
      <items count="7">
        <item s="1" x="0"/>
        <item x="1"/>
        <item x="2"/>
        <item x="3"/>
        <item x="4"/>
        <item x="5"/>
        <item x="6"/>
      </items>
    </pivotField>
    <pivotField allDrilled="1" subtotalTop="0" showAll="0" sortType="descending" defaultSubtotal="0" defaultAttributeDrillState="1">
      <items count="4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measureFilter="1" sortType="descending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</pivotFields>
  <rowFields count="1">
    <field x="4"/>
  </rowFields>
  <rowItems count="51">
    <i>
      <x v="10"/>
    </i>
    <i>
      <x v="15"/>
    </i>
    <i>
      <x v="30"/>
    </i>
    <i>
      <x v="39"/>
    </i>
    <i>
      <x v="21"/>
    </i>
    <i>
      <x v="25"/>
    </i>
    <i>
      <x v="13"/>
    </i>
    <i>
      <x v="20"/>
    </i>
    <i>
      <x v="18"/>
    </i>
    <i>
      <x v="33"/>
    </i>
    <i>
      <x v="4"/>
    </i>
    <i>
      <x v="36"/>
    </i>
    <i>
      <x v="47"/>
    </i>
    <i>
      <x v="29"/>
    </i>
    <i>
      <x v="38"/>
    </i>
    <i>
      <x v="46"/>
    </i>
    <i>
      <x v="5"/>
    </i>
    <i>
      <x v="41"/>
    </i>
    <i>
      <x v="32"/>
    </i>
    <i>
      <x v="2"/>
    </i>
    <i>
      <x v="44"/>
    </i>
    <i>
      <x v="49"/>
    </i>
    <i>
      <x v="7"/>
    </i>
    <i>
      <x v="3"/>
    </i>
    <i>
      <x v="17"/>
    </i>
    <i>
      <x v="26"/>
    </i>
    <i>
      <x v="24"/>
    </i>
    <i>
      <x v="8"/>
    </i>
    <i>
      <x v="1"/>
    </i>
    <i>
      <x v="23"/>
    </i>
    <i>
      <x v="31"/>
    </i>
    <i>
      <x v="12"/>
    </i>
    <i>
      <x v="43"/>
    </i>
    <i>
      <x v="42"/>
    </i>
    <i>
      <x v="9"/>
    </i>
    <i>
      <x v="35"/>
    </i>
    <i>
      <x v="40"/>
    </i>
    <i>
      <x v="11"/>
    </i>
    <i>
      <x v="19"/>
    </i>
    <i>
      <x v="22"/>
    </i>
    <i>
      <x v="16"/>
    </i>
    <i>
      <x v="37"/>
    </i>
    <i>
      <x/>
    </i>
    <i>
      <x v="34"/>
    </i>
    <i>
      <x v="14"/>
    </i>
    <i>
      <x v="48"/>
    </i>
    <i>
      <x v="45"/>
    </i>
    <i>
      <x v="28"/>
    </i>
    <i>
      <x v="27"/>
    </i>
    <i>
      <x v="6"/>
    </i>
    <i t="grand">
      <x/>
    </i>
  </rowItems>
  <colFields count="1">
    <field x="0"/>
  </colFields>
  <colItems count="2">
    <i>
      <x/>
    </i>
    <i t="grand">
      <x/>
    </i>
  </colItems>
  <pageFields count="2">
    <pageField fld="2" hier="12" name="[Slaktedata_tom_2018_kommune].[år].&amp;[2018]" cap="2018"/>
    <pageField fld="5" hier="33" name="[spr_kommune_2019].[fylke].[All]" cap="All"/>
  </pageFields>
  <dataFields count="1">
    <dataField fld="3" subtotal="count" baseField="4" baseItem="35" numFmtId="164"/>
  </dataFields>
  <formats count="4">
    <format dxfId="55">
      <pivotArea collapsedLevelsAreSubtotals="1" fieldPosition="0">
        <references count="1">
          <reference field="4" count="1">
            <x v="10"/>
          </reference>
        </references>
      </pivotArea>
    </format>
    <format dxfId="54">
      <pivotArea dataOnly="0" labelOnly="1" fieldPosition="0">
        <references count="1">
          <reference field="4" count="1">
            <x v="10"/>
          </reference>
        </references>
      </pivotArea>
    </format>
    <format dxfId="53">
      <pivotArea outline="0" fieldPosition="0">
        <references count="1">
          <reference field="4294967294" count="1">
            <x v="0"/>
          </reference>
        </references>
      </pivotArea>
    </format>
    <format dxfId="52">
      <pivotArea outline="0" collapsedLevelsAreSubtotals="1" fieldPosition="0"/>
    </format>
  </formats>
  <chartFormats count="7">
    <chartFormat chart="3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4" type="count" id="3" iMeasureHier="37">
      <autoFilter ref="A1">
        <filterColumn colId="0">
          <top10 val="50" filterVal="50"/>
        </filterColumn>
      </autoFilter>
    </filter>
  </filters>
  <rowHierarchiesUsage count="1">
    <rowHierarchyUsage hierarchyUsage="36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pr_kommune_2019]"/>
        <x15:activeTabTopLevelEntity name="[Slaktedata_tom_2018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5DA78E-68F0-4C78-9E47-32E9E85D19EB}" name="Pivottabell1" cacheId="277" applyNumberFormats="0" applyBorderFormats="0" applyFontFormats="0" applyPatternFormats="0" applyAlignmentFormats="0" applyWidthHeightFormats="1" dataCaption="Verdier" tag="bbb515ea-e51d-4910-866a-a3cb550a6bf0" updatedVersion="6" minRefreshableVersion="3" useAutoFormatting="1" subtotalHiddenItems="1" colGrandTotals="0" itemPrintTitles="1" createdVersion="6" indent="0" outline="1" outlineData="1" multipleFieldFilters="0">
  <location ref="B8:C100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llDrilled="1" subtotalTop="0" showAll="0" sortType="descending" defaultSubtotal="0" defaultAttributeDrillState="1">
      <items count="4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sortType="descending" defaultSubtotal="0" defaultAttributeDrillState="1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</pivotFields>
  <rowFields count="1">
    <field x="4"/>
  </rowFields>
  <rowItems count="92">
    <i>
      <x v="24"/>
    </i>
    <i>
      <x v="31"/>
    </i>
    <i>
      <x v="51"/>
    </i>
    <i>
      <x v="69"/>
    </i>
    <i>
      <x v="41"/>
    </i>
    <i>
      <x v="45"/>
    </i>
    <i>
      <x v="27"/>
    </i>
    <i>
      <x v="40"/>
    </i>
    <i>
      <x v="38"/>
    </i>
    <i>
      <x v="58"/>
    </i>
    <i>
      <x v="11"/>
    </i>
    <i>
      <x v="65"/>
    </i>
    <i>
      <x v="85"/>
    </i>
    <i>
      <x v="50"/>
    </i>
    <i>
      <x v="67"/>
    </i>
    <i>
      <x v="82"/>
    </i>
    <i>
      <x v="15"/>
    </i>
    <i>
      <x v="75"/>
    </i>
    <i>
      <x v="57"/>
    </i>
    <i>
      <x v="7"/>
    </i>
    <i>
      <x v="79"/>
    </i>
    <i>
      <x v="90"/>
    </i>
    <i>
      <x v="17"/>
    </i>
    <i>
      <x v="9"/>
    </i>
    <i>
      <x v="37"/>
    </i>
    <i>
      <x v="46"/>
    </i>
    <i>
      <x v="44"/>
    </i>
    <i>
      <x v="19"/>
    </i>
    <i>
      <x v="4"/>
    </i>
    <i>
      <x v="43"/>
    </i>
    <i>
      <x v="55"/>
    </i>
    <i>
      <x v="26"/>
    </i>
    <i>
      <x v="77"/>
    </i>
    <i>
      <x v="76"/>
    </i>
    <i>
      <x v="21"/>
    </i>
    <i>
      <x v="61"/>
    </i>
    <i>
      <x v="70"/>
    </i>
    <i>
      <x v="25"/>
    </i>
    <i>
      <x v="39"/>
    </i>
    <i>
      <x v="42"/>
    </i>
    <i>
      <x v="34"/>
    </i>
    <i>
      <x v="66"/>
    </i>
    <i>
      <x v="1"/>
    </i>
    <i>
      <x v="59"/>
    </i>
    <i>
      <x v="30"/>
    </i>
    <i>
      <x v="87"/>
    </i>
    <i>
      <x v="81"/>
    </i>
    <i>
      <x v="49"/>
    </i>
    <i>
      <x v="48"/>
    </i>
    <i>
      <x v="16"/>
    </i>
    <i>
      <x v="71"/>
    </i>
    <i>
      <x v="62"/>
    </i>
    <i>
      <x v="63"/>
    </i>
    <i>
      <x v="3"/>
    </i>
    <i>
      <x v="74"/>
    </i>
    <i>
      <x v="23"/>
    </i>
    <i>
      <x v="14"/>
    </i>
    <i>
      <x/>
    </i>
    <i>
      <x v="12"/>
    </i>
    <i>
      <x v="53"/>
    </i>
    <i>
      <x v="47"/>
    </i>
    <i>
      <x v="10"/>
    </i>
    <i>
      <x v="28"/>
    </i>
    <i>
      <x v="64"/>
    </i>
    <i>
      <x v="36"/>
    </i>
    <i>
      <x v="35"/>
    </i>
    <i>
      <x v="18"/>
    </i>
    <i>
      <x v="6"/>
    </i>
    <i>
      <x v="5"/>
    </i>
    <i>
      <x v="68"/>
    </i>
    <i>
      <x v="72"/>
    </i>
    <i>
      <x v="13"/>
    </i>
    <i>
      <x v="88"/>
    </i>
    <i>
      <x v="83"/>
    </i>
    <i>
      <x v="8"/>
    </i>
    <i>
      <x v="78"/>
    </i>
    <i>
      <x v="29"/>
    </i>
    <i>
      <x v="20"/>
    </i>
    <i>
      <x v="56"/>
    </i>
    <i>
      <x v="22"/>
    </i>
    <i>
      <x v="89"/>
    </i>
    <i>
      <x v="32"/>
    </i>
    <i>
      <x v="86"/>
    </i>
    <i>
      <x v="60"/>
    </i>
    <i>
      <x v="80"/>
    </i>
    <i>
      <x v="52"/>
    </i>
    <i>
      <x v="73"/>
    </i>
    <i>
      <x v="33"/>
    </i>
    <i>
      <x v="2"/>
    </i>
    <i>
      <x v="84"/>
    </i>
    <i>
      <x v="54"/>
    </i>
    <i t="grand">
      <x/>
    </i>
  </rowItems>
  <colItems count="1">
    <i/>
  </colItems>
  <pageFields count="3">
    <pageField fld="2" hier="12" name="[Slaktedata_tom_2018_kommune].[år].&amp;[2018]" cap="2018"/>
    <pageField fld="0" hier="29" name="[slaktegrupper].[dyreslag].&amp;[kylling/høns]" cap="kylling/høns"/>
    <pageField fld="5" hier="33" name="[spr_kommune_2019].[fylke].[All]" cap="All"/>
  </pageFields>
  <dataFields count="1">
    <dataField fld="3" subtotal="count" showDataAs="percentOfTotal" baseField="4" baseItem="35" numFmtId="10"/>
  </dataFields>
  <formats count="4">
    <format dxfId="59">
      <pivotArea outline="0" collapsedLevelsAreSubtotals="1" fieldPosition="0"/>
    </format>
    <format dxfId="58">
      <pivotArea collapsedLevelsAreSubtotals="1" fieldPosition="0">
        <references count="1">
          <reference field="4" count="1">
            <x v="24"/>
          </reference>
        </references>
      </pivotArea>
    </format>
    <format dxfId="57">
      <pivotArea dataOnly="0" labelOnly="1" fieldPosition="0">
        <references count="1">
          <reference field="4" count="1">
            <x v="24"/>
          </reference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kylling/høns]"/>
      </members>
    </pivotHierarchy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pr_kommune_2019]"/>
        <x15:activeTabTopLevelEntity name="[Slaktedata_tom_2018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F6BDFC-B5A9-4BA2-A7F1-72E06AD603AF}" name="Pivottabell2" cacheId="252" applyNumberFormats="0" applyBorderFormats="0" applyFontFormats="0" applyPatternFormats="0" applyAlignmentFormats="0" applyWidthHeightFormats="1" dataCaption="Verdier" grandTotalCaption="% sum storfe" updatedVersion="6" minRefreshableVersion="3" itemPrintTitles="1" createdVersion="6" indent="0" outline="1" outlineData="1" multipleFieldFilters="0" chartFormat="1">
  <location ref="I10:P60" firstHeaderRow="1" firstDataRow="2" firstDataCol="1" rowPageCount="3" colPageCount="1"/>
  <pivotFields count="7"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sortType="ascending" defaultSubtotal="0" defaultAttributeDrillState="1">
      <items count="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49">
    <i>
      <x v="39"/>
    </i>
    <i>
      <x v="15"/>
    </i>
    <i>
      <x v="12"/>
    </i>
    <i>
      <x v="29"/>
    </i>
    <i>
      <x v="21"/>
    </i>
    <i>
      <x v="25"/>
    </i>
    <i>
      <x v="43"/>
    </i>
    <i>
      <x v="11"/>
    </i>
    <i>
      <x v="40"/>
    </i>
    <i>
      <x v="46"/>
    </i>
    <i>
      <x v="26"/>
    </i>
    <i>
      <x v="27"/>
    </i>
    <i>
      <x v="18"/>
    </i>
    <i>
      <x v="22"/>
    </i>
    <i>
      <x v="47"/>
    </i>
    <i>
      <x v="38"/>
    </i>
    <i>
      <x v="1"/>
    </i>
    <i>
      <x v="19"/>
    </i>
    <i>
      <x v="7"/>
    </i>
    <i>
      <x v="31"/>
    </i>
    <i>
      <x v="35"/>
    </i>
    <i>
      <x v="30"/>
    </i>
    <i>
      <x v="33"/>
    </i>
    <i>
      <x v="45"/>
    </i>
    <i>
      <x v="10"/>
    </i>
    <i>
      <x/>
    </i>
    <i>
      <x v="23"/>
    </i>
    <i>
      <x v="6"/>
    </i>
    <i>
      <x v="16"/>
    </i>
    <i>
      <x v="14"/>
    </i>
    <i>
      <x v="37"/>
    </i>
    <i>
      <x v="41"/>
    </i>
    <i>
      <x v="36"/>
    </i>
    <i>
      <x v="28"/>
    </i>
    <i>
      <x v="32"/>
    </i>
    <i>
      <x v="4"/>
    </i>
    <i>
      <x v="3"/>
    </i>
    <i>
      <x v="44"/>
    </i>
    <i>
      <x v="42"/>
    </i>
    <i>
      <x v="24"/>
    </i>
    <i>
      <x v="8"/>
    </i>
    <i>
      <x v="17"/>
    </i>
    <i>
      <x v="20"/>
    </i>
    <i>
      <x v="2"/>
    </i>
    <i>
      <x v="9"/>
    </i>
    <i>
      <x v="13"/>
    </i>
    <i>
      <x v="5"/>
    </i>
    <i>
      <x v="3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0" hier="26" name="[Slaktedata_tom_2018_kommune  2].[år].&amp;[2018]" cap="2018"/>
    <pageField fld="3" hier="29" name="[slaktegrupper].[dyreslag].&amp;[storfe]" cap="storfe"/>
    <pageField fld="5" hier="33" name="[spr_kommune_2019].[fylke].&amp;[Trøndelag]" cap="Trøndelag"/>
  </pageFields>
  <dataFields count="1">
    <dataField fld="1" subtotal="count" showDataAs="percentOfCol" baseField="6" baseItem="2" numFmtId="9"/>
  </dataFields>
  <formats count="2"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BBD2B8-B3DC-4718-8EBB-7CB4278302EF}" name="Pivottabell1" cacheId="251" applyNumberFormats="0" applyBorderFormats="0" applyFontFormats="0" applyPatternFormats="0" applyAlignmentFormats="0" applyWidthHeightFormats="1" dataCaption="Verdier" grandTotalCaption="Sum storfe" updatedVersion="6" minRefreshableVersion="3" itemPrintTitles="1" createdVersion="6" indent="0" outline="1" outlineData="1" multipleFieldFilters="0">
  <location ref="A10:H60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5"/>
  </rowFields>
  <rowItems count="49">
    <i>
      <x v="39"/>
    </i>
    <i>
      <x v="15"/>
    </i>
    <i>
      <x v="12"/>
    </i>
    <i>
      <x v="29"/>
    </i>
    <i>
      <x v="21"/>
    </i>
    <i>
      <x v="25"/>
    </i>
    <i>
      <x v="43"/>
    </i>
    <i>
      <x v="11"/>
    </i>
    <i>
      <x v="40"/>
    </i>
    <i>
      <x v="46"/>
    </i>
    <i>
      <x v="26"/>
    </i>
    <i>
      <x v="27"/>
    </i>
    <i>
      <x v="18"/>
    </i>
    <i>
      <x v="22"/>
    </i>
    <i>
      <x v="47"/>
    </i>
    <i>
      <x v="38"/>
    </i>
    <i>
      <x v="1"/>
    </i>
    <i>
      <x v="19"/>
    </i>
    <i>
      <x v="7"/>
    </i>
    <i>
      <x v="31"/>
    </i>
    <i>
      <x v="35"/>
    </i>
    <i>
      <x v="30"/>
    </i>
    <i>
      <x v="33"/>
    </i>
    <i>
      <x v="45"/>
    </i>
    <i>
      <x v="10"/>
    </i>
    <i>
      <x/>
    </i>
    <i>
      <x v="23"/>
    </i>
    <i>
      <x v="6"/>
    </i>
    <i>
      <x v="16"/>
    </i>
    <i>
      <x v="14"/>
    </i>
    <i>
      <x v="37"/>
    </i>
    <i>
      <x v="41"/>
    </i>
    <i>
      <x v="36"/>
    </i>
    <i>
      <x v="28"/>
    </i>
    <i>
      <x v="32"/>
    </i>
    <i>
      <x v="4"/>
    </i>
    <i>
      <x v="3"/>
    </i>
    <i>
      <x v="44"/>
    </i>
    <i>
      <x v="42"/>
    </i>
    <i>
      <x v="24"/>
    </i>
    <i>
      <x v="8"/>
    </i>
    <i>
      <x v="17"/>
    </i>
    <i>
      <x v="20"/>
    </i>
    <i>
      <x v="2"/>
    </i>
    <i>
      <x v="9"/>
    </i>
    <i>
      <x v="13"/>
    </i>
    <i>
      <x v="5"/>
    </i>
    <i>
      <x v="34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0" hier="26" name="[Slaktedata_tom_2018_kommune  2].[år].&amp;[2018]" cap="2018"/>
    <pageField fld="4" hier="33" name="[spr_kommune_2019].[fylke].&amp;[Trøndelag]" cap="Trøndelag"/>
    <pageField fld="2" hier="29" name="[slaktegrupper].[dyreslag].&amp;[storfe]" cap="storfe"/>
  </pageFields>
  <dataFields count="1">
    <dataField fld="1" subtotal="count" baseField="0" baseItem="0" numFmtId="164"/>
  </dataFields>
  <formats count="3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multipleItemSelectionAllowed="1" dragToData="1">
      <members count="1" level="1">
        <member name="[slaktegrupper].[dyreslag].&amp;[storfe]"/>
      </members>
    </pivotHierarchy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FD2B73-1506-4856-B26D-C6CB8AAF24A1}" name="Pivottabell5" cacheId="254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2">
  <location ref="U3" firstHeaderRow="0" firstDataRow="0" firstDataCol="0" rowPageCount="1" colPageCount="1"/>
  <pivotFields count="5">
    <pivotField allDrilled="1" subtotalTop="0" showAll="0" sortType="ascending" defaultSubtotal="0" defaultAttributeDrillState="1">
      <items count="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Page" allDrilled="1" subtotalTop="0" showAll="0" dataSourceSort="1" defaultSubtotal="0" defaultAttributeDrillState="1"/>
    <pivotField allDrilled="1" subtotalTop="0" showAll="0" measureFilter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pageFields count="1">
    <pageField fld="1" hier="30" name="[slaktegrupper].[undergrupper2].[All]" cap="All"/>
  </pageFields>
  <formats count="1">
    <format dxfId="45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2" type="count" id="4" iMeasureHier="42">
      <autoFilter ref="A1">
        <filterColumn colId="0">
          <top10 val="75" filterVal="7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59C803-CB0F-43F3-AB2D-E6CEE9410621}" name="Pivottabell3" cacheId="253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5">
  <location ref="R10:Y60" firstHeaderRow="1" firstDataRow="2" firstDataCol="1" rowPageCount="3" colPageCount="1"/>
  <pivotFields count="7"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sortType="ascending" defaultSubtotal="0" defaultAttributeDrillState="1">
      <items count="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49">
    <i>
      <x v="34"/>
    </i>
    <i>
      <x v="5"/>
    </i>
    <i>
      <x v="13"/>
    </i>
    <i>
      <x v="9"/>
    </i>
    <i>
      <x v="2"/>
    </i>
    <i>
      <x v="20"/>
    </i>
    <i>
      <x v="17"/>
    </i>
    <i>
      <x v="8"/>
    </i>
    <i>
      <x v="24"/>
    </i>
    <i>
      <x v="42"/>
    </i>
    <i>
      <x v="44"/>
    </i>
    <i>
      <x v="3"/>
    </i>
    <i>
      <x v="4"/>
    </i>
    <i>
      <x v="32"/>
    </i>
    <i>
      <x v="28"/>
    </i>
    <i>
      <x v="36"/>
    </i>
    <i>
      <x v="41"/>
    </i>
    <i>
      <x v="37"/>
    </i>
    <i>
      <x v="14"/>
    </i>
    <i>
      <x v="16"/>
    </i>
    <i>
      <x v="6"/>
    </i>
    <i>
      <x v="23"/>
    </i>
    <i>
      <x/>
    </i>
    <i>
      <x v="10"/>
    </i>
    <i>
      <x v="45"/>
    </i>
    <i>
      <x v="33"/>
    </i>
    <i>
      <x v="30"/>
    </i>
    <i>
      <x v="35"/>
    </i>
    <i>
      <x v="31"/>
    </i>
    <i>
      <x v="7"/>
    </i>
    <i>
      <x v="19"/>
    </i>
    <i>
      <x v="1"/>
    </i>
    <i>
      <x v="38"/>
    </i>
    <i>
      <x v="47"/>
    </i>
    <i>
      <x v="22"/>
    </i>
    <i>
      <x v="18"/>
    </i>
    <i>
      <x v="27"/>
    </i>
    <i>
      <x v="26"/>
    </i>
    <i>
      <x v="46"/>
    </i>
    <i>
      <x v="40"/>
    </i>
    <i>
      <x v="11"/>
    </i>
    <i>
      <x v="43"/>
    </i>
    <i>
      <x v="25"/>
    </i>
    <i>
      <x v="21"/>
    </i>
    <i>
      <x v="29"/>
    </i>
    <i>
      <x v="12"/>
    </i>
    <i>
      <x v="15"/>
    </i>
    <i>
      <x v="3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0" hier="26" name="[Slaktedata_tom_2018_kommune  2].[år].&amp;[2018]" cap="2018"/>
    <pageField fld="3" hier="29" name="[slaktegrupper].[dyreslag].&amp;[storfe]" cap="storfe"/>
    <pageField fld="5" hier="33" name="[spr_kommune_2019].[fylke].&amp;[Trøndelag]" cap="Trøndelag"/>
  </pageFields>
  <dataFields count="1">
    <dataField fld="1" subtotal="count" baseField="6" baseItem="2" numFmtId="164"/>
  </dataFields>
  <formats count="2">
    <format dxfId="47">
      <pivotArea outline="0" collapsedLevelsAreSubtotals="1" fieldPosition="0"/>
    </format>
    <format dxfId="46">
      <pivotArea outline="0" fieldPosition="0">
        <references count="1">
          <reference field="4294967294" count="1">
            <x v="0"/>
          </reference>
        </references>
      </pivotArea>
    </format>
  </formats>
  <chartFormats count="1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6" type="count" id="6" iMeasureHier="42">
      <autoFilter ref="A1">
        <filterColumn colId="0">
          <top10 val="50" filterVal="50"/>
        </filterColumn>
      </autoFilter>
    </filter>
  </filters>
  <rowHierarchiesUsage count="1">
    <rowHierarchyUsage hierarchyUsage="36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1F6C0E-B9B5-47F6-BC2A-C524B1BCDA5D}" name="Pivottabell3" cacheId="224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5">
  <location ref="O8:U60" firstHeaderRow="1" firstDataRow="2" firstDataCol="1" rowPageCount="3" colPageCount="1"/>
  <pivotFields count="6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Page" allDrilled="1" subtotalTop="0" showAll="0" dataSourceSort="1" defaultSubtotal="0" defaultAttributeDrillState="1"/>
    <pivotField axis="axisRow" allDrilled="1" subtotalTop="0" showAll="0" measureFilter="1" sortType="ascending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5"/>
  </rowFields>
  <rowItems count="51">
    <i>
      <x v="34"/>
    </i>
    <i>
      <x v="14"/>
    </i>
    <i>
      <x v="23"/>
    </i>
    <i>
      <x v="19"/>
    </i>
    <i>
      <x v="24"/>
    </i>
    <i>
      <x v="26"/>
    </i>
    <i>
      <x v="44"/>
    </i>
    <i>
      <x v="37"/>
    </i>
    <i>
      <x v="33"/>
    </i>
    <i>
      <x v="10"/>
    </i>
    <i>
      <x v="12"/>
    </i>
    <i>
      <x v="1"/>
    </i>
    <i>
      <x v="11"/>
    </i>
    <i>
      <x v="43"/>
    </i>
    <i>
      <x v="35"/>
    </i>
    <i>
      <x v="40"/>
    </i>
    <i>
      <x v="4"/>
    </i>
    <i>
      <x v="48"/>
    </i>
    <i>
      <x v="42"/>
    </i>
    <i>
      <x v="17"/>
    </i>
    <i>
      <x v="20"/>
    </i>
    <i>
      <x v="47"/>
    </i>
    <i>
      <x v="25"/>
    </i>
    <i>
      <x/>
    </i>
    <i>
      <x v="22"/>
    </i>
    <i>
      <x v="28"/>
    </i>
    <i>
      <x v="18"/>
    </i>
    <i>
      <x v="6"/>
    </i>
    <i>
      <x v="49"/>
    </i>
    <i>
      <x v="5"/>
    </i>
    <i>
      <x v="21"/>
    </i>
    <i>
      <x v="38"/>
    </i>
    <i>
      <x v="9"/>
    </i>
    <i>
      <x v="31"/>
    </i>
    <i>
      <x v="46"/>
    </i>
    <i>
      <x v="30"/>
    </i>
    <i>
      <x v="41"/>
    </i>
    <i>
      <x v="13"/>
    </i>
    <i>
      <x v="7"/>
    </i>
    <i>
      <x v="36"/>
    </i>
    <i>
      <x v="16"/>
    </i>
    <i>
      <x v="29"/>
    </i>
    <i>
      <x v="8"/>
    </i>
    <i>
      <x v="39"/>
    </i>
    <i>
      <x v="32"/>
    </i>
    <i>
      <x v="15"/>
    </i>
    <i>
      <x v="3"/>
    </i>
    <i>
      <x v="45"/>
    </i>
    <i>
      <x v="2"/>
    </i>
    <i>
      <x v="2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3">
    <pageField fld="1" hier="29" name="[slaktegrupper].[dyreslag].&amp;[sau]" cap="sau"/>
    <pageField fld="2" hier="26" name="[Slaktedata_tom_2018_kommune  2].[år].&amp;[2018]" cap="2018"/>
    <pageField fld="4" hier="33" name="[spr_kommune_2019].[fylke].[All]" cap="All"/>
  </pageFields>
  <dataFields count="1">
    <dataField fld="0" subtotal="count" baseField="0" baseItem="0"/>
  </dataFields>
  <chartFormats count="5"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5" type="count" id="2" iMeasureHier="43">
      <autoFilter ref="A1">
        <filterColumn colId="0">
          <top10 val="50" filterVal="50"/>
        </filterColumn>
      </autoFilter>
    </filter>
  </filters>
  <rowHierarchiesUsage count="1">
    <rowHierarchyUsage hierarchyUsage="36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A69DD0-7AD1-40A7-925E-9B22452C5B74}" name="Pivottabell2" cacheId="223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>
  <location ref="A8:G420" firstHeaderRow="1" firstDataRow="2" firstDataCol="1" rowPageCount="3" colPageCount="1"/>
  <pivotFields count="6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5"/>
  </rowFields>
  <rowItems count="411">
    <i>
      <x v="237"/>
    </i>
    <i>
      <x v="29"/>
    </i>
    <i>
      <x v="384"/>
    </i>
    <i>
      <x v="51"/>
    </i>
    <i>
      <x v="138"/>
    </i>
    <i>
      <x v="277"/>
    </i>
    <i>
      <x v="339"/>
    </i>
    <i>
      <x v="94"/>
    </i>
    <i>
      <x v="255"/>
    </i>
    <i>
      <x v="148"/>
    </i>
    <i>
      <x v="321"/>
    </i>
    <i>
      <x v="88"/>
    </i>
    <i>
      <x v="123"/>
    </i>
    <i>
      <x v="357"/>
    </i>
    <i>
      <x v="257"/>
    </i>
    <i>
      <x v="387"/>
    </i>
    <i>
      <x v="259"/>
    </i>
    <i>
      <x v="95"/>
    </i>
    <i>
      <x v="333"/>
    </i>
    <i>
      <x v="186"/>
    </i>
    <i>
      <x v="63"/>
    </i>
    <i>
      <x v="402"/>
    </i>
    <i>
      <x v="73"/>
    </i>
    <i>
      <x v="174"/>
    </i>
    <i>
      <x v="254"/>
    </i>
    <i>
      <x v="204"/>
    </i>
    <i>
      <x v="3"/>
    </i>
    <i>
      <x v="229"/>
    </i>
    <i>
      <x v="390"/>
    </i>
    <i>
      <x v="181"/>
    </i>
    <i>
      <x v="161"/>
    </i>
    <i>
      <x v="374"/>
    </i>
    <i>
      <x v="396"/>
    </i>
    <i>
      <x v="55"/>
    </i>
    <i>
      <x v="354"/>
    </i>
    <i>
      <x v="317"/>
    </i>
    <i>
      <x v="380"/>
    </i>
    <i>
      <x v="106"/>
    </i>
    <i>
      <x v="21"/>
    </i>
    <i>
      <x v="115"/>
    </i>
    <i>
      <x v="96"/>
    </i>
    <i>
      <x v="301"/>
    </i>
    <i>
      <x v="325"/>
    </i>
    <i>
      <x v="382"/>
    </i>
    <i>
      <x v="231"/>
    </i>
    <i>
      <x v="227"/>
    </i>
    <i>
      <x v="178"/>
    </i>
    <i>
      <x v="219"/>
    </i>
    <i>
      <x v="125"/>
    </i>
    <i>
      <x v="306"/>
    </i>
    <i>
      <x v="40"/>
    </i>
    <i>
      <x v="183"/>
    </i>
    <i>
      <x v="118"/>
    </i>
    <i>
      <x v="233"/>
    </i>
    <i>
      <x v="159"/>
    </i>
    <i>
      <x v="251"/>
    </i>
    <i>
      <x v="319"/>
    </i>
    <i>
      <x v="114"/>
    </i>
    <i>
      <x v="176"/>
    </i>
    <i>
      <x v="240"/>
    </i>
    <i>
      <x v="282"/>
    </i>
    <i>
      <x v="175"/>
    </i>
    <i>
      <x v="74"/>
    </i>
    <i>
      <x v="4"/>
    </i>
    <i>
      <x v="188"/>
    </i>
    <i>
      <x v="85"/>
    </i>
    <i>
      <x v="400"/>
    </i>
    <i>
      <x v="189"/>
    </i>
    <i>
      <x v="249"/>
    </i>
    <i>
      <x v="288"/>
    </i>
    <i>
      <x v="39"/>
    </i>
    <i>
      <x v="182"/>
    </i>
    <i>
      <x v="98"/>
    </i>
    <i>
      <x v="247"/>
    </i>
    <i>
      <x v="141"/>
    </i>
    <i>
      <x v="164"/>
    </i>
    <i>
      <x v="145"/>
    </i>
    <i>
      <x v="45"/>
    </i>
    <i>
      <x v="344"/>
    </i>
    <i>
      <x v="398"/>
    </i>
    <i>
      <x v="302"/>
    </i>
    <i>
      <x v="80"/>
    </i>
    <i>
      <x v="408"/>
    </i>
    <i>
      <x v="347"/>
    </i>
    <i>
      <x v="367"/>
    </i>
    <i>
      <x v="315"/>
    </i>
    <i>
      <x v="343"/>
    </i>
    <i>
      <x v="324"/>
    </i>
    <i>
      <x v="379"/>
    </i>
    <i>
      <x v="50"/>
    </i>
    <i>
      <x v="71"/>
    </i>
    <i>
      <x v="366"/>
    </i>
    <i>
      <x v="87"/>
    </i>
    <i>
      <x v="280"/>
    </i>
    <i>
      <x v="160"/>
    </i>
    <i>
      <x v="59"/>
    </i>
    <i>
      <x v="201"/>
    </i>
    <i>
      <x v="318"/>
    </i>
    <i>
      <x v="206"/>
    </i>
    <i>
      <x v="34"/>
    </i>
    <i>
      <x v="311"/>
    </i>
    <i>
      <x v="120"/>
    </i>
    <i>
      <x v="128"/>
    </i>
    <i>
      <x v="295"/>
    </i>
    <i>
      <x v="81"/>
    </i>
    <i>
      <x v="32"/>
    </i>
    <i>
      <x v="31"/>
    </i>
    <i>
      <x v="232"/>
    </i>
    <i>
      <x v="9"/>
    </i>
    <i>
      <x v="385"/>
    </i>
    <i>
      <x v="258"/>
    </i>
    <i>
      <x v="220"/>
    </i>
    <i>
      <x v="397"/>
    </i>
    <i>
      <x v="217"/>
    </i>
    <i>
      <x v="362"/>
    </i>
    <i>
      <x v="360"/>
    </i>
    <i>
      <x v="298"/>
    </i>
    <i>
      <x v="223"/>
    </i>
    <i>
      <x v="140"/>
    </i>
    <i>
      <x v="375"/>
    </i>
    <i>
      <x v="184"/>
    </i>
    <i>
      <x v="122"/>
    </i>
    <i>
      <x v="395"/>
    </i>
    <i>
      <x v="30"/>
    </i>
    <i>
      <x v="273"/>
    </i>
    <i>
      <x v="210"/>
    </i>
    <i>
      <x v="135"/>
    </i>
    <i>
      <x v="14"/>
    </i>
    <i>
      <x v="303"/>
    </i>
    <i>
      <x v="173"/>
    </i>
    <i>
      <x v="253"/>
    </i>
    <i>
      <x v="284"/>
    </i>
    <i>
      <x v="228"/>
    </i>
    <i>
      <x v="285"/>
    </i>
    <i>
      <x v="119"/>
    </i>
    <i>
      <x v="236"/>
    </i>
    <i>
      <x v="166"/>
    </i>
    <i>
      <x v="272"/>
    </i>
    <i>
      <x v="38"/>
    </i>
    <i>
      <x v="25"/>
    </i>
    <i>
      <x v="1"/>
    </i>
    <i>
      <x v="97"/>
    </i>
    <i>
      <x v="185"/>
    </i>
    <i>
      <x v="150"/>
    </i>
    <i>
      <x v="197"/>
    </i>
    <i>
      <x v="121"/>
    </i>
    <i>
      <x v="377"/>
    </i>
    <i>
      <x v="323"/>
    </i>
    <i>
      <x v="243"/>
    </i>
    <i>
      <x v="200"/>
    </i>
    <i>
      <x v="283"/>
    </i>
    <i>
      <x v="69"/>
    </i>
    <i>
      <x v="202"/>
    </i>
    <i>
      <x v="386"/>
    </i>
    <i>
      <x v="82"/>
    </i>
    <i>
      <x v="83"/>
    </i>
    <i>
      <x v="286"/>
    </i>
    <i>
      <x v="212"/>
    </i>
    <i>
      <x v="330"/>
    </i>
    <i>
      <x v="312"/>
    </i>
    <i>
      <x v="68"/>
    </i>
    <i>
      <x v="16"/>
    </i>
    <i>
      <x v="91"/>
    </i>
    <i>
      <x v="162"/>
    </i>
    <i>
      <x v="265"/>
    </i>
    <i>
      <x v="105"/>
    </i>
    <i>
      <x v="65"/>
    </i>
    <i>
      <x v="327"/>
    </i>
    <i>
      <x v="256"/>
    </i>
    <i>
      <x v="35"/>
    </i>
    <i>
      <x v="67"/>
    </i>
    <i>
      <x v="331"/>
    </i>
    <i>
      <x v="388"/>
    </i>
    <i>
      <x v="100"/>
    </i>
    <i>
      <x v="171"/>
    </i>
    <i>
      <x v="335"/>
    </i>
    <i>
      <x v="33"/>
    </i>
    <i>
      <x v="60"/>
    </i>
    <i>
      <x v="252"/>
    </i>
    <i>
      <x v="170"/>
    </i>
    <i>
      <x v="310"/>
    </i>
    <i>
      <x v="222"/>
    </i>
    <i>
      <x v="338"/>
    </i>
    <i>
      <x v="368"/>
    </i>
    <i>
      <x v="401"/>
    </i>
    <i>
      <x v="365"/>
    </i>
    <i>
      <x v="58"/>
    </i>
    <i>
      <x v="139"/>
    </i>
    <i>
      <x v="300"/>
    </i>
    <i>
      <x v="192"/>
    </i>
    <i>
      <x v="356"/>
    </i>
    <i>
      <x v="341"/>
    </i>
    <i>
      <x v="364"/>
    </i>
    <i>
      <x v="276"/>
    </i>
    <i>
      <x v="370"/>
    </i>
    <i>
      <x v="24"/>
    </i>
    <i>
      <x v="378"/>
    </i>
    <i>
      <x v="2"/>
    </i>
    <i>
      <x v="102"/>
    </i>
    <i>
      <x v="99"/>
    </i>
    <i>
      <x v="66"/>
    </i>
    <i>
      <x v="215"/>
    </i>
    <i>
      <x v="245"/>
    </i>
    <i>
      <x v="152"/>
    </i>
    <i>
      <x v="101"/>
    </i>
    <i>
      <x v="27"/>
    </i>
    <i>
      <x v="234"/>
    </i>
    <i>
      <x v="44"/>
    </i>
    <i>
      <x v="262"/>
    </i>
    <i>
      <x v="267"/>
    </i>
    <i>
      <x v="404"/>
    </i>
    <i>
      <x v="147"/>
    </i>
    <i>
      <x v="23"/>
    </i>
    <i>
      <x v="381"/>
    </i>
    <i>
      <x v="241"/>
    </i>
    <i>
      <x v="18"/>
    </i>
    <i>
      <x v="43"/>
    </i>
    <i>
      <x v="261"/>
    </i>
    <i>
      <x v="405"/>
    </i>
    <i>
      <x v="313"/>
    </i>
    <i>
      <x v="46"/>
    </i>
    <i>
      <x v="199"/>
    </i>
    <i>
      <x v="110"/>
    </i>
    <i>
      <x v="297"/>
    </i>
    <i>
      <x v="56"/>
    </i>
    <i>
      <x v="198"/>
    </i>
    <i>
      <x v="275"/>
    </i>
    <i>
      <x v="235"/>
    </i>
    <i>
      <x v="13"/>
    </i>
    <i>
      <x v="136"/>
    </i>
    <i>
      <x v="144"/>
    </i>
    <i>
      <x v="244"/>
    </i>
    <i>
      <x v="131"/>
    </i>
    <i>
      <x v="143"/>
    </i>
    <i>
      <x v="308"/>
    </i>
    <i>
      <x v="129"/>
    </i>
    <i>
      <x v="340"/>
    </i>
    <i>
      <x v="19"/>
    </i>
    <i>
      <x v="167"/>
    </i>
    <i>
      <x v="168"/>
    </i>
    <i>
      <x v="399"/>
    </i>
    <i>
      <x v="373"/>
    </i>
    <i>
      <x v="383"/>
    </i>
    <i>
      <x v="226"/>
    </i>
    <i>
      <x v="64"/>
    </i>
    <i>
      <x v="10"/>
    </i>
    <i>
      <x v="109"/>
    </i>
    <i>
      <x v="163"/>
    </i>
    <i>
      <x v="137"/>
    </i>
    <i>
      <x v="6"/>
    </i>
    <i>
      <x v="239"/>
    </i>
    <i>
      <x v="103"/>
    </i>
    <i>
      <x v="92"/>
    </i>
    <i>
      <x v="116"/>
    </i>
    <i>
      <x v="352"/>
    </i>
    <i>
      <x v="304"/>
    </i>
    <i>
      <x v="371"/>
    </i>
    <i>
      <x v="132"/>
    </i>
    <i>
      <x v="193"/>
    </i>
    <i>
      <x v="279"/>
    </i>
    <i>
      <x v="17"/>
    </i>
    <i>
      <x v="299"/>
    </i>
    <i>
      <x v="108"/>
    </i>
    <i>
      <x v="112"/>
    </i>
    <i>
      <x v="154"/>
    </i>
    <i>
      <x v="250"/>
    </i>
    <i>
      <x v="48"/>
    </i>
    <i>
      <x v="187"/>
    </i>
    <i>
      <x v="117"/>
    </i>
    <i>
      <x v="392"/>
    </i>
    <i>
      <x v="180"/>
    </i>
    <i>
      <x v="406"/>
    </i>
    <i>
      <x v="15"/>
    </i>
    <i>
      <x v="281"/>
    </i>
    <i>
      <x v="329"/>
    </i>
    <i>
      <x v="36"/>
    </i>
    <i>
      <x v="213"/>
    </i>
    <i>
      <x v="203"/>
    </i>
    <i>
      <x v="224"/>
    </i>
    <i>
      <x v="393"/>
    </i>
    <i>
      <x v="52"/>
    </i>
    <i>
      <x v="409"/>
    </i>
    <i>
      <x v="332"/>
    </i>
    <i>
      <x v="289"/>
    </i>
    <i>
      <x v="28"/>
    </i>
    <i>
      <x v="157"/>
    </i>
    <i>
      <x v="314"/>
    </i>
    <i>
      <x v="76"/>
    </i>
    <i>
      <x v="342"/>
    </i>
    <i>
      <x v="72"/>
    </i>
    <i>
      <x v="47"/>
    </i>
    <i>
      <x v="194"/>
    </i>
    <i>
      <x v="207"/>
    </i>
    <i>
      <x v="42"/>
    </i>
    <i>
      <x v="20"/>
    </i>
    <i>
      <x v="346"/>
    </i>
    <i>
      <x v="309"/>
    </i>
    <i>
      <x v="369"/>
    </i>
    <i>
      <x v="305"/>
    </i>
    <i>
      <x v="274"/>
    </i>
    <i>
      <x v="351"/>
    </i>
    <i>
      <x/>
    </i>
    <i>
      <x v="316"/>
    </i>
    <i>
      <x v="294"/>
    </i>
    <i>
      <x v="292"/>
    </i>
    <i>
      <x v="153"/>
    </i>
    <i>
      <x v="57"/>
    </i>
    <i>
      <x v="322"/>
    </i>
    <i>
      <x v="348"/>
    </i>
    <i>
      <x v="177"/>
    </i>
    <i>
      <x v="11"/>
    </i>
    <i>
      <x v="328"/>
    </i>
    <i>
      <x v="349"/>
    </i>
    <i>
      <x v="75"/>
    </i>
    <i>
      <x v="195"/>
    </i>
    <i>
      <x v="214"/>
    </i>
    <i>
      <x v="172"/>
    </i>
    <i>
      <x v="5"/>
    </i>
    <i>
      <x v="151"/>
    </i>
    <i>
      <x v="111"/>
    </i>
    <i>
      <x v="307"/>
    </i>
    <i>
      <x v="78"/>
    </i>
    <i>
      <x v="359"/>
    </i>
    <i>
      <x v="90"/>
    </i>
    <i>
      <x v="355"/>
    </i>
    <i>
      <x v="104"/>
    </i>
    <i>
      <x v="84"/>
    </i>
    <i>
      <x v="336"/>
    </i>
    <i>
      <x v="389"/>
    </i>
    <i>
      <x v="155"/>
    </i>
    <i>
      <x v="248"/>
    </i>
    <i>
      <x v="130"/>
    </i>
    <i>
      <x v="107"/>
    </i>
    <i>
      <x v="53"/>
    </i>
    <i>
      <x v="79"/>
    </i>
    <i>
      <x v="134"/>
    </i>
    <i>
      <x v="230"/>
    </i>
    <i>
      <x v="337"/>
    </i>
    <i>
      <x v="127"/>
    </i>
    <i>
      <x v="37"/>
    </i>
    <i>
      <x v="54"/>
    </i>
    <i>
      <x v="179"/>
    </i>
    <i>
      <x v="62"/>
    </i>
    <i>
      <x v="89"/>
    </i>
    <i>
      <x v="361"/>
    </i>
    <i>
      <x v="93"/>
    </i>
    <i>
      <x v="363"/>
    </i>
    <i>
      <x v="196"/>
    </i>
    <i>
      <x v="70"/>
    </i>
    <i>
      <x v="263"/>
    </i>
    <i>
      <x v="156"/>
    </i>
    <i>
      <x v="49"/>
    </i>
    <i>
      <x v="205"/>
    </i>
    <i>
      <x v="372"/>
    </i>
    <i>
      <x v="41"/>
    </i>
    <i>
      <x v="216"/>
    </i>
    <i>
      <x v="296"/>
    </i>
    <i>
      <x v="269"/>
    </i>
    <i>
      <x v="113"/>
    </i>
    <i>
      <x v="12"/>
    </i>
    <i>
      <x v="242"/>
    </i>
    <i>
      <x v="133"/>
    </i>
    <i>
      <x v="394"/>
    </i>
    <i>
      <x v="407"/>
    </i>
    <i>
      <x v="350"/>
    </i>
    <i>
      <x v="22"/>
    </i>
    <i>
      <x v="353"/>
    </i>
    <i>
      <x v="264"/>
    </i>
    <i>
      <x v="271"/>
    </i>
    <i>
      <x v="268"/>
    </i>
    <i>
      <x v="190"/>
    </i>
    <i>
      <x v="391"/>
    </i>
    <i>
      <x v="403"/>
    </i>
    <i>
      <x v="266"/>
    </i>
    <i>
      <x v="8"/>
    </i>
    <i>
      <x v="124"/>
    </i>
    <i>
      <x v="165"/>
    </i>
    <i>
      <x v="270"/>
    </i>
    <i>
      <x v="209"/>
    </i>
    <i>
      <x v="326"/>
    </i>
    <i>
      <x v="278"/>
    </i>
    <i>
      <x v="358"/>
    </i>
    <i>
      <x v="345"/>
    </i>
    <i>
      <x v="246"/>
    </i>
    <i>
      <x v="142"/>
    </i>
    <i>
      <x v="169"/>
    </i>
    <i>
      <x v="61"/>
    </i>
    <i>
      <x v="146"/>
    </i>
    <i>
      <x v="225"/>
    </i>
    <i>
      <x v="293"/>
    </i>
    <i>
      <x v="126"/>
    </i>
    <i>
      <x v="334"/>
    </i>
    <i>
      <x v="86"/>
    </i>
    <i>
      <x v="320"/>
    </i>
    <i>
      <x v="7"/>
    </i>
    <i>
      <x v="376"/>
    </i>
    <i>
      <x v="290"/>
    </i>
    <i>
      <x v="291"/>
    </i>
    <i>
      <x v="218"/>
    </i>
    <i>
      <x v="26"/>
    </i>
    <i>
      <x v="260"/>
    </i>
    <i>
      <x v="211"/>
    </i>
    <i>
      <x v="221"/>
    </i>
    <i>
      <x v="158"/>
    </i>
    <i>
      <x v="191"/>
    </i>
    <i>
      <x v="77"/>
    </i>
    <i>
      <x v="287"/>
    </i>
    <i>
      <x v="149"/>
    </i>
    <i>
      <x v="238"/>
    </i>
    <i>
      <x v="208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3">
    <pageField fld="1" hier="29" name="[slaktegrupper].[dyreslag].&amp;[sau]" cap="sau"/>
    <pageField fld="2" hier="26" name="[Slaktedata_tom_2018_kommune  2].[år].&amp;[2018]" cap="2018"/>
    <pageField fld="4" hier="33" name="[spr_kommune_2019].[fylke].[All]" cap="All"/>
  </pageFields>
  <dataFields count="1">
    <dataField fld="0" subtotal="count" baseField="0" baseItem="0"/>
  </dataField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  2].[år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CB0BEC-0014-427E-B237-3EDDDF527094}" name="Pivottabell4" cacheId="222" applyNumberFormats="0" applyBorderFormats="0" applyFontFormats="0" applyPatternFormats="0" applyAlignmentFormats="0" applyWidthHeightFormats="1" dataCaption="Verdier" updatedVersion="6" minRefreshableVersion="3" subtotalHiddenItems="1" itemPrintTitles="1" createdVersion="6" indent="0" outline="1" outlineData="1" multipleFieldFilters="0">
  <location ref="I6" firstHeaderRow="0" firstDataRow="0" firstDataCol="0" rowPageCount="1" colPageCount="1"/>
  <pivotFields count="1">
    <pivotField axis="axisPage" allDrilled="1" subtotalTop="0" showAll="0" dataSourceSort="1" defaultSubtotal="0" defaultAttributeDrillState="1"/>
  </pivotFields>
  <pageFields count="1">
    <pageField fld="0" hier="30" name="[slaktegrupper].[undergrupper2].[All]" cap="All"/>
  </pageFields>
  <formats count="1">
    <format dxfId="39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785CB7-0BAB-4829-B631-71885B180D19}" name="Pivottabell3" cacheId="226" applyNumberFormats="0" applyBorderFormats="0" applyFontFormats="0" applyPatternFormats="0" applyAlignmentFormats="0" applyWidthHeightFormats="1" dataCaption="Verdier" updatedVersion="6" minRefreshableVersion="3" colGrandTotals="0" itemPrintTitles="1" createdVersion="6" indent="0" outline="1" outlineData="1" multipleFieldFilters="0" chartFormat="1">
  <location ref="B5:D24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sortType="a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1"/>
  </colFields>
  <colItems count="2">
    <i>
      <x/>
    </i>
    <i>
      <x v="1"/>
    </i>
  </colItems>
  <pageFields count="1">
    <pageField fld="0" hier="29" name="[slaktegrupper].[dyreslag].&amp;[gris]" cap="gris"/>
  </pageFields>
  <dataFields count="1">
    <dataField fld="2" subtotal="count" baseField="0" baseItem="0" numFmtId="164"/>
  </dataFields>
  <formats count="1">
    <format dxfId="84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laktedata_tom_2018_kommune  2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D5197E-3B3C-4C17-B510-423608E03F37}" name="Pivottabell3" cacheId="246" applyNumberFormats="0" applyBorderFormats="0" applyFontFormats="0" applyPatternFormats="0" applyAlignmentFormats="0" applyWidthHeightFormats="1" dataCaption="Verdier" tag="b7e2e893-1f86-4177-a2d4-244ebf389651" updatedVersion="6" minRefreshableVersion="3" colGrandTotals="0" itemPrintTitles="1" createdVersion="6" indent="0" outline="1" outlineData="1" multipleFieldFilters="0" chartFormat="2">
  <location ref="A6:Q249" firstHeaderRow="1" firstDataRow="2" firstDataCol="1" rowPageCount="2" colPageCount="1"/>
  <pivotFields count="6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dataField="1" subtotalTop="0" showAll="0" defaultSubtotal="0"/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</items>
    </pivotField>
  </pivotFields>
  <rowFields count="1">
    <field x="5"/>
  </rowFields>
  <rowItems count="2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 t="grand">
      <x/>
    </i>
  </rowItems>
  <colFields count="1">
    <field x="1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4" hier="29" name="[slaktegrupper].[dyreslag].&amp;[kylling/høns]" cap="kylling/høns"/>
    <pageField fld="0" hier="32" name="[spr_kommune_2019].[fnr_fylke].[All]" cap="All"/>
  </pageFields>
  <dataFields count="1">
    <dataField fld="2" subtotal="count" baseField="0" baseItem="0"/>
  </dataFields>
  <formats count="10">
    <format dxfId="37">
      <pivotArea outline="0" collapsedLevelsAreSubtotals="1" fieldPosition="0">
        <references count="1">
          <reference field="1" count="0" selected="0"/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field="1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0" type="button" dataOnly="0" labelOnly="1" outline="0" axis="axisPage" fieldPosition="1"/>
    </format>
    <format dxfId="30">
      <pivotArea dataOnly="0" labelOnly="1" fieldPosition="0">
        <references count="1">
          <reference field="0" count="0"/>
        </references>
      </pivotArea>
    </format>
    <format dxfId="29">
      <pivotArea dataOnly="0" labelOnly="1" grandRow="1" outline="0" fieldPosition="0"/>
    </format>
    <format dxfId="28">
      <pivotArea dataOnly="0" labelOnly="1" fieldPosition="0">
        <references count="1">
          <reference field="1" count="0"/>
        </references>
      </pivotArea>
    </format>
  </formats>
  <pivotHierarchies count="54">
    <pivotHierarchy multipleItemSelectionAllowed="1" dragToData="1">
      <members count="1" level="1">
        <member name="[Slaktedata_tom_2018_kommune].[Leveransetype].&amp;[STORF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kylling/høns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r_kommune_2019]"/>
        <x15:activeTabTopLevelEntity name="[Slaktedata_tom_2018_kommune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F4AD48-7D87-45EB-8D02-522A38F66750}" name="Pivottabell14" cacheId="221" applyNumberFormats="0" applyBorderFormats="0" applyFontFormats="0" applyPatternFormats="0" applyAlignmentFormats="0" applyWidthHeightFormats="1" dataCaption="Verdier" tag="461220f3-5914-4dbc-8381-7ee06e7f03d9" updatedVersion="6" minRefreshableVersion="3" colGrandTotals="0" itemPrintTitles="1" createdVersion="6" indent="0" outline="1" outlineData="1" multipleFieldFilters="0" chartFormat="2">
  <location ref="T5:T6" firstHeaderRow="1" firstDataRow="1" firstDataCol="0" rowPageCount="1" colPageCount="1"/>
  <pivotFields count="2">
    <pivotField dataField="1" subtotalTop="0" showAll="0" defaultSubtotal="0"/>
    <pivotField axis="axisPage" allDrilled="1" subtotalTop="0" showAll="0" dataSourceSort="1" defaultSubtotal="0" defaultAttributeDrillState="1"/>
  </pivotFields>
  <rowItems count="1">
    <i/>
  </rowItems>
  <colItems count="1">
    <i/>
  </colItems>
  <pageFields count="1">
    <pageField fld="1" hier="29" name="[slaktegrupper].[dyreslag].[All]" cap="All"/>
  </pageFields>
  <dataFields count="1">
    <dataField fld="0" subtotal="count" showDataAs="percentOfCol" baseField="1" baseItem="1" numFmtId="9"/>
  </dataFields>
  <formats count="2"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A716EA-9066-4BE8-A91B-4C1DBACED891}" name="Pivottabell3" cacheId="244" applyNumberFormats="0" applyBorderFormats="0" applyFontFormats="0" applyPatternFormats="0" applyAlignmentFormats="0" applyWidthHeightFormats="1" dataCaption="Verdier" tag="92b9f7d2-a1d7-4438-b469-05d6e31639b8" updatedVersion="6" minRefreshableVersion="3" subtotalHiddenItems="1" itemPrintTitles="1" createdVersion="6" indent="0" outline="1" outlineData="1" multipleFieldFilters="0" chartFormat="10">
  <location ref="A31:B48" firstHeaderRow="1" firstDataRow="1" firstDataCol="1" rowPageCount="3" colPageCount="1"/>
  <pivotFields count="5">
    <pivotField dataField="1" subtotalTop="0" showAll="0" defaultSubtotal="0"/>
    <pivotField axis="axisRow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Page" allDrilled="1" subtotalTop="0" showAll="0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3">
    <pageField fld="3" hier="33" name="[spr_kommune_2019].[fylke].&amp;[Trøndelag]" cap="Trøndelag"/>
    <pageField fld="4" hier="36" name="[spr_kommune_2019].[kommune].[All]" cap="All"/>
    <pageField fld="2" hier="29" name="[slaktegrupper].[dyreslag].[All]" cap="All"/>
  </pageFields>
  <dataFields count="1">
    <dataField fld="0" subtotal="count" baseField="0" baseItem="0" numFmtId="164"/>
  </dataFields>
  <formats count="1">
    <format dxfId="20">
      <pivotArea outline="0" collapsedLevelsAreSubtotals="1" fieldPosition="0"/>
    </format>
  </format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AF4086-D6CB-4581-9ECA-A7619F5140A6}" name="Pivottabell11" cacheId="243" applyNumberFormats="0" applyBorderFormats="0" applyFontFormats="0" applyPatternFormats="0" applyAlignmentFormats="0" applyWidthHeightFormats="1" dataCaption="Verdier" tag="21532fc7-6d4b-4d26-b423-7eeeaaf350bd" updatedVersion="6" minRefreshableVersion="3" useAutoFormatting="1" rowGrandTotals="0" colGrandTotals="0" itemPrintTitles="1" createdVersion="6" indent="0" outline="1" outlineData="1" multipleFieldFilters="0" chartFormat="7">
  <location ref="L19:N26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0"/>
  </colFields>
  <colItems count="2">
    <i>
      <x/>
    </i>
    <i>
      <x v="1"/>
    </i>
  </colItems>
  <pageFields count="2">
    <pageField fld="3" hier="33" name="[spr_kommune_2019].[fylke].&amp;[Trøndelag]" cap="Trøndelag"/>
    <pageField fld="4" hier="36" name="[spr_kommune_2019].[kommune].[All]" cap="All"/>
  </pageFields>
  <dataFields count="1">
    <dataField fld="1" subtotal="count" showDataAs="difference" baseField="0" baseItem="0" numFmtId="164"/>
  </dataFields>
  <formats count="1">
    <format dxfId="21">
      <pivotArea outline="0" collapsedLevelsAreSubtotals="1" fieldPosition="0"/>
    </format>
  </formats>
  <chartFormats count="1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9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CDC1F6-6A58-4694-8044-FAD2C3604774}" name="Pivottabell10" cacheId="241" applyNumberFormats="0" applyBorderFormats="0" applyFontFormats="0" applyPatternFormats="0" applyAlignmentFormats="0" applyWidthHeightFormats="1" dataCaption="Verdier" tag="631bf55c-dd20-4ef8-8f3f-63d22598fa4f" updatedVersion="6" minRefreshableVersion="3" subtotalHiddenItems="1" colGrandTotals="0" itemPrintTitles="1" createdVersion="6" indent="0" outline="1" outlineData="1" multipleFieldFilters="0" chartFormat="4">
  <location ref="L5:N13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2">
    <i>
      <x/>
    </i>
    <i>
      <x v="1"/>
    </i>
  </colItems>
  <pageFields count="2">
    <pageField fld="4" hier="33" name="[spr_kommune_2019].[fylke].&amp;[Trøndelag]" cap="Trøndelag"/>
    <pageField fld="3" hier="36" name="[spr_kommune_2019].[kommune].[All]" cap="All"/>
  </pageFields>
  <dataFields count="1">
    <dataField fld="1" subtotal="count" showDataAs="percentOfCol" baseField="2" baseItem="2" numFmtId="9"/>
  </dataFields>
  <formats count="2"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collapsedLevelsAreSubtotals="1" fieldPosition="0"/>
    </format>
  </format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9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E54766-542F-4D92-8A13-E974FC00B115}" name="Pivottabell12" cacheId="242" applyNumberFormats="0" applyBorderFormats="0" applyFontFormats="0" applyPatternFormats="0" applyAlignmentFormats="0" applyWidthHeightFormats="1" dataCaption="Verdier" tag="53cc2ede-9ded-4f9e-adde-9615814710df" updatedVersion="6" minRefreshableVersion="3" useAutoFormatting="1" rowGrandTotals="0" colGrandTotals="0" itemPrintTitles="1" createdVersion="6" indent="0" outline="1" outlineData="1" multipleFieldFilters="0" chartFormat="6">
  <location ref="L33:M40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s="1" x="0"/>
        <item x="1"/>
      </items>
    </pivotField>
    <pivotField dataField="1" subtotalTop="0" showAll="0" defaultSubtotal="0"/>
    <pivotField axis="axisRow" allDrilled="1" subtotalTop="0" showAll="0" sortType="ascending" defaultSubtotal="0" defaultAttributeDrillState="1">
      <items count="6">
        <item x="0"/>
        <item x="1"/>
        <item x="2"/>
        <item x="3"/>
        <item x="4"/>
        <item x="5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6">
    <i>
      <x/>
    </i>
    <i>
      <x v="2"/>
    </i>
    <i>
      <x v="4"/>
    </i>
    <i>
      <x v="5"/>
    </i>
    <i>
      <x v="1"/>
    </i>
    <i>
      <x v="3"/>
    </i>
  </rowItems>
  <colFields count="1">
    <field x="0"/>
  </colFields>
  <colItems count="1">
    <i>
      <x/>
    </i>
  </colItems>
  <pageFields count="2">
    <pageField fld="3" hier="33" name="[spr_kommune_2019].[fylke].&amp;[Trøndelag]" cap="Trøndelag"/>
    <pageField fld="4" hier="36" name="[spr_kommune_2019].[kommune].[All]" cap="All"/>
  </pageFields>
  <dataFields count="1">
    <dataField fld="1" subtotal="count" baseField="0" baseItem="1" numFmtId="164"/>
  </dataFields>
  <formats count="1">
    <format dxfId="24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9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1B6DD9-4895-4600-8435-74E31B864FCA}" name="Pivottabell13" cacheId="245" applyNumberFormats="0" applyBorderFormats="0" applyFontFormats="0" applyPatternFormats="0" applyAlignmentFormats="0" applyWidthHeightFormats="1" dataCaption="Verdier" tag="a1021fe4-8bdc-40e5-9038-0d9f673ba72f" updatedVersion="6" minRefreshableVersion="3" colGrandTotals="0" itemPrintTitles="1" createdVersion="6" indent="0" outline="1" outlineData="1" multipleFieldFilters="0" chartFormat="8">
  <location ref="P5:R13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2">
    <i>
      <x/>
    </i>
    <i>
      <x v="1"/>
    </i>
  </colItems>
  <pageFields count="2">
    <pageField fld="4" hier="36" name="[spr_kommune_2019].[kommune].[All]" cap="All"/>
    <pageField fld="3" hier="33" name="[spr_kommune_2019].[fylke].&amp;[Trøndelag]" cap="Trøndelag"/>
  </pageFields>
  <dataFields count="1">
    <dataField fld="1" subtotal="count" showDataAs="percentOfCol" baseField="2" baseItem="1" numFmtId="9"/>
  </dataFields>
  <formats count="2"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9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D6B483-526E-4DB6-A28F-31CF4B00245C}" name="Pivottabell8" cacheId="240" applyNumberFormats="0" applyBorderFormats="0" applyFontFormats="0" applyPatternFormats="0" applyAlignmentFormats="0" applyWidthHeightFormats="1" dataCaption="Verdier" tag="92b9f7d2-a1d7-4438-b469-05d6e31639b8" updatedVersion="6" minRefreshableVersion="3" subtotalHiddenItems="1" itemPrintTitles="1" createdVersion="6" indent="0" outline="1" outlineData="1" multipleFieldFilters="0" chartFormat="6">
  <location ref="A5:I23" firstHeaderRow="1" firstDataRow="2" firstDataCol="1" rowPageCount="2" colPageCount="1"/>
  <pivotFields count="6">
    <pivotField dataField="1" subtotalTop="0" showAll="0" defaultSubtotal="0"/>
    <pivotField axis="axisRow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Col" allDrilled="1" subtotalTop="0" showAll="0" defaultSubtotal="0" defaultAttributeDrillState="1">
      <items count="7">
        <item x="1"/>
        <item x="3"/>
        <item x="5"/>
        <item x="6"/>
        <item x="4"/>
        <item x="0"/>
        <item x="2"/>
      </items>
    </pivotField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5" hier="33" name="[spr_kommune_2019].[fylke].&amp;[Trøndelag]" cap="Trøndelag"/>
    <pageField fld="4" hier="36" name="[spr_kommune_2019].[kommune].[All]" cap="All"/>
  </pageFields>
  <dataFields count="1">
    <dataField fld="0" subtotal="count" baseField="0" baseItem="0" numFmtId="164"/>
  </dataFields>
  <formats count="1">
    <format dxfId="27">
      <pivotArea outline="0" collapsedLevelsAreSubtotals="1" fieldPosition="0"/>
    </format>
  </formats>
  <chartFormats count="29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pr_kommune_2019].[fnr_fylke].&amp;[19 Troms]"/>
      </members>
    </pivotHierarchy>
    <pivotHierarchy multipleItemSelectionAllowed="1" dragToData="1">
      <members count="1" level="1">
        <member name="[spr_kommune_2019].[fylke].&amp;[Trøndelag]"/>
      </members>
    </pivotHierarchy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laktegrupper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152E29-1063-47BC-92BB-B922EC69F9BA}" name="Pivottabell11" cacheId="225" applyNumberFormats="0" applyBorderFormats="0" applyFontFormats="0" applyPatternFormats="0" applyAlignmentFormats="0" applyWidthHeightFormats="1" dataCaption="Verdier" tag="27900180-b905-4162-8a3e-fa891bcc5997" updatedVersion="6" minRefreshableVersion="3" useAutoFormatting="1" itemPrintTitles="1" createdVersion="6" indent="0" outline="1" outlineData="1" multipleFieldFilters="0" chartFormat="6">
  <location ref="J5:M24" firstHeaderRow="1" firstDataRow="2" firstDataCol="1" rowPageCount="1" colPageCount="1"/>
  <pivotFields count="4">
    <pivotField axis="axisCol" allDrilled="1" subtotalTop="0" showAll="0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sortType="descending" defaultSubtotal="0" defaultAttributeDrillState="1">
      <items count="17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allDrilled="1" subtotalTop="0" showAll="0" dataSourceSort="1" defaultSubtotal="0" defaultAttributeDrillState="1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3" hier="29" name="[slaktegrupper].[dyreslag].&amp;[gris]" cap="gris"/>
  </pageFields>
  <dataFields count="1">
    <dataField fld="1" subtotal="count" showDataAs="difference" baseField="0" baseItem="0"/>
  </dataFields>
  <formats count="3">
    <format dxfId="87">
      <pivotArea outline="0" collapsedLevelsAreSubtotals="1" fieldPosition="0">
        <references count="1">
          <reference field="0" count="0" selected="0"/>
        </references>
      </pivotArea>
    </format>
    <format dxfId="86">
      <pivotArea outline="0" fieldPosition="0">
        <references count="1">
          <reference field="4294967294" count="1">
            <x v="0"/>
          </reference>
        </references>
      </pivotArea>
    </format>
    <format dxfId="85">
      <pivotArea outline="0" collapsedLevelsAreSubtotals="1" fieldPosition="0">
        <references count="1">
          <reference field="0" count="1" selected="0">
            <x v="1"/>
          </reference>
        </references>
      </pivotArea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  2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CF4D53-1965-48DB-B8B8-5025396B959B}" name="Pivottabell12" cacheId="228" applyNumberFormats="0" applyBorderFormats="0" applyFontFormats="0" applyPatternFormats="0" applyAlignmentFormats="0" applyWidthHeightFormats="1" dataCaption="Verdier" updatedVersion="6" minRefreshableVersion="3" colGrandTotals="0" itemPrintTitles="1" createdVersion="6" indent="0" outline="1" outlineData="1" multipleFieldFilters="0" chartFormat="5">
  <location ref="B30:C49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x="1"/>
      </items>
    </pivotField>
    <pivotField dataField="1" subtotalTop="0" showAll="0" defaultSubtotal="0"/>
    <pivotField axis="axisRow" allDrilled="1" subtotalTop="0" showAll="0" sortType="descending" defaultSubtotal="0" defaultAttributeDrillState="1">
      <items count="17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1"/>
  </colFields>
  <colItems count="1">
    <i>
      <x/>
    </i>
  </colItems>
  <pageFields count="1">
    <pageField fld="0" hier="29" name="[slaktegrupper].[dyreslag].&amp;[gris]" cap="gris"/>
  </pageFields>
  <dataFields count="1">
    <dataField fld="2" subtotal="count" baseField="0" baseItem="0" numFmtId="164"/>
  </dataFields>
  <formats count="1">
    <format dxfId="88">
      <pivotArea outline="0" collapsedLevelsAreSubtotals="1" fieldPosition="0"/>
    </format>
  </format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2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grupper]"/>
        <x15:activeTabTopLevelEntity name="[Slaktedata_tom_2018_kommune  2]"/>
        <x15:activeTabTopLevelEntity name="[spr_kommune_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4355C7-607B-4F28-86AB-74278C3959CE}" name="Pivottabell33" cacheId="229" applyNumberFormats="0" applyBorderFormats="0" applyFontFormats="0" applyPatternFormats="0" applyAlignmentFormats="0" applyWidthHeightFormats="1" dataCaption="Verdier" tag="f83238ac-17da-44a3-b21c-8d4d8c78519d" updatedVersion="6" minRefreshableVersion="3" itemPrintTitles="1" createdVersion="6" indent="0" showEmptyRow="1" showEmptyCol="1" outline="1" outlineData="1" multipleFieldFilters="0" chartFormat="7">
  <location ref="A5:S23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Col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3" hier="29" name="[slaktegrupper].[dyreslag].&amp;[gris]" cap="gris"/>
  </pageFields>
  <dataFields count="1">
    <dataField name="Sum av Levert slakteri, kg SUM" fld="2" showDataAs="percentOfRow" baseField="0" baseItem="4" numFmtId="9"/>
  </dataFields>
  <formats count="1">
    <format dxfId="77">
      <pivotArea outline="0" collapsedLevelsAreSubtotals="1" fieldPosition="0"/>
    </format>
  </formats>
  <chartFormats count="17">
    <chartFormat chart="6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6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6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6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6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6" format="7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6" format="7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6" format="7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6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6" format="7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6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6" format="7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6" format="8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6" format="8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6" format="8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6" format="8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6" format="8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"/>
  </rowHierarchiesUsage>
  <colHierarchiesUsage count="1">
    <colHierarchyUsage hierarchyUsage="3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910A92-96EC-4783-9A52-B45577F9796E}" name="Pivottabell13" cacheId="230" applyNumberFormats="0" applyBorderFormats="0" applyFontFormats="0" applyPatternFormats="0" applyAlignmentFormats="0" applyWidthHeightFormats="1" dataCaption="Verdier" tag="f83238ac-17da-44a3-b21c-8d4d8c78519d" updatedVersion="6" minRefreshableVersion="3" itemPrintTitles="1" createdVersion="6" indent="0" showEmptyRow="1" showEmptyCol="1" outline="1" outlineData="1" multipleFieldFilters="0" chartFormat="1">
  <location ref="A31:R50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1">
    <pageField fld="3" hier="29" name="[slaktegrupper].[dyreslag].&amp;[gris]" cap="gris"/>
  </pageFields>
  <dataFields count="1">
    <dataField name="Sum av Levert slakteri, kg SUM" fld="2" showDataAs="percentOfRow" baseField="0" baseItem="4" numFmtId="9"/>
  </dataFields>
  <formats count="2">
    <format dxfId="79">
      <pivotArea outline="0" collapsedLevelsAreSubtotals="1" fieldPosition="0"/>
    </format>
    <format dxfId="78">
      <pivotArea outline="0" collapsedLevelsAreSubtotals="1" fieldPosition="0">
        <references count="1">
          <reference field="0" count="0" selected="0"/>
        </references>
      </pivotArea>
    </format>
  </formats>
  <chartFormats count="1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</chart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grupper].[dyreslag].&amp;[gri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7119DD-B5D8-4947-9700-66EEAA06F221}" name="Pivottabell2" cacheId="248" applyNumberFormats="0" applyBorderFormats="0" applyFontFormats="0" applyPatternFormats="0" applyAlignmentFormats="0" applyWidthHeightFormats="1" dataCaption="Verdier" updatedVersion="6" minRefreshableVersion="3" useAutoFormatting="1" subtotalHiddenItems="1" itemPrintTitles="1" createdVersion="6" indent="0" showEmptyRow="1" showEmptyCol="1" outline="1" outlineData="1" multipleFieldFilters="0">
  <location ref="B30:C48" firstHeaderRow="1" firstDataRow="1" firstDataCol="1" rowPageCount="2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2">
    <pageField fld="1" hier="29" name="[slaktegrupper].[dyreslag].[All]" cap="All"/>
    <pageField fld="2" hier="12" name="[Slaktedata_tom_2018_kommune].[år].&amp;[2018]" cap="2018"/>
  </pageFields>
  <dataFields count="1">
    <dataField name="Sum av Levert slakteri, kg SUM" fld="0" baseField="0" baseItem="0" numFmtId="164"/>
  </dataFields>
  <formats count="1">
    <format dxfId="73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r_kommune_2019]"/>
        <x15:activeTabTopLevelEntity name="[Slaktedata_tom_2018_kommune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425BCE-DE11-41F4-BA1B-39C0C6BF9C64}" name="Pivottabell4" cacheId="250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showEmptyRow="1" showEmptyCol="1" outline="1" outlineData="1" multipleFieldFilters="0">
  <location ref="H30:I48" firstHeaderRow="1" firstDataRow="1" firstDataCol="1" rowPageCount="2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1">
    <field x="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2">
    <pageField fld="1" hier="12" name="[Slaktedata_tom_2018_kommune].[år].&amp;[2018]" cap="2018"/>
    <pageField fld="2" hier="29" name="[slaktegrupper].[dyreslag].[All]" cap="All"/>
  </pageFields>
  <dataFields count="1">
    <dataField name="Sum av Levert slakteri, antall SUM" fld="0" baseField="0" baseItem="0" numFmtId="164"/>
  </dataFields>
  <formats count="1">
    <format dxfId="74">
      <pivotArea outline="0" collapsedLevelsAreSubtotals="1" fieldPosition="0"/>
    </format>
  </formats>
  <pivotHierarchies count="5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laktedata_tom_2018_kommune].[år].&amp;[201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laktedata_tom_2018_kommune]"/>
        <x15:activeTabTopLevelEntity name="[spr_kommune_2019]"/>
        <x15:activeTabTopLevelEntity name="[slaktegrupp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yreslag1" xr10:uid="{6C3C3EAD-3506-4C06-BFB2-943479B12BCB}" sourceName="[slaktegrupper].[dyreslag]">
  <pivotTables>
    <pivotTable tabId="3" name="Pivottabell3"/>
  </pivotTables>
  <data>
    <olap pivotCacheId="1165200913">
      <levels count="2">
        <level uniqueName="[slaktegrupper].[dyreslag].[(All)]" sourceCaption="(All)" count="0"/>
        <level uniqueName="[slaktegrupper].[dyreslag].[dyreslag]" sourceCaption="dyreslag" count="7">
          <ranges>
            <range startItem="0">
              <i n="[slaktegrupper].[dyreslag].&amp;[geit]" c="geit"/>
              <i n="[slaktegrupper].[dyreslag].&amp;[gris]" c="gris"/>
              <i n="[slaktegrupper].[dyreslag].&amp;[hest]" c="hest"/>
              <i n="[slaktegrupper].[dyreslag].&amp;[kalkun/and/gås]" c="kalkun/and/gås"/>
              <i n="[slaktegrupper].[dyreslag].&amp;[kylling/høns]" c="kylling/høns"/>
              <i n="[slaktegrupper].[dyreslag].&amp;[sau]" c="sau"/>
              <i n="[slaktegrupper].[dyreslag].&amp;[storfe]" c="storfe"/>
            </range>
          </ranges>
        </level>
      </levels>
      <selections count="1">
        <selection n="[slaktegrupper].[dyreslag].&amp;[kylling/høns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yreslag4" xr10:uid="{40B4AE78-0100-4C2C-983F-E82F4F804994}" sourceName="[slaktegrupper].[dyreslag]">
  <pivotTables>
    <pivotTable tabId="22" name="Pivottabell4"/>
    <pivotTable tabId="22" name="Pivottabell5"/>
    <pivotTable tabId="22" name="Pivottabell8"/>
    <pivotTable tabId="22" name="Pivottabell9"/>
    <pivotTable tabId="22" name="Pivottabell10"/>
  </pivotTables>
  <data>
    <olap pivotCacheId="2010808664">
      <levels count="2">
        <level uniqueName="[slaktegrupper].[dyreslag].[(All)]" sourceCaption="(All)" count="0"/>
        <level uniqueName="[slaktegrupper].[dyreslag].[dyreslag]" sourceCaption="dyreslag" count="7">
          <ranges>
            <range startItem="0">
              <i n="[slaktegrupper].[dyreslag].&amp;[geit]" c="geit"/>
              <i n="[slaktegrupper].[dyreslag].&amp;[gris]" c="gris"/>
              <i n="[slaktegrupper].[dyreslag].&amp;[kalkun/and/gås]" c="kalkun/and/gås"/>
              <i n="[slaktegrupper].[dyreslag].&amp;[kylling/høns]" c="kylling/høns"/>
              <i n="[slaktegrupper].[dyreslag].&amp;[sau]" c="sau"/>
              <i n="[slaktegrupper].[dyreslag].&amp;[storfe]" c="storfe"/>
              <i n="[slaktegrupper].[dyreslag].&amp;[hest]" c="hest" nd="1"/>
            </range>
          </ranges>
        </level>
      </levels>
      <selections count="1">
        <selection n="[slaktegrupper].[dyreslag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slaktegrupper].[dyreslag].[dyreslag]" count="1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3" xr10:uid="{371DB09D-80F9-4012-BFBA-CADE38FABAA0}" sourceName="[spr_kommune_2019].[fylke]">
  <pivotTables>
    <pivotTable tabId="22" name="Pivottabell4"/>
    <pivotTable tabId="22" name="Pivottabell5"/>
    <pivotTable tabId="22" name="Pivottabell8"/>
    <pivotTable tabId="22" name="Pivottabell9"/>
    <pivotTable tabId="22" name="Pivottabell10"/>
  </pivotTables>
  <data>
    <olap pivotCacheId="2010808664">
      <levels count="2">
        <level uniqueName="[spr_kommune_2019].[fylke].[(All)]" sourceCaption="(All)" count="0"/>
        <level uniqueName="[spr_kommune_2019].[fylke].[fylke]" sourceCaption="fylke" count="17">
          <ranges>
            <range startItem="0">
              <i n="[spr_kommune_2019].[fylke].&amp;[Akershus]" c="Akershus"/>
              <i n="[spr_kommune_2019].[fylke].&amp;[Aust-Agder]" c="Aust-Agder"/>
              <i n="[spr_kommune_2019].[fylke].&amp;[Buskerud]" c="Buskerud"/>
              <i n="[spr_kommune_2019].[fylke].&amp;[Finnmark]" c="Finnmark"/>
              <i n="[spr_kommune_2019].[fylke].&amp;[Hedmark]" c="Hedmark"/>
              <i n="[spr_kommune_2019].[fylke].&amp;[Hordaland]" c="Hordaland"/>
              <i n="[spr_kommune_2019].[fylke].&amp;[Møre og Romsdal]" c="Møre og Romsdal"/>
              <i n="[spr_kommune_2019].[fylke].&amp;[Nordland]" c="Nordland"/>
              <i n="[spr_kommune_2019].[fylke].&amp;[Oppland]" c="Oppland"/>
              <i n="[spr_kommune_2019].[fylke].&amp;[Rogaland]" c="Rogaland"/>
              <i n="[spr_kommune_2019].[fylke].&amp;[Sogn og Fjordane]" c="Sogn og Fjordane"/>
              <i n="[spr_kommune_2019].[fylke].&amp;[Telemark]" c="Telemark"/>
              <i n="[spr_kommune_2019].[fylke].&amp;[Troms]" c="Troms"/>
              <i n="[spr_kommune_2019].[fylke].&amp;[Trøndelag]" c="Trøndelag"/>
              <i n="[spr_kommune_2019].[fylke].&amp;[Vest-Agder]" c="Vest-Agder"/>
              <i n="[spr_kommune_2019].[fylke].&amp;[Vestfold]" c="Vestfold"/>
              <i n="[spr_kommune_2019].[fylke].&amp;[Østfold]" c="Østfold"/>
            </range>
          </ranges>
        </level>
      </levels>
      <selections count="1">
        <selection n="[spr_kommune_2019].[fylke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yreslag5" xr10:uid="{EC5C60C7-D301-4626-B722-BD61FF773B3F}" sourceName="[slaktegrupper].[dyreslag]">
  <pivotTables>
    <pivotTable tabId="8" name="Pivottabell31"/>
    <pivotTable tabId="8" name="Pivottabell1"/>
    <pivotTable tabId="8" name="Pivottabell11"/>
  </pivotTables>
  <data>
    <olap pivotCacheId="491798345">
      <levels count="2">
        <level uniqueName="[slaktegrupper].[dyreslag].[(All)]" sourceCaption="(All)" count="0"/>
        <level uniqueName="[slaktegrupper].[dyreslag].[dyreslag]" sourceCaption="dyreslag" count="7">
          <ranges>
            <range startItem="0">
              <i n="[slaktegrupper].[dyreslag].&amp;[geit]" c="geit"/>
              <i n="[slaktegrupper].[dyreslag].&amp;[gris]" c="gris"/>
              <i n="[slaktegrupper].[dyreslag].&amp;[hest]" c="hest"/>
              <i n="[slaktegrupper].[dyreslag].&amp;[kalkun/and/gås]" c="kalkun/and/gås"/>
              <i n="[slaktegrupper].[dyreslag].&amp;[kylling/høns]" c="kylling/høns"/>
              <i n="[slaktegrupper].[dyreslag].&amp;[sau]" c="sau"/>
              <i n="[slaktegrupper].[dyreslag].&amp;[storfe]" c="storfe"/>
            </range>
          </ranges>
        </level>
      </levels>
      <selections count="1">
        <selection n="[slaktegrupper].[dyreslag].[All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799BB50B-AAB4-4109-9235-2295AD03E7CA}" sourceName="[spr_kommune_2019].[fylke]">
  <pivotTables>
    <pivotTable tabId="29" name="Pivottabell1"/>
    <pivotTable tabId="29" name="Pivottabell2"/>
    <pivotTable tabId="29" name="Pivottabell3"/>
    <pivotTable tabId="29" name="Pivottabell5"/>
  </pivotTables>
  <data>
    <olap pivotCacheId="1944499464">
      <levels count="2">
        <level uniqueName="[spr_kommune_2019].[fylke].[(All)]" sourceCaption="(All)" count="0"/>
        <level uniqueName="[spr_kommune_2019].[fylke].[fylke]" sourceCaption="fylke" count="17">
          <ranges>
            <range startItem="0">
              <i n="[spr_kommune_2019].[fylke].&amp;[Akershus]" c="Akershus"/>
              <i n="[spr_kommune_2019].[fylke].&amp;[Aust-Agder]" c="Aust-Agder"/>
              <i n="[spr_kommune_2019].[fylke].&amp;[Buskerud]" c="Buskerud"/>
              <i n="[spr_kommune_2019].[fylke].&amp;[Finnmark]" c="Finnmark"/>
              <i n="[spr_kommune_2019].[fylke].&amp;[Hedmark]" c="Hedmark"/>
              <i n="[spr_kommune_2019].[fylke].&amp;[Hordaland]" c="Hordaland"/>
              <i n="[spr_kommune_2019].[fylke].&amp;[Møre og Romsdal]" c="Møre og Romsdal"/>
              <i n="[spr_kommune_2019].[fylke].&amp;[Nordland]" c="Nordland"/>
              <i n="[spr_kommune_2019].[fylke].&amp;[Oppland]" c="Oppland"/>
              <i n="[spr_kommune_2019].[fylke].&amp;[Rogaland]" c="Rogaland"/>
              <i n="[spr_kommune_2019].[fylke].&amp;[Sogn og Fjordane]" c="Sogn og Fjordane"/>
              <i n="[spr_kommune_2019].[fylke].&amp;[Telemark]" c="Telemark"/>
              <i n="[spr_kommune_2019].[fylke].&amp;[Troms]" c="Troms"/>
              <i n="[spr_kommune_2019].[fylke].&amp;[Trøndelag]" c="Trøndelag"/>
              <i n="[spr_kommune_2019].[fylke].&amp;[Vest-Agder]" c="Vest-Agder"/>
              <i n="[spr_kommune_2019].[fylke].&amp;[Vestfold]" c="Vestfold"/>
              <i n="[spr_kommune_2019].[fylke].&amp;[Østfold]" c="Østfold"/>
            </range>
          </ranges>
        </level>
      </levels>
      <selections count="1">
        <selection n="[spr_kommune_2019].[fylke].&amp;[Trøndelag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spr_kommune_2019].[fylke].[fylke]" count="0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" xr10:uid="{F6B7E2DD-E311-477B-93E0-8C2301E72555}" sourceName="[Slaktedata_tom_2018_kommune  2].[år]">
  <pivotTables>
    <pivotTable tabId="29" name="Pivottabell1"/>
    <pivotTable tabId="29" name="Pivottabell2"/>
    <pivotTable tabId="29" name="Pivottabell3"/>
    <pivotTable tabId="29" name="Pivottabell5"/>
  </pivotTables>
  <data>
    <olap pivotCacheId="1944499464">
      <levels count="2">
        <level uniqueName="[Slaktedata_tom_2018_kommune  2].[år].[(All)]" sourceCaption="(All)" count="0"/>
        <level uniqueName="[Slaktedata_tom_2018_kommune  2].[år].[år]" sourceCaption="år" count="2">
          <ranges>
            <range startItem="0">
              <i n="[Slaktedata_tom_2018_kommune  2].[år].&amp;[2003]" c="2003"/>
              <i n="[Slaktedata_tom_2018_kommune  2].[år].&amp;[2018]" c="2018"/>
            </range>
          </ranges>
        </level>
      </levels>
      <selections count="1">
        <selection n="[Slaktedata_tom_2018_kommune  2].[år].&amp;[2018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undergrupper2" xr10:uid="{9FA7B6AA-617D-46C0-9D42-7691141893B8}" sourceName="[slaktegrupper].[undergrupper2]">
  <pivotTables>
    <pivotTable tabId="29" name="Pivottabell1"/>
    <pivotTable tabId="29" name="Pivottabell3"/>
    <pivotTable tabId="29" name="Pivottabell2"/>
  </pivotTables>
  <data>
    <olap pivotCacheId="1944499464">
      <levels count="2">
        <level uniqueName="[slaktegrupper].[undergrupper2].[(All)]" sourceCaption="(All)" count="0"/>
        <level uniqueName="[slaktegrupper].[undergrupper2].[undergrupper2]" sourceCaption="undergrupper2" count="22">
          <ranges>
            <range startItem="0">
              <i n="[slaktegrupper].[undergrupper2].&amp;[kalv]" c="kalv"/>
              <i n="[slaktegrupper].[undergrupper2].&amp;[ku]" c="ku"/>
              <i n="[slaktegrupper].[undergrupper2].&amp;[kvige]" c="kvige"/>
              <i n="[slaktegrupper].[undergrupper2].&amp;[okse]" c="okse"/>
              <i n="[slaktegrupper].[undergrupper2].&amp;[u okse/kast]" c="u okse/kast"/>
              <i n="[slaktegrupper].[undergrupper2].&amp;[ung ku]" c="ung ku"/>
              <i n="[slaktegrupper].[undergrupper2].&amp;[and]" c="and" nd="1"/>
              <i n="[slaktegrupper].[undergrupper2].&amp;[geit]" c="geit" nd="1"/>
              <i n="[slaktegrupper].[undergrupper2].&amp;[gås]" c="gås" nd="1"/>
              <i n="[slaktegrupper].[undergrupper2].&amp;[hest/føll]" c="hest/føll" nd="1"/>
              <i n="[slaktegrupper].[undergrupper2].&amp;[høns/hane]" c="høns/hane" nd="1"/>
              <i n="[slaktegrupper].[undergrupper2].&amp;[kalkun]" c="kalkun" nd="1"/>
              <i n="[slaktegrupper].[undergrupper2].&amp;[kje]" c="kje" nd="1"/>
              <i n="[slaktegrupper].[undergrupper2].&amp;[kylling]" c="kylling" nd="1"/>
              <i n="[slaktegrupper].[undergrupper2].&amp;[lam]" c="lam" nd="1"/>
              <i n="[slaktegrupper].[undergrupper2].&amp;[lam villsau]" c="lam villsau" nd="1"/>
              <i n="[slaktegrupper].[undergrupper2].&amp;[purke]" c="purke" nd="1"/>
              <i n="[slaktegrupper].[undergrupper2].&amp;[råne]" c="råne" nd="1"/>
              <i n="[slaktegrupper].[undergrupper2].&amp;[sau]" c="sau" nd="1"/>
              <i n="[slaktegrupper].[undergrupper2].&amp;[slakte/smågris]" c="slakte/smågris" nd="1"/>
              <i n="[slaktegrupper].[undergrupper2].&amp;[ung sau]" c="ung sau" nd="1"/>
              <i n="[slaktegrupper].[undergrupper2].&amp;[vær]" c="vær" nd="1"/>
            </range>
          </ranges>
        </level>
      </levels>
      <selections count="1">
        <selection n="[slaktegrupper].[undergrupper2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slaktegrupper].[undergrupper2].[undergrupper2]" count="16"/>
      </x15:slicerCacheHideItemsWithNoData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yreslag" xr10:uid="{FF58B9E8-5F10-479D-BAA6-749BEEC2BBE2}" sourceName="[slaktegrupper].[dyreslag]">
  <pivotTables>
    <pivotTable tabId="7" name="Pivottabell1"/>
    <pivotTable tabId="7" name="Pivottabell6"/>
    <pivotTable tabId="7" name="Pivottabell7"/>
  </pivotTables>
  <data>
    <olap pivotCacheId="2040340512">
      <levels count="2">
        <level uniqueName="[slaktegrupper].[dyreslag].[(All)]" sourceCaption="(All)" count="0"/>
        <level uniqueName="[slaktegrupper].[dyreslag].[dyreslag]" sourceCaption="dyreslag" count="7">
          <ranges>
            <range startItem="0">
              <i n="[slaktegrupper].[dyreslag].&amp;[geit]" c="geit"/>
              <i n="[slaktegrupper].[dyreslag].&amp;[gris]" c="gris"/>
              <i n="[slaktegrupper].[dyreslag].&amp;[hest]" c="hest"/>
              <i n="[slaktegrupper].[dyreslag].&amp;[kalkun/and/gås]" c="kalkun/and/gås"/>
              <i n="[slaktegrupper].[dyreslag].&amp;[kylling/høns]" c="kylling/høns"/>
              <i n="[slaktegrupper].[dyreslag].&amp;[sau]" c="sau"/>
              <i n="[slaktegrupper].[dyreslag].&amp;[storfe]" c="storfe"/>
            </range>
          </ranges>
        </level>
      </levels>
      <selections count="1">
        <selection n="[slaktegrupper].[dyreslag].&amp;[kylling/høns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4" xr10:uid="{F981C21C-06E4-41C4-B5B5-79E78BCFD8A8}" sourceName="[spr_kommune_2019].[fylke]">
  <pivotTables>
    <pivotTable tabId="7" name="Pivottabell1"/>
    <pivotTable tabId="7" name="Pivottabell6"/>
    <pivotTable tabId="7" name="Pivottabell7"/>
  </pivotTables>
  <data>
    <olap pivotCacheId="2040340512">
      <levels count="2">
        <level uniqueName="[spr_kommune_2019].[fylke].[(All)]" sourceCaption="(All)" count="0"/>
        <level uniqueName="[spr_kommune_2019].[fylke].[fylke]" sourceCaption="fylke" count="17">
          <ranges>
            <range startItem="0">
              <i n="[spr_kommune_2019].[fylke].&amp;[Akershus]" c="Akershus"/>
              <i n="[spr_kommune_2019].[fylke].&amp;[Buskerud]" c="Buskerud"/>
              <i n="[spr_kommune_2019].[fylke].&amp;[Hedmark]" c="Hedmark"/>
              <i n="[spr_kommune_2019].[fylke].&amp;[Hordaland]" c="Hordaland"/>
              <i n="[spr_kommune_2019].[fylke].&amp;[Møre og Romsdal]" c="Møre og Romsdal"/>
              <i n="[spr_kommune_2019].[fylke].&amp;[Oppland]" c="Oppland"/>
              <i n="[spr_kommune_2019].[fylke].&amp;[Rogaland]" c="Rogaland"/>
              <i n="[spr_kommune_2019].[fylke].&amp;[Telemark]" c="Telemark"/>
              <i n="[spr_kommune_2019].[fylke].&amp;[Trøndelag]" c="Trøndelag"/>
              <i n="[spr_kommune_2019].[fylke].&amp;[Vest-Agder]" c="Vest-Agder"/>
              <i n="[spr_kommune_2019].[fylke].&amp;[Vestfold]" c="Vestfold"/>
              <i n="[spr_kommune_2019].[fylke].&amp;[Østfold]" c="Østfold"/>
              <i n="[spr_kommune_2019].[fylke].&amp;[Aust-Agder]" c="Aust-Agder"/>
              <i n="[spr_kommune_2019].[fylke].&amp;[Finnmark]" c="Finnmark"/>
              <i n="[spr_kommune_2019].[fylke].&amp;[Nordland]" c="Nordland"/>
              <i n="[spr_kommune_2019].[fylke].&amp;[Sogn og Fjordane]" c="Sogn og Fjordane"/>
              <i n="[spr_kommune_2019].[fylke].&amp;[Troms]" c="Troms"/>
            </range>
          </ranges>
        </level>
      </levels>
      <selections count="1">
        <selection n="[spr_kommune_2019].[fylke].[All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4" xr10:uid="{65D80A69-185D-485D-901C-1FBCB81C1A6E}" sourceName="[Slaktedata_tom_2018_kommune].[år]">
  <pivotTables>
    <pivotTable tabId="7" name="Pivottabell1"/>
    <pivotTable tabId="7" name="Pivottabell6"/>
  </pivotTables>
  <data>
    <olap pivotCacheId="2040340512">
      <levels count="2">
        <level uniqueName="[Slaktedata_tom_2018_kommune].[år].[(All)]" sourceCaption="(All)" count="0"/>
        <level uniqueName="[Slaktedata_tom_2018_kommune].[år].[år]" sourceCaption="år" count="16">
          <ranges>
            <range startItem="0">
              <i n="[Slaktedata_tom_2018_kommune].[år].&amp;[2003]" c="2003"/>
              <i n="[Slaktedata_tom_2018_kommune].[år].&amp;[2004]" c="2004"/>
              <i n="[Slaktedata_tom_2018_kommune].[år].&amp;[2005]" c="2005"/>
              <i n="[Slaktedata_tom_2018_kommune].[år].&amp;[2006]" c="2006"/>
              <i n="[Slaktedata_tom_2018_kommune].[år].&amp;[2007]" c="2007"/>
              <i n="[Slaktedata_tom_2018_kommune].[år].&amp;[2008]" c="2008"/>
              <i n="[Slaktedata_tom_2018_kommune].[år].&amp;[2009]" c="2009"/>
              <i n="[Slaktedata_tom_2018_kommune].[år].&amp;[2010]" c="2010"/>
              <i n="[Slaktedata_tom_2018_kommune].[år].&amp;[2011]" c="2011"/>
              <i n="[Slaktedata_tom_2018_kommune].[år].&amp;[2012]" c="2012"/>
              <i n="[Slaktedata_tom_2018_kommune].[år].&amp;[2013]" c="2013"/>
              <i n="[Slaktedata_tom_2018_kommune].[år].&amp;[2014]" c="2014"/>
              <i n="[Slaktedata_tom_2018_kommune].[år].&amp;[2015]" c="2015"/>
              <i n="[Slaktedata_tom_2018_kommune].[år].&amp;[2016]" c="2016"/>
              <i n="[Slaktedata_tom_2018_kommune].[år].&amp;[2017]" c="2017"/>
              <i n="[Slaktedata_tom_2018_kommune].[år].&amp;[2018]" c="2018"/>
            </range>
          </ranges>
        </level>
      </levels>
      <selections count="1">
        <selection n="[Slaktedata_tom_2018_kommune].[år].&amp;[2018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undergrupper21" xr10:uid="{9C82AE15-41DF-4BEF-A940-CE05F075E3A2}" sourceName="[slaktegrupper].[undergrupper2]">
  <pivotTables>
    <pivotTable tabId="33" name="Pivottabell2"/>
    <pivotTable tabId="33" name="Pivottabell3"/>
  </pivotTables>
  <data>
    <olap pivotCacheId="1165200913">
      <levels count="2">
        <level uniqueName="[slaktegrupper].[undergrupper2].[(All)]" sourceCaption="(All)" count="0"/>
        <level uniqueName="[slaktegrupper].[undergrupper2].[undergrupper2]" sourceCaption="undergrupper2" count="22">
          <ranges>
            <range startItem="0">
              <i n="[slaktegrupper].[undergrupper2].&amp;[lam]" c="lam"/>
              <i n="[slaktegrupper].[undergrupper2].&amp;[lam villsau]" c="lam villsau"/>
              <i n="[slaktegrupper].[undergrupper2].&amp;[sau]" c="sau"/>
              <i n="[slaktegrupper].[undergrupper2].&amp;[ung sau]" c="ung sau"/>
              <i n="[slaktegrupper].[undergrupper2].&amp;[vær]" c="vær"/>
              <i n="[slaktegrupper].[undergrupper2].&amp;[and]" c="and" nd="1"/>
              <i n="[slaktegrupper].[undergrupper2].&amp;[geit]" c="geit" nd="1"/>
              <i n="[slaktegrupper].[undergrupper2].&amp;[gås]" c="gås" nd="1"/>
              <i n="[slaktegrupper].[undergrupper2].&amp;[hest/føll]" c="hest/føll" nd="1"/>
              <i n="[slaktegrupper].[undergrupper2].&amp;[høns/hane]" c="høns/hane" nd="1"/>
              <i n="[slaktegrupper].[undergrupper2].&amp;[kalkun]" c="kalkun" nd="1"/>
              <i n="[slaktegrupper].[undergrupper2].&amp;[kalv]" c="kalv" nd="1"/>
              <i n="[slaktegrupper].[undergrupper2].&amp;[kje]" c="kje" nd="1"/>
              <i n="[slaktegrupper].[undergrupper2].&amp;[ku]" c="ku" nd="1"/>
              <i n="[slaktegrupper].[undergrupper2].&amp;[kvige]" c="kvige" nd="1"/>
              <i n="[slaktegrupper].[undergrupper2].&amp;[kylling]" c="kylling" nd="1"/>
              <i n="[slaktegrupper].[undergrupper2].&amp;[okse]" c="okse" nd="1"/>
              <i n="[slaktegrupper].[undergrupper2].&amp;[purke]" c="purke" nd="1"/>
              <i n="[slaktegrupper].[undergrupper2].&amp;[råne]" c="råne" nd="1"/>
              <i n="[slaktegrupper].[undergrupper2].&amp;[slakte/smågris]" c="slakte/smågris" nd="1"/>
              <i n="[slaktegrupper].[undergrupper2].&amp;[u okse/kast]" c="u okse/kast" nd="1"/>
              <i n="[slaktegrupper].[undergrupper2].&amp;[ung ku]" c="ung ku" nd="1"/>
            </range>
          </ranges>
        </level>
      </levels>
      <selections count="1">
        <selection n="[slaktegrupper].[undergrupper2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slaktegrupper].[undergrupper2].[undergrupper2]" count="17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yreslag3" xr10:uid="{9A6BD008-1B0F-498F-852C-E5DE717F2919}" sourceName="[slaktegrupper].[dyreslag]">
  <pivotTables>
    <pivotTable tabId="17" name="Pivottabell11"/>
    <pivotTable tabId="17" name="Pivottabell3"/>
    <pivotTable tabId="17" name="Pivottabell10"/>
    <pivotTable tabId="17" name="Pivottabell12"/>
    <pivotTable tabId="10" name="Pivottabell33"/>
    <pivotTable tabId="10" name="Pivottabell13"/>
    <pivotTable tabId="17" name="Pivottabell5"/>
  </pivotTables>
  <data>
    <olap pivotCacheId="631314988">
      <levels count="2">
        <level uniqueName="[slaktegrupper].[dyreslag].[(All)]" sourceCaption="(All)" count="0"/>
        <level uniqueName="[slaktegrupper].[dyreslag].[dyreslag]" sourceCaption="dyreslag" count="7">
          <ranges>
            <range startItem="0">
              <i n="[slaktegrupper].[dyreslag].&amp;[geit]" c="geit"/>
              <i n="[slaktegrupper].[dyreslag].&amp;[gris]" c="gris"/>
              <i n="[slaktegrupper].[dyreslag].&amp;[kalkun/and/gås]" c="kalkun/and/gås"/>
              <i n="[slaktegrupper].[dyreslag].&amp;[kylling/høns]" c="kylling/høns"/>
              <i n="[slaktegrupper].[dyreslag].&amp;[sau]" c="sau"/>
              <i n="[slaktegrupper].[dyreslag].&amp;[storfe]" c="storfe"/>
              <i n="[slaktegrupper].[dyreslag].&amp;[hest]" c="hest"/>
            </range>
          </ranges>
        </level>
      </levels>
      <selections count="1">
        <selection n="[slaktegrupper].[dyreslag].&amp;[gris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slaktegrupper].[dyreslag].[dyreslag]" count="0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5" xr10:uid="{44D9E274-4AAB-4A58-A0F0-59B21F1F0C54}" sourceName="[Slaktedata_tom_2018_kommune  2].[år]">
  <pivotTables>
    <pivotTable tabId="33" name="Pivottabell2"/>
    <pivotTable tabId="33" name="Pivottabell3"/>
  </pivotTables>
  <data>
    <olap pivotCacheId="1165200913">
      <levels count="2">
        <level uniqueName="[Slaktedata_tom_2018_kommune  2].[år].[(All)]" sourceCaption="(All)" count="0"/>
        <level uniqueName="[Slaktedata_tom_2018_kommune  2].[år].[år]" sourceCaption="år" count="2">
          <ranges>
            <range startItem="0">
              <i n="[Slaktedata_tom_2018_kommune  2].[år].&amp;[2003]" c="2003"/>
              <i n="[Slaktedata_tom_2018_kommune  2].[år].&amp;[2018]" c="2018"/>
            </range>
          </ranges>
        </level>
      </levels>
      <selections count="1">
        <selection n="[Slaktedata_tom_2018_kommune  2].[år].&amp;[2018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5" xr10:uid="{13362097-CE8F-4A72-9568-20B7F710DC26}" sourceName="[spr_kommune_2019].[fylke]">
  <pivotTables>
    <pivotTable tabId="33" name="Pivottabell2"/>
    <pivotTable tabId="33" name="Pivottabell3"/>
  </pivotTables>
  <data>
    <olap pivotCacheId="1165200913">
      <levels count="2">
        <level uniqueName="[spr_kommune_2019].[fylke].[(All)]" sourceCaption="(All)" count="0"/>
        <level uniqueName="[spr_kommune_2019].[fylke].[fylke]" sourceCaption="fylke" count="17">
          <ranges>
            <range startItem="0">
              <i n="[spr_kommune_2019].[fylke].&amp;[Akershus]" c="Akershus"/>
              <i n="[spr_kommune_2019].[fylke].&amp;[Aust-Agder]" c="Aust-Agder"/>
              <i n="[spr_kommune_2019].[fylke].&amp;[Buskerud]" c="Buskerud"/>
              <i n="[spr_kommune_2019].[fylke].&amp;[Finnmark]" c="Finnmark"/>
              <i n="[spr_kommune_2019].[fylke].&amp;[Hedmark]" c="Hedmark"/>
              <i n="[spr_kommune_2019].[fylke].&amp;[Hordaland]" c="Hordaland"/>
              <i n="[spr_kommune_2019].[fylke].&amp;[Møre og Romsdal]" c="Møre og Romsdal"/>
              <i n="[spr_kommune_2019].[fylke].&amp;[Nordland]" c="Nordland"/>
              <i n="[spr_kommune_2019].[fylke].&amp;[Oppland]" c="Oppland"/>
              <i n="[spr_kommune_2019].[fylke].&amp;[Rogaland]" c="Rogaland"/>
              <i n="[spr_kommune_2019].[fylke].&amp;[Sogn og Fjordane]" c="Sogn og Fjordane"/>
              <i n="[spr_kommune_2019].[fylke].&amp;[Telemark]" c="Telemark"/>
              <i n="[spr_kommune_2019].[fylke].&amp;[Troms]" c="Troms"/>
              <i n="[spr_kommune_2019].[fylke].&amp;[Trøndelag]" c="Trøndelag"/>
              <i n="[spr_kommune_2019].[fylke].&amp;[Vest-Agder]" c="Vest-Agder"/>
              <i n="[spr_kommune_2019].[fylke].&amp;[Vestfold]" c="Vestfold"/>
              <i n="[spr_kommune_2019].[fylke].&amp;[Østfold]" c="Østfold"/>
            </range>
          </ranges>
        </level>
      </levels>
      <selections count="1">
        <selection n="[spr_kommune_2019].[fylke].[All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nr_fylke" xr10:uid="{905BBDA3-BA7F-4D64-9688-337B3CC05547}" sourceName="[spr_kommune_2019].[fnr_fylke]">
  <pivotTables>
    <pivotTable tabId="3" name="Pivottabell3"/>
  </pivotTables>
  <data>
    <olap pivotCacheId="1165200913">
      <levels count="2">
        <level uniqueName="[spr_kommune_2019].[fnr_fylke].[(All)]" sourceCaption="(All)" count="0"/>
        <level uniqueName="[spr_kommune_2019].[fnr_fylke].[fnr_fylke]" sourceCaption="fnr_fylke" count="17">
          <ranges>
            <range startItem="0">
              <i n="[spr_kommune_2019].[fnr_fylke].&amp;[01 Østfold]" c="01 Østfold"/>
              <i n="[spr_kommune_2019].[fnr_fylke].&amp;[02 Akershus]" c="02 Akershus"/>
              <i n="[spr_kommune_2019].[fnr_fylke].&amp;[04 Hedmark]" c="04 Hedmark"/>
              <i n="[spr_kommune_2019].[fnr_fylke].&amp;[05 Oppland]" c="05 Oppland"/>
              <i n="[spr_kommune_2019].[fnr_fylke].&amp;[06 Buskerud]" c="06 Buskerud"/>
              <i n="[spr_kommune_2019].[fnr_fylke].&amp;[07 Vestfold]" c="07 Vestfold"/>
              <i n="[spr_kommune_2019].[fnr_fylke].&amp;[08 Telemark]" c="08 Telemark"/>
              <i n="[spr_kommune_2019].[fnr_fylke].&amp;[09 Aust-Agder]" c="09 Aust-Agder"/>
              <i n="[spr_kommune_2019].[fnr_fylke].&amp;[10 Vest-Agder]" c="10 Vest-Agder"/>
              <i n="[spr_kommune_2019].[fnr_fylke].&amp;[11 Rogaland]" c="11 Rogaland"/>
              <i n="[spr_kommune_2019].[fnr_fylke].&amp;[12 Hordaland]" c="12 Hordaland"/>
              <i n="[spr_kommune_2019].[fnr_fylke].&amp;[14 Sogn og Fjordane]" c="14 Sogn og Fjordane"/>
              <i n="[spr_kommune_2019].[fnr_fylke].&amp;[15 Møre og Romsdal]" c="15 Møre og Romsdal"/>
              <i n="[spr_kommune_2019].[fnr_fylke].&amp;[18 Nordland]" c="18 Nordland"/>
              <i n="[spr_kommune_2019].[fnr_fylke].&amp;[50 Trøndelag]" c="50 Trøndelag"/>
              <i n="[spr_kommune_2019].[fnr_fylke].&amp;[19 Troms]" c="19 Troms" nd="1"/>
              <i n="[spr_kommune_2019].[fnr_fylke].&amp;[20 Finnmark]" c="20 Finnmark" nd="1"/>
            </range>
          </ranges>
        </level>
      </levels>
      <selections count="1">
        <selection n="[spr_kommune_2019].[fnr_fylke].[All]"/>
      </selections>
    </olap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6" xr10:uid="{6639C281-9DAB-4F23-B923-04D9A8909AFD}" sourceName="[Slaktedata_tom_2018_kommune].[år]">
  <pivotTables>
    <pivotTable tabId="3" name="Pivottabell3"/>
  </pivotTables>
  <data>
    <olap pivotCacheId="1165200913">
      <levels count="2">
        <level uniqueName="[Slaktedata_tom_2018_kommune].[år].[(All)]" sourceCaption="(All)" count="0"/>
        <level uniqueName="[Slaktedata_tom_2018_kommune].[år].[år]" sourceCaption="år" count="16">
          <ranges>
            <range startItem="0">
              <i n="[Slaktedata_tom_2018_kommune].[år].&amp;[2003]" c="2003"/>
              <i n="[Slaktedata_tom_2018_kommune].[år].&amp;[2004]" c="2004"/>
              <i n="[Slaktedata_tom_2018_kommune].[år].&amp;[2005]" c="2005"/>
              <i n="[Slaktedata_tom_2018_kommune].[år].&amp;[2006]" c="2006"/>
              <i n="[Slaktedata_tom_2018_kommune].[år].&amp;[2007]" c="2007"/>
              <i n="[Slaktedata_tom_2018_kommune].[år].&amp;[2008]" c="2008"/>
              <i n="[Slaktedata_tom_2018_kommune].[år].&amp;[2009]" c="2009"/>
              <i n="[Slaktedata_tom_2018_kommune].[år].&amp;[2010]" c="2010"/>
              <i n="[Slaktedata_tom_2018_kommune].[år].&amp;[2011]" c="2011"/>
              <i n="[Slaktedata_tom_2018_kommune].[år].&amp;[2012]" c="2012"/>
              <i n="[Slaktedata_tom_2018_kommune].[år].&amp;[2013]" c="2013"/>
              <i n="[Slaktedata_tom_2018_kommune].[år].&amp;[2014]" c="2014"/>
              <i n="[Slaktedata_tom_2018_kommune].[år].&amp;[2015]" c="2015"/>
              <i n="[Slaktedata_tom_2018_kommune].[år].&amp;[2016]" c="2016"/>
              <i n="[Slaktedata_tom_2018_kommune].[år].&amp;[2017]" c="2017"/>
              <i n="[Slaktedata_tom_2018_kommune].[år].&amp;[2018]" c="2018"/>
            </range>
          </ranges>
        </level>
      </levels>
      <selections count="1">
        <selection n="[Slaktedata_tom_2018_kommune].[år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yreslag2" xr10:uid="{F4317AEA-6496-4FAA-97BF-0EEE87DD76E4}" sourceName="[slaktegrupper].[dyreslag]">
  <pivotTables>
    <pivotTable tabId="13" name="Pivottabell1"/>
    <pivotTable tabId="13" name="Pivottabell2"/>
    <pivotTable tabId="13" name="Pivottabell3"/>
    <pivotTable tabId="13" name="Pivottabell4"/>
  </pivotTables>
  <data>
    <olap pivotCacheId="1899595098">
      <levels count="2">
        <level uniqueName="[slaktegrupper].[dyreslag].[(All)]" sourceCaption="(All)" count="0"/>
        <level uniqueName="[slaktegrupper].[dyreslag].[dyreslag]" sourceCaption="dyreslag" count="7">
          <ranges>
            <range startItem="0">
              <i n="[slaktegrupper].[dyreslag].&amp;[geit]" c="geit"/>
              <i n="[slaktegrupper].[dyreslag].&amp;[gris]" c="gris"/>
              <i n="[slaktegrupper].[dyreslag].&amp;[hest]" c="hest"/>
              <i n="[slaktegrupper].[dyreslag].&amp;[kalkun/and/gås]" c="kalkun/and/gås"/>
              <i n="[slaktegrupper].[dyreslag].&amp;[kylling/høns]" c="kylling/høns"/>
              <i n="[slaktegrupper].[dyreslag].&amp;[sau]" c="sau"/>
              <i n="[slaktegrupper].[dyreslag].&amp;[storfe]" c="storfe"/>
            </range>
          </ranges>
        </level>
      </levels>
      <selections count="1">
        <selection n="[slaktegrupper].[dyreslag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1" xr10:uid="{D2DD722C-6192-44EC-9155-D781BEDEDF89}" sourceName="[Slaktedata_tom_2018_kommune].[år]">
  <pivotTables>
    <pivotTable tabId="13" name="Pivottabell1"/>
    <pivotTable tabId="13" name="Pivottabell2"/>
    <pivotTable tabId="13" name="Pivottabell3"/>
    <pivotTable tabId="13" name="Pivottabell4"/>
  </pivotTables>
  <data>
    <olap pivotCacheId="1899595098">
      <levels count="2">
        <level uniqueName="[Slaktedata_tom_2018_kommune].[år].[(All)]" sourceCaption="(All)" count="0"/>
        <level uniqueName="[Slaktedata_tom_2018_kommune].[år].[år]" sourceCaption="år" count="16">
          <ranges>
            <range startItem="0">
              <i n="[Slaktedata_tom_2018_kommune].[år].&amp;[2003]" c="2003"/>
              <i n="[Slaktedata_tom_2018_kommune].[år].&amp;[2004]" c="2004"/>
              <i n="[Slaktedata_tom_2018_kommune].[år].&amp;[2005]" c="2005"/>
              <i n="[Slaktedata_tom_2018_kommune].[år].&amp;[2006]" c="2006"/>
              <i n="[Slaktedata_tom_2018_kommune].[år].&amp;[2007]" c="2007"/>
              <i n="[Slaktedata_tom_2018_kommune].[år].&amp;[2008]" c="2008"/>
              <i n="[Slaktedata_tom_2018_kommune].[år].&amp;[2009]" c="2009"/>
              <i n="[Slaktedata_tom_2018_kommune].[år].&amp;[2010]" c="2010"/>
              <i n="[Slaktedata_tom_2018_kommune].[år].&amp;[2011]" c="2011"/>
              <i n="[Slaktedata_tom_2018_kommune].[år].&amp;[2012]" c="2012"/>
              <i n="[Slaktedata_tom_2018_kommune].[år].&amp;[2013]" c="2013"/>
              <i n="[Slaktedata_tom_2018_kommune].[år].&amp;[2014]" c="2014"/>
              <i n="[Slaktedata_tom_2018_kommune].[år].&amp;[2015]" c="2015"/>
              <i n="[Slaktedata_tom_2018_kommune].[år].&amp;[2016]" c="2016"/>
              <i n="[Slaktedata_tom_2018_kommune].[år].&amp;[2017]" c="2017"/>
              <i n="[Slaktedata_tom_2018_kommune].[år].&amp;[2018]" c="2018"/>
            </range>
          </ranges>
        </level>
      </levels>
      <selections count="1">
        <selection n="[Slaktedata_tom_2018_kommune].[år].&amp;[2018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BE2530A5-4BEC-4A65-B306-75946AE80524}" sourceName="[spr_kommune_2019].[fylke]">
  <pivotTables>
    <pivotTable tabId="8" name="Pivottabell1"/>
    <pivotTable tabId="8" name="Pivottabell31"/>
    <pivotTable tabId="8" name="Pivottabell11"/>
  </pivotTables>
  <data>
    <olap pivotCacheId="491798345">
      <levels count="2">
        <level uniqueName="[spr_kommune_2019].[fylke].[(All)]" sourceCaption="(All)" count="0"/>
        <level uniqueName="[spr_kommune_2019].[fylke].[fylke]" sourceCaption="fylke" count="17">
          <ranges>
            <range startItem="0">
              <i n="[spr_kommune_2019].[fylke].&amp;[Akershus]" c="Akershus"/>
              <i n="[spr_kommune_2019].[fylke].&amp;[Aust-Agder]" c="Aust-Agder"/>
              <i n="[spr_kommune_2019].[fylke].&amp;[Buskerud]" c="Buskerud"/>
              <i n="[spr_kommune_2019].[fylke].&amp;[Finnmark]" c="Finnmark"/>
              <i n="[spr_kommune_2019].[fylke].&amp;[Hedmark]" c="Hedmark"/>
              <i n="[spr_kommune_2019].[fylke].&amp;[Hordaland]" c="Hordaland"/>
              <i n="[spr_kommune_2019].[fylke].&amp;[Møre og Romsdal]" c="Møre og Romsdal"/>
              <i n="[spr_kommune_2019].[fylke].&amp;[Nordland]" c="Nordland"/>
              <i n="[spr_kommune_2019].[fylke].&amp;[Oppland]" c="Oppland"/>
              <i n="[spr_kommune_2019].[fylke].&amp;[Rogaland]" c="Rogaland"/>
              <i n="[spr_kommune_2019].[fylke].&amp;[Sogn og Fjordane]" c="Sogn og Fjordane"/>
              <i n="[spr_kommune_2019].[fylke].&amp;[Telemark]" c="Telemark"/>
              <i n="[spr_kommune_2019].[fylke].&amp;[Troms]" c="Troms"/>
              <i n="[spr_kommune_2019].[fylke].&amp;[Trøndelag]" c="Trøndelag"/>
              <i n="[spr_kommune_2019].[fylke].&amp;[Vest-Agder]" c="Vest-Agder"/>
              <i n="[spr_kommune_2019].[fylke].&amp;[Vestfold]" c="Vestfold"/>
              <i n="[spr_kommune_2019].[fylke].&amp;[Østfold]" c="Østfold"/>
            </range>
          </ranges>
        </level>
      </levels>
      <selections count="1">
        <selection n="[spr_kommune_2019].[fylke].&amp;[Oppland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2" xr10:uid="{B4F88386-9B75-4D36-9E24-E9C75907B36D}" sourceName="[Slaktedata_tom_2018_kommune].[år]">
  <pivotTables>
    <pivotTable tabId="8" name="Pivottabell31"/>
    <pivotTable tabId="8" name="Pivottabell1"/>
    <pivotTable tabId="8" name="Pivottabell11"/>
  </pivotTables>
  <data>
    <olap pivotCacheId="491798345">
      <levels count="2">
        <level uniqueName="[Slaktedata_tom_2018_kommune].[år].[(All)]" sourceCaption="(All)" count="0"/>
        <level uniqueName="[Slaktedata_tom_2018_kommune].[år].[år]" sourceCaption="år" count="16">
          <ranges>
            <range startItem="0">
              <i n="[Slaktedata_tom_2018_kommune].[år].&amp;[2003]" c="2003"/>
              <i n="[Slaktedata_tom_2018_kommune].[år].&amp;[2004]" c="2004"/>
              <i n="[Slaktedata_tom_2018_kommune].[år].&amp;[2005]" c="2005"/>
              <i n="[Slaktedata_tom_2018_kommune].[år].&amp;[2006]" c="2006"/>
              <i n="[Slaktedata_tom_2018_kommune].[år].&amp;[2007]" c="2007"/>
              <i n="[Slaktedata_tom_2018_kommune].[år].&amp;[2008]" c="2008"/>
              <i n="[Slaktedata_tom_2018_kommune].[år].&amp;[2009]" c="2009"/>
              <i n="[Slaktedata_tom_2018_kommune].[år].&amp;[2010]" c="2010"/>
              <i n="[Slaktedata_tom_2018_kommune].[år].&amp;[2011]" c="2011"/>
              <i n="[Slaktedata_tom_2018_kommune].[år].&amp;[2012]" c="2012"/>
              <i n="[Slaktedata_tom_2018_kommune].[år].&amp;[2013]" c="2013"/>
              <i n="[Slaktedata_tom_2018_kommune].[år].&amp;[2014]" c="2014"/>
              <i n="[Slaktedata_tom_2018_kommune].[år].&amp;[2015]" c="2015"/>
              <i n="[Slaktedata_tom_2018_kommune].[år].&amp;[2016]" c="2016"/>
              <i n="[Slaktedata_tom_2018_kommune].[år].&amp;[2017]" c="2017"/>
              <i n="[Slaktedata_tom_2018_kommune].[år].&amp;[2018]" c="2018"/>
            </range>
          </ranges>
        </level>
      </levels>
      <selections count="1">
        <selection n="[Slaktedata_tom_2018_kommune].[år].&amp;[2018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2" xr10:uid="{2EC4E4E8-B85D-488E-B0E2-1BDB8E91D83C}" sourceName="[spr_kommune_2019].[fylke]">
  <pivotTables>
    <pivotTable tabId="23" name="Pivottabell8"/>
    <pivotTable tabId="23" name="Pivottabell10"/>
    <pivotTable tabId="23" name="Pivottabell12"/>
    <pivotTable tabId="23" name="Pivottabell11"/>
    <pivotTable tabId="23" name="Pivottabell3"/>
    <pivotTable tabId="23" name="Pivottabell13"/>
  </pivotTables>
  <data>
    <olap pivotCacheId="894103025">
      <levels count="2">
        <level uniqueName="[spr_kommune_2019].[fylke].[(All)]" sourceCaption="(All)" count="0"/>
        <level uniqueName="[spr_kommune_2019].[fylke].[fylke]" sourceCaption="fylke" count="17">
          <ranges>
            <range startItem="0">
              <i n="[spr_kommune_2019].[fylke].&amp;[Akershus]" c="Akershus"/>
              <i n="[spr_kommune_2019].[fylke].&amp;[Aust-Agder]" c="Aust-Agder"/>
              <i n="[spr_kommune_2019].[fylke].&amp;[Buskerud]" c="Buskerud"/>
              <i n="[spr_kommune_2019].[fylke].&amp;[Finnmark]" c="Finnmark"/>
              <i n="[spr_kommune_2019].[fylke].&amp;[Hedmark]" c="Hedmark"/>
              <i n="[spr_kommune_2019].[fylke].&amp;[Hordaland]" c="Hordaland"/>
              <i n="[spr_kommune_2019].[fylke].&amp;[Møre og Romsdal]" c="Møre og Romsdal"/>
              <i n="[spr_kommune_2019].[fylke].&amp;[Nordland]" c="Nordland"/>
              <i n="[spr_kommune_2019].[fylke].&amp;[Oppland]" c="Oppland"/>
              <i n="[spr_kommune_2019].[fylke].&amp;[Rogaland]" c="Rogaland"/>
              <i n="[spr_kommune_2019].[fylke].&amp;[Sogn og Fjordane]" c="Sogn og Fjordane"/>
              <i n="[spr_kommune_2019].[fylke].&amp;[Telemark]" c="Telemark"/>
              <i n="[spr_kommune_2019].[fylke].&amp;[Troms]" c="Troms"/>
              <i n="[spr_kommune_2019].[fylke].&amp;[Trøndelag]" c="Trøndelag"/>
              <i n="[spr_kommune_2019].[fylke].&amp;[Vest-Agder]" c="Vest-Agder"/>
              <i n="[spr_kommune_2019].[fylke].&amp;[Vestfold]" c="Vestfold"/>
              <i n="[spr_kommune_2019].[fylke].&amp;[Østfold]" c="Østfold"/>
            </range>
          </ranges>
        </level>
      </levels>
      <selections count="1">
        <selection n="[spr_kommune_2019].[fylke].&amp;[Trøndelag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74A90B12-6A1B-4A1B-9A8A-2A7A3BF458E2}" sourceName="[spr_kommune_2019].[kommune]">
  <pivotTables>
    <pivotTable tabId="23" name="Pivottabell8"/>
    <pivotTable tabId="23" name="Pivottabell10"/>
    <pivotTable tabId="23" name="Pivottabell12"/>
    <pivotTable tabId="23" name="Pivottabell11"/>
    <pivotTable tabId="23" name="Pivottabell3"/>
    <pivotTable tabId="23" name="Pivottabell13"/>
  </pivotTables>
  <data>
    <olap pivotCacheId="894103025">
      <levels count="2">
        <level uniqueName="[spr_kommune_2019].[kommune].[(All)]" sourceCaption="(All)" count="0"/>
        <level uniqueName="[spr_kommune_2019].[kommune].[kommune]" sourceCaption="kommune" count="415">
          <ranges>
            <range startItem="0">
              <i n="[spr_kommune_2019].[kommune].&amp;[Agdenes]" c="Agdenes"/>
              <i n="[spr_kommune_2019].[kommune].&amp;[Bjugn]" c="Bjugn"/>
              <i n="[spr_kommune_2019].[kommune].&amp;[Flatanger]" c="Flatanger"/>
              <i n="[spr_kommune_2019].[kommune].&amp;[Fosnes]" c="Fosnes"/>
              <i n="[spr_kommune_2019].[kommune].&amp;[Frosta]" c="Frosta"/>
              <i n="[spr_kommune_2019].[kommune].&amp;[Frøya]" c="Frøya"/>
              <i n="[spr_kommune_2019].[kommune].&amp;[Grong]" c="Grong"/>
              <i n="[spr_kommune_2019].[kommune].&amp;[Hemne]" c="Hemne"/>
              <i n="[spr_kommune_2019].[kommune].&amp;[Hitra]" c="Hitra"/>
              <i n="[spr_kommune_2019].[kommune].&amp;[Holtålen]" c="Holtålen"/>
              <i n="[spr_kommune_2019].[kommune].&amp;[Høylandet]" c="Høylandet"/>
              <i n="[spr_kommune_2019].[kommune].&amp;[Inderøy]" c="Inderøy"/>
              <i n="[spr_kommune_2019].[kommune].&amp;[Indre Fosen]" c="Indre Fosen"/>
              <i n="[spr_kommune_2019].[kommune].&amp;[Klæbu]" c="Klæbu"/>
              <i n="[spr_kommune_2019].[kommune].&amp;[Leka]" c="Leka"/>
              <i n="[spr_kommune_2019].[kommune].&amp;[Levanger]" c="Levanger"/>
              <i n="[spr_kommune_2019].[kommune].&amp;[Lierne]" c="Lierne"/>
              <i n="[spr_kommune_2019].[kommune].&amp;[Malvik]" c="Malvik"/>
              <i n="[spr_kommune_2019].[kommune].&amp;[Meldal]" c="Meldal"/>
              <i n="[spr_kommune_2019].[kommune].&amp;[Melhus]" c="Melhus"/>
              <i n="[spr_kommune_2019].[kommune].&amp;[Meråker]" c="Meråker"/>
              <i n="[spr_kommune_2019].[kommune].&amp;[Midtre Gauldal]" c="Midtre Gauldal"/>
              <i n="[spr_kommune_2019].[kommune].&amp;[Namdalseid]" c="Namdalseid"/>
              <i n="[spr_kommune_2019].[kommune].&amp;[Namsos]" c="Namsos"/>
              <i n="[spr_kommune_2019].[kommune].&amp;[Namsskogan]" c="Namsskogan"/>
              <i n="[spr_kommune_2019].[kommune].&amp;[Nærøy]" c="Nærøy"/>
              <i n="[spr_kommune_2019].[kommune].&amp;[Oppdal]" c="Oppdal"/>
              <i n="[spr_kommune_2019].[kommune].&amp;[Orkdal]" c="Orkdal"/>
              <i n="[spr_kommune_2019].[kommune].&amp;[Osen]" c="Osen"/>
              <i n="[spr_kommune_2019].[kommune].&amp;[Overhalla]" c="Overhalla"/>
              <i n="[spr_kommune_2019].[kommune].&amp;[Rennebu]" c="Rennebu"/>
              <i n="[spr_kommune_2019].[kommune].&amp;[Rindal]" c="Rindal"/>
              <i n="[spr_kommune_2019].[kommune].&amp;[Roan]" c="Roan"/>
              <i n="[spr_kommune_2019].[kommune].&amp;[Røros]" c="Røros"/>
              <i n="[spr_kommune_2019].[kommune].&amp;[Røyrvik]" c="Røyrvik"/>
              <i n="[spr_kommune_2019].[kommune].&amp;[Selbu]" c="Selbu"/>
              <i n="[spr_kommune_2019].[kommune].&amp;[Skaun]" c="Skaun"/>
              <i n="[spr_kommune_2019].[kommune].&amp;[Snillfjord]" c="Snillfjord"/>
              <i n="[spr_kommune_2019].[kommune].&amp;[Snåsa]" c="Snåsa"/>
              <i n="[spr_kommune_2019].[kommune].&amp;[Steinkjer]" c="Steinkjer"/>
              <i n="[spr_kommune_2019].[kommune].&amp;[Stjørdal]" c="Stjørdal"/>
              <i n="[spr_kommune_2019].[kommune].&amp;[Trondheim]" c="Trondheim"/>
              <i n="[spr_kommune_2019].[kommune].&amp;[Tydal]" c="Tydal"/>
              <i n="[spr_kommune_2019].[kommune].&amp;[Verdal]" c="Verdal"/>
              <i n="[spr_kommune_2019].[kommune].&amp;[Verran]" c="Verran"/>
              <i n="[spr_kommune_2019].[kommune].&amp;[Vikna]" c="Vikna"/>
              <i n="[spr_kommune_2019].[kommune].&amp;[Ørland]" c="Ørland"/>
              <i n="[spr_kommune_2019].[kommune].&amp;[Åfjord]" c="Åfjord"/>
              <i n="[spr_kommune_2019].[kommune].&amp;[Alstahaug]" c="Alstahaug" nd="1"/>
              <i n="[spr_kommune_2019].[kommune].&amp;[Alta]" c="Alta" nd="1"/>
              <i n="[spr_kommune_2019].[kommune].&amp;[Alvdal]" c="Alvdal" nd="1"/>
              <i n="[spr_kommune_2019].[kommune].&amp;[Andøy]" c="Andøy" nd="1"/>
              <i n="[spr_kommune_2019].[kommune].&amp;[Aremark]" c="Aremark" nd="1"/>
              <i n="[spr_kommune_2019].[kommune].&amp;[Arendal]" c="Arendal" nd="1"/>
              <i n="[spr_kommune_2019].[kommune].&amp;[Asker]" c="Asker" nd="1"/>
              <i n="[spr_kommune_2019].[kommune].&amp;[Askim]" c="Askim" nd="1"/>
              <i n="[spr_kommune_2019].[kommune].&amp;[Askvoll]" c="Askvoll" nd="1"/>
              <i n="[spr_kommune_2019].[kommune].&amp;[Askøy]" c="Askøy" nd="1"/>
              <i n="[spr_kommune_2019].[kommune].&amp;[Audnedal]" c="Audnedal" nd="1"/>
              <i n="[spr_kommune_2019].[kommune].&amp;[Aukra]" c="Aukra" nd="1"/>
              <i n="[spr_kommune_2019].[kommune].&amp;[Aure]" c="Aure" nd="1"/>
              <i n="[spr_kommune_2019].[kommune].&amp;[Aurland]" c="Aurland" nd="1"/>
              <i n="[spr_kommune_2019].[kommune].&amp;[Aurskog-Høland]" c="Aurskog-Høland" nd="1"/>
              <i n="[spr_kommune_2019].[kommune].&amp;[Austevoll]" c="Austevoll" nd="1"/>
              <i n="[spr_kommune_2019].[kommune].&amp;[Austrheim]" c="Austrheim" nd="1"/>
              <i n="[spr_kommune_2019].[kommune].&amp;[Averøy]" c="Averøy" nd="1"/>
              <i n="[spr_kommune_2019].[kommune].&amp;[Balestrand]" c="Balestrand" nd="1"/>
              <i n="[spr_kommune_2019].[kommune].&amp;[Ballangen]" c="Ballangen" nd="1"/>
              <i n="[spr_kommune_2019].[kommune].&amp;[Balsfjord]" c="Balsfjord" nd="1"/>
              <i n="[spr_kommune_2019].[kommune].&amp;[Bamble]" c="Bamble" nd="1"/>
              <i n="[spr_kommune_2019].[kommune].&amp;[Bardu]" c="Bardu" nd="1"/>
              <i n="[spr_kommune_2019].[kommune].&amp;[Beiarn]" c="Beiarn" nd="1"/>
              <i n="[spr_kommune_2019].[kommune].&amp;[Berg]" c="Berg" nd="1"/>
              <i n="[spr_kommune_2019].[kommune].&amp;[Bergen]" c="Bergen" nd="1"/>
              <i n="[spr_kommune_2019].[kommune].&amp;[Berlevåg]" c="Berlevåg" nd="1"/>
              <i n="[spr_kommune_2019].[kommune].&amp;[Bindal]" c="Bindal" nd="1"/>
              <i n="[spr_kommune_2019].[kommune].&amp;[Birkenes]" c="Birkenes" nd="1"/>
              <i n="[spr_kommune_2019].[kommune].&amp;[Bjerkreim]" c="Bjerkreim" nd="1"/>
              <i n="[spr_kommune_2019].[kommune].&amp;[Bodø]" c="Bodø" nd="1"/>
              <i n="[spr_kommune_2019].[kommune].&amp;[Bokn]" c="Bokn" nd="1"/>
              <i n="[spr_kommune_2019].[kommune].&amp;[Bremanger]" c="Bremanger" nd="1"/>
              <i n="[spr_kommune_2019].[kommune].&amp;[Brønnøy]" c="Brønnøy" nd="1"/>
              <i n="[spr_kommune_2019].[kommune].&amp;[Bygland]" c="Bygland" nd="1"/>
              <i n="[spr_kommune_2019].[kommune].&amp;[Bykle]" c="Bykle" nd="1"/>
              <i n="[spr_kommune_2019].[kommune].&amp;[Bærum]" c="Bærum" nd="1"/>
              <i n="[spr_kommune_2019].[kommune].&amp;[Bø]" c="Bø" nd="1"/>
              <i n="[spr_kommune_2019].[kommune].&amp;[Bømlo]" c="Bømlo" nd="1"/>
              <i n="[spr_kommune_2019].[kommune].&amp;[Båtsfjord]" c="Båtsfjord" nd="1"/>
              <i n="[spr_kommune_2019].[kommune].&amp;[Dovre]" c="Dovre" nd="1"/>
              <i n="[spr_kommune_2019].[kommune].&amp;[Drammen]" c="Drammen" nd="1"/>
              <i n="[spr_kommune_2019].[kommune].&amp;[Drangedal]" c="Drangedal" nd="1"/>
              <i n="[spr_kommune_2019].[kommune].&amp;[Dyrøy]" c="Dyrøy" nd="1"/>
              <i n="[spr_kommune_2019].[kommune].&amp;[Dønna]" c="Dønna" nd="1"/>
              <i n="[spr_kommune_2019].[kommune].&amp;[Eid]" c="Eid" nd="1"/>
              <i n="[spr_kommune_2019].[kommune].&amp;[Eide]" c="Eide" nd="1"/>
              <i n="[spr_kommune_2019].[kommune].&amp;[Eidfjord]" c="Eidfjord" nd="1"/>
              <i n="[spr_kommune_2019].[kommune].&amp;[Eidsberg]" c="Eidsberg" nd="1"/>
              <i n="[spr_kommune_2019].[kommune].&amp;[Eidskog]" c="Eidskog" nd="1"/>
              <i n="[spr_kommune_2019].[kommune].&amp;[Eidsvoll]" c="Eidsvoll" nd="1"/>
              <i n="[spr_kommune_2019].[kommune].&amp;[Eigersund]" c="Eigersund" nd="1"/>
              <i n="[spr_kommune_2019].[kommune].&amp;[Elverum]" c="Elverum" nd="1"/>
              <i n="[spr_kommune_2019].[kommune].&amp;[Enebakk]" c="Enebakk" nd="1"/>
              <i n="[spr_kommune_2019].[kommune].&amp;[Engerdal]" c="Engerdal" nd="1"/>
              <i n="[spr_kommune_2019].[kommune].&amp;[Etne]" c="Etne" nd="1"/>
              <i n="[spr_kommune_2019].[kommune].&amp;[Etnedal]" c="Etnedal" nd="1"/>
              <i n="[spr_kommune_2019].[kommune].&amp;[Evenes]" c="Evenes" nd="1"/>
              <i n="[spr_kommune_2019].[kommune].&amp;[Evje gg Hornnes]" c="Evje gg Hornnes" nd="1"/>
              <i n="[spr_kommune_2019].[kommune].&amp;[Farsund]" c="Farsund" nd="1"/>
              <i n="[spr_kommune_2019].[kommune].&amp;[Fauske]" c="Fauske" nd="1"/>
              <i n="[spr_kommune_2019].[kommune].&amp;[Fedje]" c="Fedje" nd="1"/>
              <i n="[spr_kommune_2019].[kommune].&amp;[Fet]" c="Fet" nd="1"/>
              <i n="[spr_kommune_2019].[kommune].&amp;[Finnøy]" c="Finnøy" nd="1"/>
              <i n="[spr_kommune_2019].[kommune].&amp;[Fitjar]" c="Fitjar" nd="1"/>
              <i n="[spr_kommune_2019].[kommune].&amp;[Fjaler]" c="Fjaler" nd="1"/>
              <i n="[spr_kommune_2019].[kommune].&amp;[Fjell]" c="Fjell" nd="1"/>
              <i n="[spr_kommune_2019].[kommune].&amp;[Flakstad]" c="Flakstad" nd="1"/>
              <i n="[spr_kommune_2019].[kommune].&amp;[Flekkefjord]" c="Flekkefjord" nd="1"/>
              <i n="[spr_kommune_2019].[kommune].&amp;[Flesberg]" c="Flesberg" nd="1"/>
              <i n="[spr_kommune_2019].[kommune].&amp;[Flora]" c="Flora" nd="1"/>
              <i n="[spr_kommune_2019].[kommune].&amp;[Flå]" c="Flå" nd="1"/>
              <i n="[spr_kommune_2019].[kommune].&amp;[Folldal]" c="Folldal" nd="1"/>
              <i n="[spr_kommune_2019].[kommune].&amp;[Forsand]" c="Forsand" nd="1"/>
              <i n="[spr_kommune_2019].[kommune].&amp;[Fredrikstad]" c="Fredrikstad" nd="1"/>
              <i n="[spr_kommune_2019].[kommune].&amp;[Frogn]" c="Frogn" nd="1"/>
              <i n="[spr_kommune_2019].[kommune].&amp;[Froland]" c="Froland" nd="1"/>
              <i n="[spr_kommune_2019].[kommune].&amp;[Fræna]" c="Fræna" nd="1"/>
              <i n="[spr_kommune_2019].[kommune].&amp;[Fusa]" c="Fusa" nd="1"/>
              <i n="[spr_kommune_2019].[kommune].&amp;[Fyresdal]" c="Fyresdal" nd="1"/>
              <i n="[spr_kommune_2019].[kommune].&amp;[Færder]" c="Færder" nd="1"/>
              <i n="[spr_kommune_2019].[kommune].&amp;[Førde]" c="Førde" nd="1"/>
              <i n="[spr_kommune_2019].[kommune].&amp;[Gamvik]" c="Gamvik" nd="1"/>
              <i n="[spr_kommune_2019].[kommune].&amp;[Gaular]" c="Gaular" nd="1"/>
              <i n="[spr_kommune_2019].[kommune].&amp;[Gausdal]" c="Gausdal" nd="1"/>
              <i n="[spr_kommune_2019].[kommune].&amp;[Gildeskål]" c="Gildeskål" nd="1"/>
              <i n="[spr_kommune_2019].[kommune].&amp;[Giske]" c="Giske" nd="1"/>
              <i n="[spr_kommune_2019].[kommune].&amp;[Gjemnes]" c="Gjemnes" nd="1"/>
              <i n="[spr_kommune_2019].[kommune].&amp;[Gjerdrum]" c="Gjerdrum" nd="1"/>
              <i n="[spr_kommune_2019].[kommune].&amp;[Gjerstad]" c="Gjerstad" nd="1"/>
              <i n="[spr_kommune_2019].[kommune].&amp;[Gjesdal]" c="Gjesdal" nd="1"/>
              <i n="[spr_kommune_2019].[kommune].&amp;[Gjøvik]" c="Gjøvik" nd="1"/>
              <i n="[spr_kommune_2019].[kommune].&amp;[Gloppen]" c="Gloppen" nd="1"/>
              <i n="[spr_kommune_2019].[kommune].&amp;[Gol]" c="Gol" nd="1"/>
              <i n="[spr_kommune_2019].[kommune].&amp;[Gran]" c="Gran" nd="1"/>
              <i n="[spr_kommune_2019].[kommune].&amp;[Grane]" c="Grane" nd="1"/>
              <i n="[spr_kommune_2019].[kommune].&amp;[Granvin]" c="Granvin" nd="1"/>
              <i n="[spr_kommune_2019].[kommune].&amp;[Gratangen]" c="Gratangen" nd="1"/>
              <i n="[spr_kommune_2019].[kommune].&amp;[Grimstad]" c="Grimstad" nd="1"/>
              <i n="[spr_kommune_2019].[kommune].&amp;[Grue]" c="Grue" nd="1"/>
              <i n="[spr_kommune_2019].[kommune].&amp;[Gulen]" c="Gulen" nd="1"/>
              <i n="[spr_kommune_2019].[kommune].&amp;[Hadsel]" c="Hadsel" nd="1"/>
              <i n="[spr_kommune_2019].[kommune].&amp;[Halden]" c="Halden" nd="1"/>
              <i n="[spr_kommune_2019].[kommune].&amp;[Halsa]" c="Halsa" nd="1"/>
              <i n="[spr_kommune_2019].[kommune].&amp;[Hamar]" c="Hamar" nd="1"/>
              <i n="[spr_kommune_2019].[kommune].&amp;[Hamarøy]" c="Hamarøy" nd="1"/>
              <i n="[spr_kommune_2019].[kommune].&amp;[Hammerfest]" c="Hammerfest" nd="1"/>
              <i n="[spr_kommune_2019].[kommune].&amp;[Haram]" c="Haram" nd="1"/>
              <i n="[spr_kommune_2019].[kommune].&amp;[Hareid]" c="Hareid" nd="1"/>
              <i n="[spr_kommune_2019].[kommune].&amp;[Harstad]" c="Harstad" nd="1"/>
              <i n="[spr_kommune_2019].[kommune].&amp;[Hasvik]" c="Hasvik" nd="1"/>
              <i n="[spr_kommune_2019].[kommune].&amp;[Hattfjelldal]" c="Hattfjelldal" nd="1"/>
              <i n="[spr_kommune_2019].[kommune].&amp;[Haugesund]" c="Haugesund" nd="1"/>
              <i n="[spr_kommune_2019].[kommune].&amp;[Hemnes]" c="Hemnes" nd="1"/>
              <i n="[spr_kommune_2019].[kommune].&amp;[Hemsedal]" c="Hemsedal" nd="1"/>
              <i n="[spr_kommune_2019].[kommune].&amp;[Herøy]" c="Herøy" nd="1"/>
              <i n="[spr_kommune_2019].[kommune].&amp;[Hjartdal]" c="Hjartdal" nd="1"/>
              <i n="[spr_kommune_2019].[kommune].&amp;[Hjelmeland]" c="Hjelmeland" nd="1"/>
              <i n="[spr_kommune_2019].[kommune].&amp;[Hobøl]" c="Hobøl" nd="1"/>
              <i n="[spr_kommune_2019].[kommune].&amp;[Hol]" c="Hol" nd="1"/>
              <i n="[spr_kommune_2019].[kommune].&amp;[Hole]" c="Hole" nd="1"/>
              <i n="[spr_kommune_2019].[kommune].&amp;[Holmestrand]" c="Holmestrand" nd="1"/>
              <i n="[spr_kommune_2019].[kommune].&amp;[Hornindal]" c="Hornindal" nd="1"/>
              <i n="[spr_kommune_2019].[kommune].&amp;[Horten]" c="Horten" nd="1"/>
              <i n="[spr_kommune_2019].[kommune].&amp;[Hurdal]" c="Hurdal" nd="1"/>
              <i n="[spr_kommune_2019].[kommune].&amp;[Hurum]" c="Hurum" nd="1"/>
              <i n="[spr_kommune_2019].[kommune].&amp;[Hvaler]" c="Hvaler" nd="1"/>
              <i n="[spr_kommune_2019].[kommune].&amp;[Hyllestad]" c="Hyllestad" nd="1"/>
              <i n="[spr_kommune_2019].[kommune].&amp;[Hægebostad]" c="Hægebostad" nd="1"/>
              <i n="[spr_kommune_2019].[kommune].&amp;[Høyanger]" c="Høyanger" nd="1"/>
              <i n="[spr_kommune_2019].[kommune].&amp;[Hå]" c="Hå" nd="1"/>
              <i n="[spr_kommune_2019].[kommune].&amp;[Ibestad]" c="Ibestad" nd="1"/>
              <i n="[spr_kommune_2019].[kommune].&amp;[Iveland]" c="Iveland" nd="1"/>
              <i n="[spr_kommune_2019].[kommune].&amp;[Jevnaker]" c="Jevnaker" nd="1"/>
              <i n="[spr_kommune_2019].[kommune].&amp;[Jondal]" c="Jondal" nd="1"/>
              <i n="[spr_kommune_2019].[kommune].&amp;[Jølster]" c="Jølster" nd="1"/>
              <i n="[spr_kommune_2019].[kommune].&amp;[Karasjok]" c="Karasjok" nd="1"/>
              <i n="[spr_kommune_2019].[kommune].&amp;[Karlsøy]" c="Karlsøy" nd="1"/>
              <i n="[spr_kommune_2019].[kommune].&amp;[Karmøy]" c="Karmøy" nd="1"/>
              <i n="[spr_kommune_2019].[kommune].&amp;[Kautokeino]" c="Kautokeino" nd="1"/>
              <i n="[spr_kommune_2019].[kommune].&amp;[Klepp]" c="Klepp" nd="1"/>
              <i n="[spr_kommune_2019].[kommune].&amp;[Kongsberg]" c="Kongsberg" nd="1"/>
              <i n="[spr_kommune_2019].[kommune].&amp;[Kongsvinger]" c="Kongsvinger" nd="1"/>
              <i n="[spr_kommune_2019].[kommune].&amp;[Kragerø]" c="Kragerø" nd="1"/>
              <i n="[spr_kommune_2019].[kommune].&amp;[Kristiansand]" c="Kristiansand" nd="1"/>
              <i n="[spr_kommune_2019].[kommune].&amp;[Kristiansund]" c="Kristiansund" nd="1"/>
              <i n="[spr_kommune_2019].[kommune].&amp;[Krødsherad]" c="Krødsherad" nd="1"/>
              <i n="[spr_kommune_2019].[kommune].&amp;[Kvalsund]" c="Kvalsund" nd="1"/>
              <i n="[spr_kommune_2019].[kommune].&amp;[Kvam]" c="Kvam" nd="1"/>
              <i n="[spr_kommune_2019].[kommune].&amp;[Kvinesdal]" c="Kvinesdal" nd="1"/>
              <i n="[spr_kommune_2019].[kommune].&amp;[Kvinnherad]" c="Kvinnherad" nd="1"/>
              <i n="[spr_kommune_2019].[kommune].&amp;[Kviteseid]" c="Kviteseid" nd="1"/>
              <i n="[spr_kommune_2019].[kommune].&amp;[Kvitsøy]" c="Kvitsøy" nd="1"/>
              <i n="[spr_kommune_2019].[kommune].&amp;[Kvæfjord]" c="Kvæfjord" nd="1"/>
              <i n="[spr_kommune_2019].[kommune].&amp;[Kvænangen]" c="Kvænangen" nd="1"/>
              <i n="[spr_kommune_2019].[kommune].&amp;[Kåfjord]" c="Kåfjord" nd="1"/>
              <i n="[spr_kommune_2019].[kommune].&amp;[Larvik]" c="Larvik" nd="1"/>
              <i n="[spr_kommune_2019].[kommune].&amp;[Lavangen]" c="Lavangen" nd="1"/>
              <i n="[spr_kommune_2019].[kommune].&amp;[Lebesby]" c="Lebesby" nd="1"/>
              <i n="[spr_kommune_2019].[kommune].&amp;[Leikanger]" c="Leikanger" nd="1"/>
              <i n="[spr_kommune_2019].[kommune].&amp;[Leirfjord]" c="Leirfjord" nd="1"/>
              <i n="[spr_kommune_2019].[kommune].&amp;[Lenvik]" c="Lenvik" nd="1"/>
              <i n="[spr_kommune_2019].[kommune].&amp;[Lesja]" c="Lesja" nd="1"/>
              <i n="[spr_kommune_2019].[kommune].&amp;[Lier]" c="Lier" nd="1"/>
              <i n="[spr_kommune_2019].[kommune].&amp;[Lillehammer]" c="Lillehammer" nd="1"/>
              <i n="[spr_kommune_2019].[kommune].&amp;[Lillesand]" c="Lillesand" nd="1"/>
              <i n="[spr_kommune_2019].[kommune].&amp;[Lindesnes]" c="Lindesnes" nd="1"/>
              <i n="[spr_kommune_2019].[kommune].&amp;[Lindås]" c="Lindås" nd="1"/>
              <i n="[spr_kommune_2019].[kommune].&amp;[Lom]" c="Lom" nd="1"/>
              <i n="[spr_kommune_2019].[kommune].&amp;[Loppa]" c="Loppa" nd="1"/>
              <i n="[spr_kommune_2019].[kommune].&amp;[Lund]" c="Lund" nd="1"/>
              <i n="[spr_kommune_2019].[kommune].&amp;[Lunner]" c="Lunner" nd="1"/>
              <i n="[spr_kommune_2019].[kommune].&amp;[Lurøy]" c="Lurøy" nd="1"/>
              <i n="[spr_kommune_2019].[kommune].&amp;[Luster]" c="Luster" nd="1"/>
              <i n="[spr_kommune_2019].[kommune].&amp;[Lyngdal]" c="Lyngdal" nd="1"/>
              <i n="[spr_kommune_2019].[kommune].&amp;[Lyngen]" c="Lyngen" nd="1"/>
              <i n="[spr_kommune_2019].[kommune].&amp;[Lærdal]" c="Lærdal" nd="1"/>
              <i n="[spr_kommune_2019].[kommune].&amp;[Lødingen]" c="Lødingen" nd="1"/>
              <i n="[spr_kommune_2019].[kommune].&amp;[Lørenskog]" c="Lørenskog" nd="1"/>
              <i n="[spr_kommune_2019].[kommune].&amp;[Løten]" c="Løten" nd="1"/>
              <i n="[spr_kommune_2019].[kommune].&amp;[Mandal]" c="Mandal" nd="1"/>
              <i n="[spr_kommune_2019].[kommune].&amp;[Marker]" c="Marker" nd="1"/>
              <i n="[spr_kommune_2019].[kommune].&amp;[Marnardal]" c="Marnardal" nd="1"/>
              <i n="[spr_kommune_2019].[kommune].&amp;[Masfjorden]" c="Masfjorden" nd="1"/>
              <i n="[spr_kommune_2019].[kommune].&amp;[Meland]" c="Meland" nd="1"/>
              <i n="[spr_kommune_2019].[kommune].&amp;[Meløy]" c="Meløy" nd="1"/>
              <i n="[spr_kommune_2019].[kommune].&amp;[Midsund]" c="Midsund" nd="1"/>
              <i n="[spr_kommune_2019].[kommune].&amp;[Modalen]" c="Modalen" nd="1"/>
              <i n="[spr_kommune_2019].[kommune].&amp;[Modum]" c="Modum" nd="1"/>
              <i n="[spr_kommune_2019].[kommune].&amp;[Molde]" c="Molde" nd="1"/>
              <i n="[spr_kommune_2019].[kommune].&amp;[Moskenes]" c="Moskenes" nd="1"/>
              <i n="[spr_kommune_2019].[kommune].&amp;[Moss]" c="Moss" nd="1"/>
              <i n="[spr_kommune_2019].[kommune].&amp;[Målselv]" c="Målselv" nd="1"/>
              <i n="[spr_kommune_2019].[kommune].&amp;[Måsøy]" c="Måsøy" nd="1"/>
              <i n="[spr_kommune_2019].[kommune].&amp;[Nannestad]" c="Nannestad" nd="1"/>
              <i n="[spr_kommune_2019].[kommune].&amp;[Narvik]" c="Narvik" nd="1"/>
              <i n="[spr_kommune_2019].[kommune].&amp;[Naustdal]" c="Naustdal" nd="1"/>
              <i n="[spr_kommune_2019].[kommune].&amp;[Nedre Eiker]" c="Nedre Eiker" nd="1"/>
              <i n="[spr_kommune_2019].[kommune].&amp;[Nes]" c="Nes" nd="1"/>
              <i n="[spr_kommune_2019].[kommune].&amp;[Nesna]" c="Nesna" nd="1"/>
              <i n="[spr_kommune_2019].[kommune].&amp;[Nesodden]" c="Nesodden" nd="1"/>
              <i n="[spr_kommune_2019].[kommune].&amp;[Nesseby]" c="Nesseby" nd="1"/>
              <i n="[spr_kommune_2019].[kommune].&amp;[Nesset]" c="Nesset" nd="1"/>
              <i n="[spr_kommune_2019].[kommune].&amp;[Nissedal]" c="Nissedal" nd="1"/>
              <i n="[spr_kommune_2019].[kommune].&amp;[Nittedal]" c="Nittedal" nd="1"/>
              <i n="[spr_kommune_2019].[kommune].&amp;[Nome]" c="Nome" nd="1"/>
              <i n="[spr_kommune_2019].[kommune].&amp;[Nord-Aurdal]" c="Nord-Aurdal" nd="1"/>
              <i n="[spr_kommune_2019].[kommune].&amp;[Norddal]" c="Norddal" nd="1"/>
              <i n="[spr_kommune_2019].[kommune].&amp;[Nord-Fron]" c="Nord-Fron" nd="1"/>
              <i n="[spr_kommune_2019].[kommune].&amp;[Nord-Odal]" c="Nord-Odal" nd="1"/>
              <i n="[spr_kommune_2019].[kommune].&amp;[Nordre Land]" c="Nordre Land" nd="1"/>
              <i n="[spr_kommune_2019].[kommune].&amp;[Nordreisa]" c="Nordreisa" nd="1"/>
              <i n="[spr_kommune_2019].[kommune].&amp;[Nore og Uvdal]" c="Nore og Uvdal" nd="1"/>
              <i n="[spr_kommune_2019].[kommune].&amp;[Notodden]" c="Notodden" nd="1"/>
              <i n="[spr_kommune_2019].[kommune].&amp;[Odda]" c="Odda" nd="1"/>
              <i n="[spr_kommune_2019].[kommune].&amp;[Oppegård]" c="Oppegård" nd="1"/>
              <i n="[spr_kommune_2019].[kommune].&amp;[Os]" c="Os" nd="1"/>
              <i n="[spr_kommune_2019].[kommune].&amp;[Oslo]" c="Oslo" nd="1"/>
              <i n="[spr_kommune_2019].[kommune].&amp;[Osterøy]" c="Osterøy" nd="1"/>
              <i n="[spr_kommune_2019].[kommune].&amp;[Porsanger]" c="Porsanger" nd="1"/>
              <i n="[spr_kommune_2019].[kommune].&amp;[Porsgrunn]" c="Porsgrunn" nd="1"/>
              <i n="[spr_kommune_2019].[kommune].&amp;[Radøy]" c="Radøy" nd="1"/>
              <i n="[spr_kommune_2019].[kommune].&amp;[Rakkestad]" c="Rakkestad" nd="1"/>
              <i n="[spr_kommune_2019].[kommune].&amp;[Rana]" c="Rana" nd="1"/>
              <i n="[spr_kommune_2019].[kommune].&amp;[Randaberg]" c="Randaberg" nd="1"/>
              <i n="[spr_kommune_2019].[kommune].&amp;[Rauma]" c="Rauma" nd="1"/>
              <i n="[spr_kommune_2019].[kommune].&amp;[Re]" c="Re" nd="1"/>
              <i n="[spr_kommune_2019].[kommune].&amp;[Rendalen]" c="Rendalen" nd="1"/>
              <i n="[spr_kommune_2019].[kommune].&amp;[Rennesøy]" c="Rennesøy" nd="1"/>
              <i n="[spr_kommune_2019].[kommune].&amp;[Ringebu]" c="Ringebu" nd="1"/>
              <i n="[spr_kommune_2019].[kommune].&amp;[Ringerike]" c="Ringerike" nd="1"/>
              <i n="[spr_kommune_2019].[kommune].&amp;[Ringsaker]" c="Ringsaker" nd="1"/>
              <i n="[spr_kommune_2019].[kommune].&amp;[Risør]" c="Risør" nd="1"/>
              <i n="[spr_kommune_2019].[kommune].&amp;[Rollag]" c="Rollag" nd="1"/>
              <i n="[spr_kommune_2019].[kommune].&amp;[Rygge]" c="Rygge" nd="1"/>
              <i n="[spr_kommune_2019].[kommune].&amp;[Rælingen]" c="Rælingen" nd="1"/>
              <i n="[spr_kommune_2019].[kommune].&amp;[Rødøy]" c="Rødøy" nd="1"/>
              <i n="[spr_kommune_2019].[kommune].&amp;[Rømskog]" c="Rømskog" nd="1"/>
              <i n="[spr_kommune_2019].[kommune].&amp;[Røst]" c="Røst" nd="1"/>
              <i n="[spr_kommune_2019].[kommune].&amp;[Røyken]" c="Røyken" nd="1"/>
              <i n="[spr_kommune_2019].[kommune].&amp;[Råde]" c="Råde" nd="1"/>
              <i n="[spr_kommune_2019].[kommune].&amp;[Salangen]" c="Salangen" nd="1"/>
              <i n="[spr_kommune_2019].[kommune].&amp;[Saltdal]" c="Saltdal" nd="1"/>
              <i n="[spr_kommune_2019].[kommune].&amp;[Samnanger]" c="Samnanger" nd="1"/>
              <i n="[spr_kommune_2019].[kommune].&amp;[Sande]" c="Sande" nd="1"/>
              <i n="[spr_kommune_2019].[kommune].&amp;[Sandefjord]" c="Sandefjord" nd="1"/>
              <i n="[spr_kommune_2019].[kommune].&amp;[Sandnes]" c="Sandnes" nd="1"/>
              <i n="[spr_kommune_2019].[kommune].&amp;[Sandøy]" c="Sandøy" nd="1"/>
              <i n="[spr_kommune_2019].[kommune].&amp;[Sarpsborg]" c="Sarpsborg" nd="1"/>
              <i n="[spr_kommune_2019].[kommune].&amp;[Sauda]" c="Sauda" nd="1"/>
              <i n="[spr_kommune_2019].[kommune].&amp;[Sauherad]" c="Sauherad" nd="1"/>
              <i n="[spr_kommune_2019].[kommune].&amp;[Sel]" c="Sel" nd="1"/>
              <i n="[spr_kommune_2019].[kommune].&amp;[Selje]" c="Selje" nd="1"/>
              <i n="[spr_kommune_2019].[kommune].&amp;[Seljord]" c="Seljord" nd="1"/>
              <i n="[spr_kommune_2019].[kommune].&amp;[Sigdal]" c="Sigdal" nd="1"/>
              <i n="[spr_kommune_2019].[kommune].&amp;[Siljan]" c="Siljan" nd="1"/>
              <i n="[spr_kommune_2019].[kommune].&amp;[Sirdal]" c="Sirdal" nd="1"/>
              <i n="[spr_kommune_2019].[kommune].&amp;[Skedsmo]" c="Skedsmo" nd="1"/>
              <i n="[spr_kommune_2019].[kommune].&amp;[Ski]" c="Ski" nd="1"/>
              <i n="[spr_kommune_2019].[kommune].&amp;[Skien]" c="Skien" nd="1"/>
              <i n="[spr_kommune_2019].[kommune].&amp;[Skiptvet]" c="Skiptvet" nd="1"/>
              <i n="[spr_kommune_2019].[kommune].&amp;[Skjervøy]" c="Skjervøy" nd="1"/>
              <i n="[spr_kommune_2019].[kommune].&amp;[Skjåk]" c="Skjåk" nd="1"/>
              <i n="[spr_kommune_2019].[kommune].&amp;[Skodje]" c="Skodje" nd="1"/>
              <i n="[spr_kommune_2019].[kommune].&amp;[Skånland]" c="Skånland" nd="1"/>
              <i n="[spr_kommune_2019].[kommune].&amp;[Smøla]" c="Smøla" nd="1"/>
              <i n="[spr_kommune_2019].[kommune].&amp;[Sogndal]" c="Sogndal" nd="1"/>
              <i n="[spr_kommune_2019].[kommune].&amp;[Sokndal]" c="Sokndal" nd="1"/>
              <i n="[spr_kommune_2019].[kommune].&amp;[Sola]" c="Sola" nd="1"/>
              <i n="[spr_kommune_2019].[kommune].&amp;[Solund]" c="Solund" nd="1"/>
              <i n="[spr_kommune_2019].[kommune].&amp;[Songdalen]" c="Songdalen" nd="1"/>
              <i n="[spr_kommune_2019].[kommune].&amp;[Sortland]" c="Sortland" nd="1"/>
              <i n="[spr_kommune_2019].[kommune].&amp;[Spydeberg]" c="Spydeberg" nd="1"/>
              <i n="[spr_kommune_2019].[kommune].&amp;[Stange]" c="Stange" nd="1"/>
              <i n="[spr_kommune_2019].[kommune].&amp;[Stavanger]" c="Stavanger" nd="1"/>
              <i n="[spr_kommune_2019].[kommune].&amp;[Steigen]" c="Steigen" nd="1"/>
              <i n="[spr_kommune_2019].[kommune].&amp;[Stord]" c="Stord" nd="1"/>
              <i n="[spr_kommune_2019].[kommune].&amp;[Stordal]" c="Stordal" nd="1"/>
              <i n="[spr_kommune_2019].[kommune].&amp;[Stor-Elvdal]" c="Stor-Elvdal" nd="1"/>
              <i n="[spr_kommune_2019].[kommune].&amp;[Storfjord]" c="Storfjord" nd="1"/>
              <i n="[spr_kommune_2019].[kommune].&amp;[Strand]" c="Strand" nd="1"/>
              <i n="[spr_kommune_2019].[kommune].&amp;[Stranda]" c="Stranda" nd="1"/>
              <i n="[spr_kommune_2019].[kommune].&amp;[Stryn]" c="Stryn" nd="1"/>
              <i n="[spr_kommune_2019].[kommune].&amp;[Sula]" c="Sula" nd="1"/>
              <i n="[spr_kommune_2019].[kommune].&amp;[Suldal]" c="Suldal" nd="1"/>
              <i n="[spr_kommune_2019].[kommune].&amp;[Sund]" c="Sund" nd="1"/>
              <i n="[spr_kommune_2019].[kommune].&amp;[Sunndal]" c="Sunndal" nd="1"/>
              <i n="[spr_kommune_2019].[kommune].&amp;[Surnadal]" c="Surnadal" nd="1"/>
              <i n="[spr_kommune_2019].[kommune].&amp;[Sveio]" c="Sveio" nd="1"/>
              <i n="[spr_kommune_2019].[kommune].&amp;[Svelvik]" c="Svelvik" nd="1"/>
              <i n="[spr_kommune_2019].[kommune].&amp;[Sykkylven]" c="Sykkylven" nd="1"/>
              <i n="[spr_kommune_2019].[kommune].&amp;[Søgne]" c="Søgne" nd="1"/>
              <i n="[spr_kommune_2019].[kommune].&amp;[Sømna]" c="Sømna" nd="1"/>
              <i n="[spr_kommune_2019].[kommune].&amp;[Søndre Land]" c="Søndre Land" nd="1"/>
              <i n="[spr_kommune_2019].[kommune].&amp;[Sør-Aurdal]" c="Sør-Aurdal" nd="1"/>
              <i n="[spr_kommune_2019].[kommune].&amp;[Sørfold]" c="Sørfold" nd="1"/>
              <i n="[spr_kommune_2019].[kommune].&amp;[Sør-Fron]" c="Sør-Fron" nd="1"/>
              <i n="[spr_kommune_2019].[kommune].&amp;[Sør-Odal]" c="Sør-Odal" nd="1"/>
              <i n="[spr_kommune_2019].[kommune].&amp;[Sørreisa]" c="Sørreisa" nd="1"/>
              <i n="[spr_kommune_2019].[kommune].&amp;[Sørum]" c="Sørum" nd="1"/>
              <i n="[spr_kommune_2019].[kommune].&amp;[Sør-Varanger]" c="Sør-Varanger" nd="1"/>
              <i n="[spr_kommune_2019].[kommune].&amp;[Tana]" c="Tana" nd="1"/>
              <i n="[spr_kommune_2019].[kommune].&amp;[Time]" c="Time" nd="1"/>
              <i n="[spr_kommune_2019].[kommune].&amp;[Tingvoll]" c="Tingvoll" nd="1"/>
              <i n="[spr_kommune_2019].[kommune].&amp;[Tinn]" c="Tinn" nd="1"/>
              <i n="[spr_kommune_2019].[kommune].&amp;[Tjeldsund]" c="Tjeldsund" nd="1"/>
              <i n="[spr_kommune_2019].[kommune].&amp;[Tokke]" c="Tokke" nd="1"/>
              <i n="[spr_kommune_2019].[kommune].&amp;[Tolga]" c="Tolga" nd="1"/>
              <i n="[spr_kommune_2019].[kommune].&amp;[Torsken]" c="Torsken" nd="1"/>
              <i n="[spr_kommune_2019].[kommune].&amp;[Tranøy]" c="Tranøy" nd="1"/>
              <i n="[spr_kommune_2019].[kommune].&amp;[Tromsø]" c="Tromsø" nd="1"/>
              <i n="[spr_kommune_2019].[kommune].&amp;[Trysil]" c="Trysil" nd="1"/>
              <i n="[spr_kommune_2019].[kommune].&amp;[Træna]" c="Træna" nd="1"/>
              <i n="[spr_kommune_2019].[kommune].&amp;[Trøgstad]" c="Trøgstad" nd="1"/>
              <i n="[spr_kommune_2019].[kommune].&amp;[Tvedestrand]" c="Tvedestrand" nd="1"/>
              <i n="[spr_kommune_2019].[kommune].&amp;[Tynset]" c="Tynset" nd="1"/>
              <i n="[spr_kommune_2019].[kommune].&amp;[Tysfjord]" c="Tysfjord" nd="1"/>
              <i n="[spr_kommune_2019].[kommune].&amp;[Tysnes]" c="Tysnes" nd="1"/>
              <i n="[spr_kommune_2019].[kommune].&amp;[Tysvær]" c="Tysvær" nd="1"/>
              <i n="[spr_kommune_2019].[kommune].&amp;[Tønsberg]" c="Tønsberg" nd="1"/>
              <i n="[spr_kommune_2019].[kommune].&amp;[Ullensaker]" c="Ullensaker" nd="1"/>
              <i n="[spr_kommune_2019].[kommune].&amp;[Ullensvang]" c="Ullensvang" nd="1"/>
              <i n="[spr_kommune_2019].[kommune].&amp;[Ulstein]" c="Ulstein" nd="1"/>
              <i n="[spr_kommune_2019].[kommune].&amp;[Ulvik]" c="Ulvik" nd="1"/>
              <i n="[spr_kommune_2019].[kommune].&amp;[Utsira]" c="Utsira" nd="1"/>
              <i n="[spr_kommune_2019].[kommune].&amp;[Vadsø]" c="Vadsø" nd="1"/>
              <i n="[spr_kommune_2019].[kommune].&amp;[Vaksdal]" c="Vaksdal" nd="1"/>
              <i n="[spr_kommune_2019].[kommune].&amp;[Valle]" c="Valle" nd="1"/>
              <i n="[spr_kommune_2019].[kommune].&amp;[Vang]" c="Vang" nd="1"/>
              <i n="[spr_kommune_2019].[kommune].&amp;[Vanylven]" c="Vanylven" nd="1"/>
              <i n="[spr_kommune_2019].[kommune].&amp;[Vardø]" c="Vardø" nd="1"/>
              <i n="[spr_kommune_2019].[kommune].&amp;[Vefsn]" c="Vefsn" nd="1"/>
              <i n="[spr_kommune_2019].[kommune].&amp;[Vega]" c="Vega" nd="1"/>
              <i n="[spr_kommune_2019].[kommune].&amp;[Vegårshei]" c="Vegårshei" nd="1"/>
              <i n="[spr_kommune_2019].[kommune].&amp;[Vennesla]" c="Vennesla" nd="1"/>
              <i n="[spr_kommune_2019].[kommune].&amp;[Vestby]" c="Vestby" nd="1"/>
              <i n="[spr_kommune_2019].[kommune].&amp;[Vestnes]" c="Vestnes" nd="1"/>
              <i n="[spr_kommune_2019].[kommune].&amp;[Vestre Slidre]" c="Vestre Slidre" nd="1"/>
              <i n="[spr_kommune_2019].[kommune].&amp;[Vestre Toten]" c="Vestre Toten" nd="1"/>
              <i n="[spr_kommune_2019].[kommune].&amp;[Vestvågøy]" c="Vestvågøy" nd="1"/>
              <i n="[spr_kommune_2019].[kommune].&amp;[Vevelstad]" c="Vevelstad" nd="1"/>
              <i n="[spr_kommune_2019].[kommune].&amp;[Vik]" c="Vik" nd="1"/>
              <i n="[spr_kommune_2019].[kommune].&amp;[Vindafjord]" c="Vindafjord" nd="1"/>
              <i n="[spr_kommune_2019].[kommune].&amp;[Vinje]" c="Vinje" nd="1"/>
              <i n="[spr_kommune_2019].[kommune].&amp;[Volda]" c="Volda" nd="1"/>
              <i n="[spr_kommune_2019].[kommune].&amp;[Voss]" c="Voss" nd="1"/>
              <i n="[spr_kommune_2019].[kommune].&amp;[Værøy]" c="Værøy" nd="1"/>
              <i n="[spr_kommune_2019].[kommune].&amp;[Vågan]" c="Vågan" nd="1"/>
              <i n="[spr_kommune_2019].[kommune].&amp;[Vågsøy]" c="Vågsøy" nd="1"/>
              <i n="[spr_kommune_2019].[kommune].&amp;[Vågå]" c="Vågå" nd="1"/>
              <i n="[spr_kommune_2019].[kommune].&amp;[Våler]" c="Våler" nd="1"/>
              <i n="[spr_kommune_2019].[kommune].&amp;[Øksnes]" c="Øksnes" nd="1"/>
              <i n="[spr_kommune_2019].[kommune].&amp;[Ørskog]" c="Ørskog" nd="1"/>
              <i n="[spr_kommune_2019].[kommune].&amp;[Ørsta]" c="Ørsta" nd="1"/>
              <i n="[spr_kommune_2019].[kommune].&amp;[Østre Toten]" c="Østre Toten" nd="1"/>
              <i n="[spr_kommune_2019].[kommune].&amp;[Øvre Eiker]" c="Øvre Eiker" nd="1"/>
              <i n="[spr_kommune_2019].[kommune].&amp;[Øyer]" c="Øyer" nd="1"/>
              <i n="[spr_kommune_2019].[kommune].&amp;[Øygarden]" c="Øygarden" nd="1"/>
              <i n="[spr_kommune_2019].[kommune].&amp;[Øystre Slidre]" c="Øystre Slidre" nd="1"/>
              <i n="[spr_kommune_2019].[kommune].&amp;[Ål]" c="Ål" nd="1"/>
              <i n="[spr_kommune_2019].[kommune].&amp;[Ålesund]" c="Ålesund" nd="1"/>
              <i n="[spr_kommune_2019].[kommune].&amp;[Åmli]" c="Åmli" nd="1"/>
              <i n="[spr_kommune_2019].[kommune].&amp;[Åmot]" c="Åmot" nd="1"/>
              <i n="[spr_kommune_2019].[kommune].&amp;[Årdal]" c="Årdal" nd="1"/>
              <i n="[spr_kommune_2019].[kommune].&amp;[Ås]" c="Ås" nd="1"/>
              <i n="[spr_kommune_2019].[kommune].&amp;[Åseral]" c="Åseral" nd="1"/>
              <i n="[spr_kommune_2019].[kommune].&amp;[Åsnes]" c="Åsnes" nd="1"/>
            </range>
          </ranges>
        </level>
      </levels>
      <selections count="1">
        <selection n="[spr_kommune_2019].[kommune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3" xr10:uid="{74EF0602-DD24-4B77-A604-C462BFF52140}" sourceName="[Slaktedata_tom_2018_kommune  2].[år]">
  <pivotTables>
    <pivotTable tabId="22" name="Pivottabell4"/>
    <pivotTable tabId="22" name="Pivottabell5"/>
    <pivotTable tabId="22" name="Pivottabell8"/>
    <pivotTable tabId="22" name="Pivottabell9"/>
    <pivotTable tabId="22" name="Pivottabell10"/>
  </pivotTables>
  <data>
    <olap pivotCacheId="2010808664">
      <levels count="2">
        <level uniqueName="[Slaktedata_tom_2018_kommune  2].[år].[(All)]" sourceCaption="(All)" count="0"/>
        <level uniqueName="[Slaktedata_tom_2018_kommune  2].[år].[år]" sourceCaption="år" count="2">
          <ranges>
            <range startItem="0">
              <i n="[Slaktedata_tom_2018_kommune  2].[år].&amp;[2003]" c="2003"/>
              <i n="[Slaktedata_tom_2018_kommune  2].[år].&amp;[2018]" c="2018"/>
            </range>
          </ranges>
        </level>
      </levels>
      <selections count="1">
        <selection n="[Slaktedata_tom_2018_kommune  2].[år].&amp;[2018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yreslag 4" xr10:uid="{065A3E7C-A91F-4433-A67E-1BD9AF4D8452}" cache="Slicer_dyreslag3" caption="dyreslag" columnCount="2" level="1" style="SlicerStyleDark2" rowHeight="1800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yreslag 7" xr10:uid="{A173AA30-F6A4-493C-A5E4-A92F42682623}" cache="Slicer_dyreslag1" caption="dyreslag" columnCount="2" level="1" rowHeight="196850"/>
  <slicer name="fnr_fylke" xr10:uid="{7D1C6F24-E14A-4359-A8D7-ADF6EEAE4B35}" cache="Slicer_fnr_fylke" caption="fnr_fylke" columnCount="2" level="1" rowHeight="193675"/>
  <slicer name="år 6" xr10:uid="{100330FC-2EB5-4D65-879B-7E8B03551DD0}" cache="Slicer_år6" caption="år" columnCount="4" level="1" rowHeight="19685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yreslag 1" xr10:uid="{78C917E9-13C7-4A4C-A3A9-330914FB88E2}" cache="Slicer_dyreslag1" caption="dyreslag" level="1" rowHeight="1936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yreslag 3" xr10:uid="{F5BA1A6E-D2DB-446F-99C0-9BF7FFE55680}" cache="Slicer_dyreslag3" caption="dyreslag" level="1" rowHeight="1968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 3" xr10:uid="{C58C238B-EB5B-4A68-AE8A-190CABD82116}" cache="Slicer_år3" caption="år" columnCount="2" level="1" style="SlicerStyleOther2" rowHeight="193675"/>
  <slicer name="dyreslag 5" xr10:uid="{0D1D5113-A66C-485B-BA16-53ED08DBC2E6}" cache="Slicer_dyreslag4" caption="dyreslag" columnCount="2" level="1" rowHeight="193675"/>
  <slicer name="fylke 3" xr10:uid="{0F4F4B97-3DEC-4503-A8CB-4B5B073AA15D}" cache="Slicer_fylke3" caption="fylke" columnCount="2" level="1" rowHeight="19367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yreslag 2" xr10:uid="{16D12D32-D7E9-458E-8F27-7FF3534200CE}" cache="Slicer_dyreslag2" caption="dyreslag" columnCount="2" level="1" style="SlicerStyleOther2" rowHeight="193675"/>
  <slicer name="år 1" xr10:uid="{61FF1F6A-5277-4D43-858A-E82AC1997988}" cache="Slicer_år1" caption="år" columnCount="16" level="1" style="SlicerStyleOther2" rowHeight="19367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1" xr10:uid="{E541070E-1054-4B32-8975-C3F0C3D50DED}" cache="Slicer_fylke1" caption="fylke" level="1" style="SlicerStyleOther2" rowHeight="196850"/>
  <slicer name="år 2" xr10:uid="{3AF11AAD-8892-4667-A6D8-C4A9D39D3166}" cache="Slicer_år2" caption="år" columnCount="4" level="1" style="SlicerStyleOther2" rowHeight="193675"/>
  <slicer name="dyreslag 6" xr10:uid="{380D9609-DA52-4F66-A3CB-3F5C3998731F}" cache="Slicer_dyreslag5" caption="dyreslag" columnCount="2" level="1" style="SlicerStyleOther2" rowHeight="19367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2" xr10:uid="{22A5F9A8-AABF-4CDA-86A7-735AAC6D12C5}" cache="Slicer_fylke2" caption="fylke" columnCount="4" level="1" style="SlicerStyleOther2" rowHeight="193675"/>
  <slicer name="kommune" xr10:uid="{9E07B831-7866-4F1C-A282-8BE04948F210}" cache="Slicer_kommune" caption="kommune" columnCount="4" level="1" style="SlicerStyleDark1" rowHeight="1440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yreslag" xr10:uid="{E5727E82-134B-44FD-8E91-13D307C5C4F5}" cache="Slicer_dyreslag" caption="dyreslag" level="1" rowHeight="193675"/>
  <slicer name="fylke" xr10:uid="{7FCEA308-D869-4BAF-8F60-259435BF9877}" cache="Slicer_fylke4" caption="fylke" columnCount="3" level="1" rowHeight="193675"/>
  <slicer name="år 4" xr10:uid="{F4C90A8F-A3B1-4771-8378-EB083755BA27}" cache="Slicer_år4" caption="år" columnCount="3" level="1" rowHeight="193675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4" xr10:uid="{E8007027-74E9-4586-93DF-85503BFD15E6}" cache="Slicer_fylke" caption="fylke" columnCount="4" level="1" style="SlicerStyleLight2" rowHeight="193675"/>
  <slicer name="år" xr10:uid="{E176304F-5EDD-4B9E-A732-2599F056E882}" cache="Slicer_år" caption="år" level="1" style="SlicerStyleLight2" rowHeight="193675"/>
  <slicer name="undergrupper2" xr10:uid="{9E8133B5-7274-4A00-ACB5-85286619AA64}" cache="Slicer_undergrupper2" caption="storfekategorier" columnCount="3" level="1" style="SlicerStyleLight2" rowHeight="193675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undergrupper2 1" xr10:uid="{F8B3C481-92BF-4B53-A948-03A45B2DDEE1}" cache="Slicer_undergrupper21" caption="slaktekategorier" columnCount="2" level="1" rowHeight="196850"/>
  <slicer name="år 5" xr10:uid="{7C8CDBDB-B8D8-4D1C-8DBD-0874AFC674B3}" cache="Slicer_år5" caption="år" level="1" rowHeight="196850"/>
  <slicer name="fylke 5" xr10:uid="{69D44046-199D-4A9A-BA3A-CDA1D037E5D2}" cache="Slicer_fylke5" caption="fylke" columnCount="4" level="1" rowHeight="1968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BA9A763-0A76-4001-93AA-686A346E2233}" name="slaktegrupper" displayName="slaktegrupper" ref="A1:C25" totalsRowShown="0">
  <autoFilter ref="A1:C25" xr:uid="{ACE8C690-C9C4-4A4C-8A1B-AFC57FCA0CFD}"/>
  <tableColumns count="3">
    <tableColumn id="1" xr3:uid="{0C77E50D-39E9-4CBD-80BD-1566969DB208}" name="undergrupper"/>
    <tableColumn id="2" xr3:uid="{ED342C87-A7E8-4BB4-B4F3-4CF4F52AD8BF}" name="dyreslag"/>
    <tableColumn id="3" xr3:uid="{8D7710DE-038A-486F-93E1-5774A2096BAB}" name="undergrupper2" dataDxfId="90">
      <calculatedColumnFormula>A2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5B7DB6-0189-4969-97B3-4B7EAF1BD1DE}" name="kommune_2019" displayName="kommune_2019" ref="A1:F494" totalsRowShown="0">
  <autoFilter ref="A1:F494" xr:uid="{0D945F94-0816-46D8-9055-EE36B3ACBC22}"/>
  <tableColumns count="6">
    <tableColumn id="1" xr3:uid="{064350BC-A541-4617-A6DE-B5613F1D406E}" name="knr" dataDxfId="89"/>
    <tableColumn id="2" xr3:uid="{73DD7ACB-89E2-488C-B055-35673DBEE688}" name="fnr_fylke"/>
    <tableColumn id="3" xr3:uid="{E41887D6-AA4F-4659-91D0-4524735CE227}" name="fylke"/>
    <tableColumn id="4" xr3:uid="{7F9E18E2-2414-41F2-BAE7-665E6DC0C358}" name="gml kommune"/>
    <tableColumn id="5" xr3:uid="{2A514237-E9B8-4C6E-BE4E-5B722D144E38}" name="knr_kommune"/>
    <tableColumn id="6" xr3:uid="{EEC3042D-D3D2-4523-833C-0A09E9EE300C}" name="kommun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20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rinterSettings" Target="../printerSettings/printerSettings7.bin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2.xml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2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5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5" Type="http://schemas.openxmlformats.org/officeDocument/2006/relationships/printerSettings" Target="../printerSettings/printerSettings10.bin"/><Relationship Id="rId4" Type="http://schemas.openxmlformats.org/officeDocument/2006/relationships/pivotTable" Target="../pivotTables/pivotTable2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9.xml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30.xml"/><Relationship Id="rId4" Type="http://schemas.microsoft.com/office/2007/relationships/slicer" Target="../slicers/slicer1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9.xml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5" Type="http://schemas.openxmlformats.org/officeDocument/2006/relationships/pivotTable" Target="../pivotTables/pivotTable35.xml"/><Relationship Id="rId4" Type="http://schemas.openxmlformats.org/officeDocument/2006/relationships/pivotTable" Target="../pivotTables/pivotTable3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johan.sandberg@fylkesmannen.no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microsoft.com/office/2007/relationships/slicer" Target="../slicers/slicer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69D76-AD58-4B9E-B057-9478DFD3A5F1}">
  <sheetPr codeName="Ark1">
    <tabColor theme="7"/>
  </sheetPr>
  <dimension ref="A1:C25"/>
  <sheetViews>
    <sheetView workbookViewId="0">
      <selection activeCell="B6" sqref="B6"/>
    </sheetView>
  </sheetViews>
  <sheetFormatPr baseColWidth="10" defaultRowHeight="12" x14ac:dyDescent="0.25"/>
  <cols>
    <col min="1" max="1" width="15.85546875" customWidth="1"/>
    <col min="2" max="2" width="18.28515625" customWidth="1"/>
    <col min="3" max="3" width="16.7109375" customWidth="1"/>
    <col min="7" max="7" width="12" customWidth="1"/>
  </cols>
  <sheetData>
    <row r="1" spans="1:3" x14ac:dyDescent="0.25">
      <c r="A1" t="s">
        <v>1484</v>
      </c>
      <c r="B1" t="s">
        <v>1483</v>
      </c>
      <c r="C1" t="s">
        <v>1486</v>
      </c>
    </row>
    <row r="2" spans="1:3" x14ac:dyDescent="0.25">
      <c r="A2" t="s">
        <v>1462</v>
      </c>
      <c r="B2" t="s">
        <v>1456</v>
      </c>
      <c r="C2" t="str">
        <f t="shared" ref="C2:C25" si="0">A2</f>
        <v>and</v>
      </c>
    </row>
    <row r="3" spans="1:3" x14ac:dyDescent="0.25">
      <c r="A3" t="s">
        <v>1457</v>
      </c>
      <c r="B3" t="s">
        <v>1457</v>
      </c>
      <c r="C3" t="str">
        <f t="shared" si="0"/>
        <v>geit</v>
      </c>
    </row>
    <row r="4" spans="1:3" x14ac:dyDescent="0.25">
      <c r="A4" t="s">
        <v>1458</v>
      </c>
      <c r="B4" t="s">
        <v>1458</v>
      </c>
      <c r="C4" t="str">
        <f t="shared" si="0"/>
        <v>gris</v>
      </c>
    </row>
    <row r="5" spans="1:3" x14ac:dyDescent="0.25">
      <c r="A5" t="s">
        <v>1463</v>
      </c>
      <c r="B5" t="s">
        <v>1456</v>
      </c>
      <c r="C5" t="str">
        <f t="shared" si="0"/>
        <v>gås</v>
      </c>
    </row>
    <row r="6" spans="1:3" x14ac:dyDescent="0.25">
      <c r="A6" t="s">
        <v>1464</v>
      </c>
      <c r="B6" t="s">
        <v>1487</v>
      </c>
      <c r="C6" t="s">
        <v>1485</v>
      </c>
    </row>
    <row r="7" spans="1:3" x14ac:dyDescent="0.25">
      <c r="A7" t="s">
        <v>1465</v>
      </c>
      <c r="B7" t="s">
        <v>1459</v>
      </c>
      <c r="C7" t="str">
        <f t="shared" si="0"/>
        <v>hest/føll</v>
      </c>
    </row>
    <row r="8" spans="1:3" x14ac:dyDescent="0.25">
      <c r="A8" t="s">
        <v>1466</v>
      </c>
      <c r="B8" t="s">
        <v>1487</v>
      </c>
      <c r="C8" t="s">
        <v>1485</v>
      </c>
    </row>
    <row r="9" spans="1:3" x14ac:dyDescent="0.25">
      <c r="A9" t="s">
        <v>1467</v>
      </c>
      <c r="B9" t="s">
        <v>1456</v>
      </c>
      <c r="C9" t="str">
        <f t="shared" si="0"/>
        <v>kalkun</v>
      </c>
    </row>
    <row r="10" spans="1:3" x14ac:dyDescent="0.25">
      <c r="A10" t="s">
        <v>1468</v>
      </c>
      <c r="B10" t="s">
        <v>1460</v>
      </c>
      <c r="C10" t="str">
        <f t="shared" si="0"/>
        <v>kalv</v>
      </c>
    </row>
    <row r="11" spans="1:3" x14ac:dyDescent="0.25">
      <c r="A11" t="s">
        <v>1469</v>
      </c>
      <c r="B11" t="s">
        <v>1457</v>
      </c>
      <c r="C11" t="str">
        <f t="shared" si="0"/>
        <v>kje</v>
      </c>
    </row>
    <row r="12" spans="1:3" x14ac:dyDescent="0.25">
      <c r="A12" t="s">
        <v>1470</v>
      </c>
      <c r="B12" t="s">
        <v>1460</v>
      </c>
      <c r="C12" t="str">
        <f t="shared" si="0"/>
        <v>ku</v>
      </c>
    </row>
    <row r="13" spans="1:3" x14ac:dyDescent="0.25">
      <c r="A13" t="s">
        <v>1471</v>
      </c>
      <c r="B13" t="s">
        <v>1460</v>
      </c>
      <c r="C13" t="str">
        <f t="shared" si="0"/>
        <v>kvige</v>
      </c>
    </row>
    <row r="14" spans="1:3" x14ac:dyDescent="0.25">
      <c r="A14" t="s">
        <v>1472</v>
      </c>
      <c r="B14" t="s">
        <v>1487</v>
      </c>
      <c r="C14" t="str">
        <f t="shared" si="0"/>
        <v>kylling</v>
      </c>
    </row>
    <row r="15" spans="1:3" x14ac:dyDescent="0.25">
      <c r="A15" t="s">
        <v>1473</v>
      </c>
      <c r="B15" t="s">
        <v>1461</v>
      </c>
      <c r="C15" t="str">
        <f t="shared" si="0"/>
        <v>lam</v>
      </c>
    </row>
    <row r="16" spans="1:3" x14ac:dyDescent="0.25">
      <c r="A16" t="s">
        <v>1474</v>
      </c>
      <c r="B16" t="s">
        <v>1461</v>
      </c>
      <c r="C16" t="str">
        <f t="shared" si="0"/>
        <v>lam villsau</v>
      </c>
    </row>
    <row r="17" spans="1:3" x14ac:dyDescent="0.25">
      <c r="A17" t="s">
        <v>1475</v>
      </c>
      <c r="B17" t="s">
        <v>1460</v>
      </c>
      <c r="C17" t="s">
        <v>1468</v>
      </c>
    </row>
    <row r="18" spans="1:3" x14ac:dyDescent="0.25">
      <c r="A18" t="s">
        <v>1476</v>
      </c>
      <c r="B18" t="s">
        <v>1460</v>
      </c>
      <c r="C18" t="str">
        <f t="shared" si="0"/>
        <v>okse</v>
      </c>
    </row>
    <row r="19" spans="1:3" x14ac:dyDescent="0.25">
      <c r="A19" t="s">
        <v>1477</v>
      </c>
      <c r="B19" t="s">
        <v>1458</v>
      </c>
      <c r="C19" t="str">
        <f t="shared" si="0"/>
        <v>purke</v>
      </c>
    </row>
    <row r="20" spans="1:3" x14ac:dyDescent="0.25">
      <c r="A20" t="s">
        <v>1478</v>
      </c>
      <c r="B20" t="s">
        <v>1458</v>
      </c>
      <c r="C20" t="str">
        <f t="shared" si="0"/>
        <v>råne</v>
      </c>
    </row>
    <row r="21" spans="1:3" x14ac:dyDescent="0.25">
      <c r="A21" t="s">
        <v>1461</v>
      </c>
      <c r="B21" t="s">
        <v>1461</v>
      </c>
      <c r="C21" t="str">
        <f t="shared" si="0"/>
        <v>sau</v>
      </c>
    </row>
    <row r="22" spans="1:3" x14ac:dyDescent="0.25">
      <c r="A22" t="s">
        <v>1479</v>
      </c>
      <c r="B22" t="s">
        <v>1460</v>
      </c>
      <c r="C22" t="str">
        <f t="shared" si="0"/>
        <v>u okse/kast</v>
      </c>
    </row>
    <row r="23" spans="1:3" x14ac:dyDescent="0.25">
      <c r="A23" t="s">
        <v>1480</v>
      </c>
      <c r="B23" t="s">
        <v>1460</v>
      </c>
      <c r="C23" t="str">
        <f t="shared" si="0"/>
        <v>ung ku</v>
      </c>
    </row>
    <row r="24" spans="1:3" x14ac:dyDescent="0.25">
      <c r="A24" t="s">
        <v>1481</v>
      </c>
      <c r="B24" t="s">
        <v>1461</v>
      </c>
      <c r="C24" t="str">
        <f t="shared" si="0"/>
        <v>ung sau</v>
      </c>
    </row>
    <row r="25" spans="1:3" x14ac:dyDescent="0.25">
      <c r="A25" t="s">
        <v>1482</v>
      </c>
      <c r="B25" t="s">
        <v>1461</v>
      </c>
      <c r="C25" t="str">
        <f t="shared" si="0"/>
        <v>vær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66459-68AD-43D7-A744-2709A86389DD}">
  <sheetPr codeName="Ark11">
    <tabColor rgb="FFFFFFCC"/>
  </sheetPr>
  <dimension ref="A2:W33"/>
  <sheetViews>
    <sheetView workbookViewId="0">
      <selection activeCell="A14" sqref="A14"/>
    </sheetView>
  </sheetViews>
  <sheetFormatPr baseColWidth="10" defaultRowHeight="12" x14ac:dyDescent="0.25"/>
  <cols>
    <col min="1" max="1" width="16" customWidth="1"/>
    <col min="2" max="10" width="9.7109375" customWidth="1"/>
    <col min="13" max="13" width="13" bestFit="1" customWidth="1"/>
    <col min="14" max="14" width="12.140625" bestFit="1" customWidth="1"/>
    <col min="15" max="15" width="13" bestFit="1" customWidth="1"/>
    <col min="16" max="16" width="12.140625" bestFit="1" customWidth="1"/>
    <col min="17" max="17" width="13" bestFit="1" customWidth="1"/>
    <col min="18" max="18" width="12.140625" bestFit="1" customWidth="1"/>
    <col min="19" max="19" width="13" bestFit="1" customWidth="1"/>
    <col min="20" max="20" width="14" bestFit="1" customWidth="1"/>
  </cols>
  <sheetData>
    <row r="2" spans="1:23" x14ac:dyDescent="0.25">
      <c r="A2" s="1" t="s">
        <v>1455</v>
      </c>
      <c r="B2" t="s" vm="1">
        <v>436</v>
      </c>
      <c r="L2" s="1" t="s">
        <v>1455</v>
      </c>
      <c r="M2" t="s" vm="1">
        <v>436</v>
      </c>
      <c r="O2" t="s">
        <v>1489</v>
      </c>
      <c r="Q2" t="s">
        <v>1499</v>
      </c>
      <c r="R2" s="20" t="str" vm="1">
        <f>IF(M2=O2,Q2,IF(M2=O3,S3,M2))</f>
        <v>2018</v>
      </c>
      <c r="S2" t="s">
        <v>1501</v>
      </c>
      <c r="T2" t="s">
        <v>1490</v>
      </c>
      <c r="V2" t="str">
        <f>CONCATENATE("Slaktemengde av ",V7," kommunevis i ",R3," i ",R2," i kg")</f>
        <v>Slaktemengde av viktigste dyreslag kommunevis i Oppland i 2018 i kg</v>
      </c>
    </row>
    <row r="3" spans="1:23" x14ac:dyDescent="0.25">
      <c r="A3" s="1" t="s">
        <v>1009</v>
      </c>
      <c r="B3" t="s" vm="12">
        <v>1076</v>
      </c>
      <c r="L3" s="1" t="s">
        <v>1009</v>
      </c>
      <c r="M3" t="s" vm="12">
        <v>1076</v>
      </c>
      <c r="O3" t="s">
        <v>1453</v>
      </c>
      <c r="Q3" t="s">
        <v>1500</v>
      </c>
      <c r="R3" s="20" t="str" vm="12">
        <f>IF(M3=O2,Q2,IF(M3=O3,Q3,M3))</f>
        <v>Oppland</v>
      </c>
      <c r="S3" t="s">
        <v>1502</v>
      </c>
      <c r="T3" t="s">
        <v>1512</v>
      </c>
      <c r="V3" t="str">
        <f>CONCATENATE("Kommunevis andel av slaktemengde av ",V7," i ",R3," i ",R2," i %")</f>
        <v>Kommunevis andel av slaktemengde av viktigste dyreslag i Oppland i 2018 i %</v>
      </c>
    </row>
    <row r="5" spans="1:23" x14ac:dyDescent="0.25">
      <c r="A5" s="1" t="s">
        <v>1452</v>
      </c>
      <c r="L5" s="1" t="s">
        <v>1452</v>
      </c>
      <c r="M5" s="1" t="s">
        <v>1443</v>
      </c>
      <c r="V5" t="str">
        <f>CONCATENATE("Kommunevise leveranser av ",V7," til slakteri i ",pD_kom!R3," i ",pD_kom!R2," sortert etter mengde")</f>
        <v>Kommunevise leveranser av viktigste dyreslag til slakteri i Oppland i 2018 sortert etter mengde</v>
      </c>
    </row>
    <row r="6" spans="1:23" x14ac:dyDescent="0.25">
      <c r="B6" t="s">
        <v>1457</v>
      </c>
      <c r="C6" t="s">
        <v>1458</v>
      </c>
      <c r="D6" t="s">
        <v>1459</v>
      </c>
      <c r="E6" t="s">
        <v>1456</v>
      </c>
      <c r="F6" t="s">
        <v>1487</v>
      </c>
      <c r="G6" t="s">
        <v>1461</v>
      </c>
      <c r="H6" t="s">
        <v>1460</v>
      </c>
      <c r="I6" t="s">
        <v>494</v>
      </c>
      <c r="L6" s="1" t="s">
        <v>0</v>
      </c>
      <c r="M6" t="s">
        <v>1457</v>
      </c>
      <c r="N6" t="s">
        <v>1458</v>
      </c>
      <c r="O6" t="s">
        <v>1459</v>
      </c>
      <c r="P6" t="s">
        <v>1456</v>
      </c>
      <c r="Q6" t="s">
        <v>1487</v>
      </c>
      <c r="R6" t="s">
        <v>1461</v>
      </c>
      <c r="S6" t="s">
        <v>1460</v>
      </c>
      <c r="T6" t="s">
        <v>494</v>
      </c>
    </row>
    <row r="7" spans="1:23" x14ac:dyDescent="0.25">
      <c r="A7" s="2" t="s">
        <v>1098</v>
      </c>
      <c r="B7" s="14">
        <v>5.726425922345993E-5</v>
      </c>
      <c r="C7" s="14">
        <v>0</v>
      </c>
      <c r="D7" s="14">
        <v>0</v>
      </c>
      <c r="E7" s="14">
        <v>0</v>
      </c>
      <c r="F7" s="14">
        <v>0</v>
      </c>
      <c r="G7" s="14">
        <v>1.2287880640408058E-3</v>
      </c>
      <c r="H7" s="14">
        <v>7.2361003968078432E-3</v>
      </c>
      <c r="I7" s="14">
        <v>8.5221527200721094E-3</v>
      </c>
      <c r="J7" s="14"/>
      <c r="L7" s="2" t="s">
        <v>1098</v>
      </c>
      <c r="M7" s="13">
        <v>1591</v>
      </c>
      <c r="N7" s="13">
        <v>0</v>
      </c>
      <c r="O7" s="13"/>
      <c r="P7" s="13"/>
      <c r="Q7" s="13"/>
      <c r="R7" s="13">
        <v>34140</v>
      </c>
      <c r="S7" s="13">
        <v>201044</v>
      </c>
      <c r="T7" s="13">
        <v>236775</v>
      </c>
      <c r="V7" s="20" t="str">
        <f>IF(W15=O2,T2,IF(W15=O3,T3,W15))</f>
        <v>viktigste dyreslag</v>
      </c>
    </row>
    <row r="8" spans="1:23" x14ac:dyDescent="0.25">
      <c r="A8" s="2" t="s">
        <v>1102</v>
      </c>
      <c r="B8" s="14">
        <v>6.9285794472130971E-5</v>
      </c>
      <c r="C8" s="14">
        <v>7.2633108179096263E-5</v>
      </c>
      <c r="D8" s="14">
        <v>0</v>
      </c>
      <c r="E8" s="14">
        <v>0</v>
      </c>
      <c r="F8" s="14">
        <v>0</v>
      </c>
      <c r="G8" s="14">
        <v>3.7288354843183213E-3</v>
      </c>
      <c r="H8" s="14">
        <v>7.0276311388428655E-3</v>
      </c>
      <c r="I8" s="14">
        <v>1.0898385525812414E-2</v>
      </c>
      <c r="J8" s="14"/>
      <c r="L8" s="2" t="s">
        <v>1102</v>
      </c>
      <c r="M8" s="13">
        <v>1925</v>
      </c>
      <c r="N8" s="13">
        <v>2018</v>
      </c>
      <c r="O8" s="13"/>
      <c r="P8" s="13"/>
      <c r="Q8" s="13"/>
      <c r="R8" s="13">
        <v>103600</v>
      </c>
      <c r="S8" s="13">
        <v>195252</v>
      </c>
      <c r="T8" s="13">
        <v>302795</v>
      </c>
    </row>
    <row r="9" spans="1:23" x14ac:dyDescent="0.25">
      <c r="A9" s="2" t="s">
        <v>1097</v>
      </c>
      <c r="B9" s="14">
        <v>6.1547381063555299E-6</v>
      </c>
      <c r="C9" s="14">
        <v>1.5030878249094346E-3</v>
      </c>
      <c r="D9" s="14">
        <v>0</v>
      </c>
      <c r="E9" s="14">
        <v>0</v>
      </c>
      <c r="F9" s="14">
        <v>0</v>
      </c>
      <c r="G9" s="14">
        <v>1.9225818168952457E-3</v>
      </c>
      <c r="H9" s="14">
        <v>7.5029856778524411E-3</v>
      </c>
      <c r="I9" s="14">
        <v>1.0934810057763478E-2</v>
      </c>
      <c r="J9" s="14"/>
      <c r="L9" s="2" t="s">
        <v>1097</v>
      </c>
      <c r="M9" s="13">
        <v>171</v>
      </c>
      <c r="N9" s="13">
        <v>41761</v>
      </c>
      <c r="O9" s="13"/>
      <c r="P9" s="13"/>
      <c r="Q9" s="13"/>
      <c r="R9" s="13">
        <v>53416</v>
      </c>
      <c r="S9" s="13">
        <v>208459</v>
      </c>
      <c r="T9" s="13">
        <v>303807</v>
      </c>
    </row>
    <row r="10" spans="1:23" x14ac:dyDescent="0.25">
      <c r="A10" s="2" t="s">
        <v>1092</v>
      </c>
      <c r="B10" s="14">
        <v>8.3142953366557155E-6</v>
      </c>
      <c r="C10" s="14">
        <v>2.7583664576419226E-3</v>
      </c>
      <c r="D10" s="14">
        <v>0</v>
      </c>
      <c r="E10" s="14">
        <v>0</v>
      </c>
      <c r="F10" s="14">
        <v>0</v>
      </c>
      <c r="G10" s="14">
        <v>9.8087089400234438E-4</v>
      </c>
      <c r="H10" s="14">
        <v>7.2924288478981728E-3</v>
      </c>
      <c r="I10" s="14">
        <v>1.1039980494879096E-2</v>
      </c>
      <c r="J10" s="14"/>
      <c r="L10" s="2" t="s">
        <v>1092</v>
      </c>
      <c r="M10" s="13">
        <v>231</v>
      </c>
      <c r="N10" s="13">
        <v>76637</v>
      </c>
      <c r="O10" s="13"/>
      <c r="P10" s="13"/>
      <c r="Q10" s="13"/>
      <c r="R10" s="13">
        <v>27252</v>
      </c>
      <c r="S10" s="13">
        <v>202609</v>
      </c>
      <c r="T10" s="13">
        <v>306729</v>
      </c>
    </row>
    <row r="11" spans="1:23" x14ac:dyDescent="0.25">
      <c r="A11" s="2" t="s">
        <v>1100</v>
      </c>
      <c r="B11" s="14">
        <v>2.7930273511882405E-5</v>
      </c>
      <c r="C11" s="14">
        <v>9.8367831840173473E-5</v>
      </c>
      <c r="D11" s="14">
        <v>1.9651970795731694E-5</v>
      </c>
      <c r="E11" s="14">
        <v>0</v>
      </c>
      <c r="F11" s="14">
        <v>0</v>
      </c>
      <c r="G11" s="14">
        <v>1.4788287986890623E-3</v>
      </c>
      <c r="H11" s="14">
        <v>9.7639701127357256E-3</v>
      </c>
      <c r="I11" s="14">
        <v>1.1388748987572576E-2</v>
      </c>
      <c r="J11" s="14"/>
      <c r="L11" s="2" t="s">
        <v>1100</v>
      </c>
      <c r="M11" s="13">
        <v>776</v>
      </c>
      <c r="N11" s="13">
        <v>2733</v>
      </c>
      <c r="O11" s="13">
        <v>546</v>
      </c>
      <c r="P11" s="13"/>
      <c r="Q11" s="13"/>
      <c r="R11" s="13">
        <v>41087</v>
      </c>
      <c r="S11" s="13">
        <v>271277</v>
      </c>
      <c r="T11" s="13">
        <v>316419</v>
      </c>
    </row>
    <row r="12" spans="1:23" x14ac:dyDescent="0.25">
      <c r="A12" s="2" t="s">
        <v>1095</v>
      </c>
      <c r="B12" s="14">
        <v>0</v>
      </c>
      <c r="C12" s="14">
        <v>5.7844460266000585E-3</v>
      </c>
      <c r="D12" s="14">
        <v>0</v>
      </c>
      <c r="E12" s="14">
        <v>0</v>
      </c>
      <c r="F12" s="14">
        <v>0</v>
      </c>
      <c r="G12" s="14">
        <v>1.8652455724307757E-3</v>
      </c>
      <c r="H12" s="14">
        <v>6.5082216323351658E-3</v>
      </c>
      <c r="I12" s="14">
        <v>1.4157913231365999E-2</v>
      </c>
      <c r="J12" s="14"/>
      <c r="L12" s="2" t="s">
        <v>1095</v>
      </c>
      <c r="M12" s="13"/>
      <c r="N12" s="13">
        <v>160712</v>
      </c>
      <c r="O12" s="13"/>
      <c r="P12" s="13"/>
      <c r="Q12" s="13"/>
      <c r="R12" s="13">
        <v>51823</v>
      </c>
      <c r="S12" s="13">
        <v>180821</v>
      </c>
      <c r="T12" s="13">
        <v>393356</v>
      </c>
    </row>
    <row r="13" spans="1:23" x14ac:dyDescent="0.25">
      <c r="A13" s="2" t="s">
        <v>1101</v>
      </c>
      <c r="B13" s="14">
        <v>2.9816286826344566E-4</v>
      </c>
      <c r="C13" s="14">
        <v>9.7097292336346865E-4</v>
      </c>
      <c r="D13" s="14">
        <v>3.5056812371873023E-5</v>
      </c>
      <c r="E13" s="14">
        <v>0</v>
      </c>
      <c r="F13" s="14">
        <v>0</v>
      </c>
      <c r="G13" s="14">
        <v>4.139871210485457E-3</v>
      </c>
      <c r="H13" s="14">
        <v>1.1990185676211178E-2</v>
      </c>
      <c r="I13" s="14">
        <v>1.7434249490695421E-2</v>
      </c>
      <c r="J13" s="14"/>
      <c r="L13" s="2" t="s">
        <v>1101</v>
      </c>
      <c r="M13" s="13">
        <v>8284</v>
      </c>
      <c r="N13" s="13">
        <v>26977</v>
      </c>
      <c r="O13" s="13">
        <v>974</v>
      </c>
      <c r="P13" s="13"/>
      <c r="Q13" s="13"/>
      <c r="R13" s="13">
        <v>115020</v>
      </c>
      <c r="S13" s="13">
        <v>333129</v>
      </c>
      <c r="T13" s="13">
        <v>484384</v>
      </c>
      <c r="V13" s="1" t="s">
        <v>1455</v>
      </c>
      <c r="W13" t="s" vm="1">
        <v>436</v>
      </c>
    </row>
    <row r="14" spans="1:23" x14ac:dyDescent="0.25">
      <c r="A14" s="2" t="s">
        <v>1099</v>
      </c>
      <c r="B14" s="14">
        <v>9.5164488615228192E-5</v>
      </c>
      <c r="C14" s="14">
        <v>6.5074657873045612E-5</v>
      </c>
      <c r="D14" s="14">
        <v>2.5050863871482157E-5</v>
      </c>
      <c r="E14" s="14">
        <v>0</v>
      </c>
      <c r="F14" s="14">
        <v>0</v>
      </c>
      <c r="G14" s="14">
        <v>5.8568991716766291E-3</v>
      </c>
      <c r="H14" s="14">
        <v>1.1443457770740181E-2</v>
      </c>
      <c r="I14" s="14">
        <v>1.7485646952776566E-2</v>
      </c>
      <c r="J14" s="14"/>
      <c r="L14" s="2" t="s">
        <v>1099</v>
      </c>
      <c r="M14" s="13">
        <v>2644</v>
      </c>
      <c r="N14" s="13">
        <v>1808</v>
      </c>
      <c r="O14" s="13">
        <v>696</v>
      </c>
      <c r="P14" s="13"/>
      <c r="Q14" s="13"/>
      <c r="R14" s="13">
        <v>162725</v>
      </c>
      <c r="S14" s="13">
        <v>317939</v>
      </c>
      <c r="T14" s="13">
        <v>485812</v>
      </c>
      <c r="V14" s="1" t="s">
        <v>1009</v>
      </c>
      <c r="W14" t="s" vm="12">
        <v>1076</v>
      </c>
    </row>
    <row r="15" spans="1:23" x14ac:dyDescent="0.25">
      <c r="A15" s="2" t="s">
        <v>1093</v>
      </c>
      <c r="B15" s="14">
        <v>0</v>
      </c>
      <c r="C15" s="14">
        <v>2.1824485369413681E-3</v>
      </c>
      <c r="D15" s="14">
        <v>0</v>
      </c>
      <c r="E15" s="14">
        <v>0</v>
      </c>
      <c r="F15" s="14">
        <v>6.5925523421783878E-3</v>
      </c>
      <c r="G15" s="14">
        <v>2.508505686096191E-3</v>
      </c>
      <c r="H15" s="14">
        <v>6.4162604869448829E-3</v>
      </c>
      <c r="I15" s="14">
        <v>1.7699767052160829E-2</v>
      </c>
      <c r="J15" s="14"/>
      <c r="L15" s="2" t="s">
        <v>1093</v>
      </c>
      <c r="M15" s="13"/>
      <c r="N15" s="13">
        <v>60636</v>
      </c>
      <c r="O15" s="13"/>
      <c r="P15" s="13"/>
      <c r="Q15" s="13">
        <v>183164</v>
      </c>
      <c r="R15" s="13">
        <v>69695</v>
      </c>
      <c r="S15" s="13">
        <v>178266</v>
      </c>
      <c r="T15" s="13">
        <v>491761</v>
      </c>
      <c r="V15" s="1" t="s">
        <v>1483</v>
      </c>
      <c r="W15" t="s" vm="4">
        <v>1453</v>
      </c>
    </row>
    <row r="16" spans="1:23" x14ac:dyDescent="0.25">
      <c r="A16" s="2" t="s">
        <v>1085</v>
      </c>
      <c r="B16" s="14">
        <v>5.4096908619019663E-5</v>
      </c>
      <c r="C16" s="14">
        <v>1.6531410597947924E-4</v>
      </c>
      <c r="D16" s="14">
        <v>0</v>
      </c>
      <c r="E16" s="14">
        <v>0</v>
      </c>
      <c r="F16" s="14">
        <v>0</v>
      </c>
      <c r="G16" s="14">
        <v>4.5596891360558129E-3</v>
      </c>
      <c r="H16" s="14">
        <v>1.3100162099964969E-2</v>
      </c>
      <c r="I16" s="14">
        <v>1.7879262250619279E-2</v>
      </c>
      <c r="J16" s="14"/>
      <c r="L16" s="2" t="s">
        <v>1085</v>
      </c>
      <c r="M16" s="13">
        <v>1503</v>
      </c>
      <c r="N16" s="13">
        <v>4593</v>
      </c>
      <c r="O16" s="13"/>
      <c r="P16" s="13"/>
      <c r="Q16" s="13"/>
      <c r="R16" s="13">
        <v>126684</v>
      </c>
      <c r="S16" s="13">
        <v>363968</v>
      </c>
      <c r="T16" s="13">
        <v>496748</v>
      </c>
    </row>
    <row r="17" spans="1:22" x14ac:dyDescent="0.25">
      <c r="A17" s="2" t="s">
        <v>1082</v>
      </c>
      <c r="B17" s="14">
        <v>5.0713602291549371E-5</v>
      </c>
      <c r="C17" s="14">
        <v>1.846601395009184E-3</v>
      </c>
      <c r="D17" s="14">
        <v>0</v>
      </c>
      <c r="E17" s="14">
        <v>0</v>
      </c>
      <c r="F17" s="14">
        <v>0</v>
      </c>
      <c r="G17" s="14">
        <v>4.0646466336299999E-3</v>
      </c>
      <c r="H17" s="14">
        <v>1.5051861946848762E-2</v>
      </c>
      <c r="I17" s="14">
        <v>2.1013823577779495E-2</v>
      </c>
      <c r="L17" s="2" t="s">
        <v>1082</v>
      </c>
      <c r="M17" s="13">
        <v>1409</v>
      </c>
      <c r="N17" s="13">
        <v>51305</v>
      </c>
      <c r="O17" s="13"/>
      <c r="P17" s="13"/>
      <c r="Q17" s="13"/>
      <c r="R17" s="13">
        <v>112930</v>
      </c>
      <c r="S17" s="13">
        <v>418193</v>
      </c>
      <c r="T17" s="13">
        <v>583837</v>
      </c>
      <c r="V17" t="s">
        <v>1452</v>
      </c>
    </row>
    <row r="18" spans="1:22" x14ac:dyDescent="0.25">
      <c r="A18" s="2" t="s">
        <v>1096</v>
      </c>
      <c r="B18" s="14">
        <v>3.7396332704698223E-5</v>
      </c>
      <c r="C18" s="14">
        <v>4.5912186716181956E-4</v>
      </c>
      <c r="D18" s="14">
        <v>0</v>
      </c>
      <c r="E18" s="14">
        <v>0</v>
      </c>
      <c r="F18" s="14">
        <v>0</v>
      </c>
      <c r="G18" s="14">
        <v>5.6041229978699928E-3</v>
      </c>
      <c r="H18" s="14">
        <v>1.7292402573285206E-2</v>
      </c>
      <c r="I18" s="14">
        <v>2.3393043771021714E-2</v>
      </c>
      <c r="L18" s="2" t="s">
        <v>1096</v>
      </c>
      <c r="M18" s="13">
        <v>1039</v>
      </c>
      <c r="N18" s="13">
        <v>12756</v>
      </c>
      <c r="O18" s="13"/>
      <c r="P18" s="13"/>
      <c r="Q18" s="13"/>
      <c r="R18" s="13">
        <v>155702</v>
      </c>
      <c r="S18" s="13">
        <v>480443</v>
      </c>
      <c r="T18" s="13">
        <v>649940</v>
      </c>
      <c r="V18" s="14">
        <v>1</v>
      </c>
    </row>
    <row r="19" spans="1:22" x14ac:dyDescent="0.25">
      <c r="A19" s="2" t="s">
        <v>1079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5.4843755494498473E-3</v>
      </c>
      <c r="H19" s="14">
        <v>1.8488221396943429E-2</v>
      </c>
      <c r="I19" s="14">
        <v>2.3972596946393275E-2</v>
      </c>
      <c r="L19" s="2" t="s">
        <v>1079</v>
      </c>
      <c r="M19" s="13"/>
      <c r="N19" s="13">
        <v>0</v>
      </c>
      <c r="O19" s="13"/>
      <c r="P19" s="13"/>
      <c r="Q19" s="13"/>
      <c r="R19" s="13">
        <v>152375</v>
      </c>
      <c r="S19" s="13">
        <v>513667</v>
      </c>
      <c r="T19" s="13">
        <v>666042</v>
      </c>
    </row>
    <row r="20" spans="1:22" x14ac:dyDescent="0.25">
      <c r="A20" s="2" t="s">
        <v>1083</v>
      </c>
      <c r="B20" s="14">
        <v>1.3882353728779696E-4</v>
      </c>
      <c r="C20" s="14">
        <v>1.3378457041709652E-4</v>
      </c>
      <c r="D20" s="14">
        <v>4.0275742345098468E-5</v>
      </c>
      <c r="E20" s="14">
        <v>0</v>
      </c>
      <c r="F20" s="14">
        <v>0</v>
      </c>
      <c r="G20" s="14">
        <v>7.5546350882771205E-3</v>
      </c>
      <c r="H20" s="14">
        <v>1.7573037035362712E-2</v>
      </c>
      <c r="I20" s="14">
        <v>2.5440555973689827E-2</v>
      </c>
      <c r="L20" s="2" t="s">
        <v>1083</v>
      </c>
      <c r="M20" s="13">
        <v>3857</v>
      </c>
      <c r="N20" s="13">
        <v>3717</v>
      </c>
      <c r="O20" s="13">
        <v>1119</v>
      </c>
      <c r="P20" s="13"/>
      <c r="Q20" s="13"/>
      <c r="R20" s="13">
        <v>209894</v>
      </c>
      <c r="S20" s="13">
        <v>488240</v>
      </c>
      <c r="T20" s="13">
        <v>706827</v>
      </c>
    </row>
    <row r="21" spans="1:22" x14ac:dyDescent="0.25">
      <c r="A21" s="2" t="s">
        <v>1084</v>
      </c>
      <c r="B21" s="14">
        <v>1.7013711712714964E-4</v>
      </c>
      <c r="C21" s="14">
        <v>1.1202703132182216E-3</v>
      </c>
      <c r="D21" s="14">
        <v>9.1673204426242903E-5</v>
      </c>
      <c r="E21" s="14">
        <v>0</v>
      </c>
      <c r="F21" s="14">
        <v>0</v>
      </c>
      <c r="G21" s="14">
        <v>7.9691261060127368E-3</v>
      </c>
      <c r="H21" s="14">
        <v>1.7181977213575856E-2</v>
      </c>
      <c r="I21" s="14">
        <v>2.6533183954360204E-2</v>
      </c>
      <c r="L21" s="2" t="s">
        <v>1084</v>
      </c>
      <c r="M21" s="13">
        <v>4727</v>
      </c>
      <c r="N21" s="13">
        <v>31125</v>
      </c>
      <c r="O21" s="13">
        <v>2547</v>
      </c>
      <c r="P21" s="13"/>
      <c r="Q21" s="13"/>
      <c r="R21" s="13">
        <v>221410</v>
      </c>
      <c r="S21" s="13">
        <v>477375</v>
      </c>
      <c r="T21" s="13">
        <v>737184</v>
      </c>
    </row>
    <row r="22" spans="1:22" x14ac:dyDescent="0.25">
      <c r="A22" s="2" t="s">
        <v>1077</v>
      </c>
      <c r="B22" s="14">
        <v>2.0155867482801735E-6</v>
      </c>
      <c r="C22" s="14">
        <v>1.0119685181186671E-2</v>
      </c>
      <c r="D22" s="14">
        <v>0</v>
      </c>
      <c r="E22" s="14">
        <v>0</v>
      </c>
      <c r="F22" s="14">
        <v>0</v>
      </c>
      <c r="G22" s="14">
        <v>5.8746795262061011E-3</v>
      </c>
      <c r="H22" s="14">
        <v>1.3518252379751084E-2</v>
      </c>
      <c r="I22" s="14">
        <v>2.9514632673892136E-2</v>
      </c>
      <c r="L22" s="2" t="s">
        <v>1077</v>
      </c>
      <c r="M22" s="13">
        <v>56</v>
      </c>
      <c r="N22" s="13">
        <v>281160</v>
      </c>
      <c r="O22" s="13"/>
      <c r="P22" s="13"/>
      <c r="Q22" s="13"/>
      <c r="R22" s="13">
        <v>163219</v>
      </c>
      <c r="S22" s="13">
        <v>375584</v>
      </c>
      <c r="T22" s="13">
        <v>820019</v>
      </c>
    </row>
    <row r="23" spans="1:22" x14ac:dyDescent="0.25">
      <c r="A23" s="2" t="s">
        <v>1080</v>
      </c>
      <c r="B23" s="14">
        <v>2.5266819594512177E-5</v>
      </c>
      <c r="C23" s="14">
        <v>7.8859831526461796E-4</v>
      </c>
      <c r="D23" s="14">
        <v>2.1703550164516868E-5</v>
      </c>
      <c r="E23" s="14">
        <v>0</v>
      </c>
      <c r="F23" s="14">
        <v>0</v>
      </c>
      <c r="G23" s="14">
        <v>8.1732402568966082E-3</v>
      </c>
      <c r="H23" s="14">
        <v>3.1810817891629317E-2</v>
      </c>
      <c r="I23" s="14">
        <v>4.0819626833549574E-2</v>
      </c>
      <c r="L23" s="2" t="s">
        <v>1080</v>
      </c>
      <c r="M23" s="13">
        <v>702</v>
      </c>
      <c r="N23" s="13">
        <v>21910</v>
      </c>
      <c r="O23" s="13">
        <v>603</v>
      </c>
      <c r="P23" s="13"/>
      <c r="Q23" s="13"/>
      <c r="R23" s="13">
        <v>227081</v>
      </c>
      <c r="S23" s="13">
        <v>883815</v>
      </c>
      <c r="T23" s="13">
        <v>1134111</v>
      </c>
    </row>
    <row r="24" spans="1:22" x14ac:dyDescent="0.25">
      <c r="A24" s="2" t="s">
        <v>1088</v>
      </c>
      <c r="B24" s="14">
        <v>6.2015285130120342E-5</v>
      </c>
      <c r="C24" s="14">
        <v>2.583625884352183E-2</v>
      </c>
      <c r="D24" s="14">
        <v>1.2453446694731073E-5</v>
      </c>
      <c r="E24" s="14">
        <v>0</v>
      </c>
      <c r="F24" s="14">
        <v>0</v>
      </c>
      <c r="G24" s="14">
        <v>3.9317978713460334E-3</v>
      </c>
      <c r="H24" s="14">
        <v>1.5190829454618578E-2</v>
      </c>
      <c r="I24" s="14">
        <v>4.5033354901311294E-2</v>
      </c>
      <c r="L24" s="2" t="s">
        <v>1088</v>
      </c>
      <c r="M24" s="13">
        <v>1723</v>
      </c>
      <c r="N24" s="13">
        <v>717821</v>
      </c>
      <c r="O24" s="13">
        <v>346</v>
      </c>
      <c r="P24" s="13"/>
      <c r="Q24" s="13"/>
      <c r="R24" s="13">
        <v>109239</v>
      </c>
      <c r="S24" s="13">
        <v>422054</v>
      </c>
      <c r="T24" s="13">
        <v>1251183</v>
      </c>
    </row>
    <row r="25" spans="1:22" x14ac:dyDescent="0.25">
      <c r="A25" s="2" t="s">
        <v>1086</v>
      </c>
      <c r="B25" s="14">
        <v>1.439704820200124E-5</v>
      </c>
      <c r="C25" s="14">
        <v>1.9432667758994708E-2</v>
      </c>
      <c r="D25" s="14">
        <v>1.3173299104831134E-5</v>
      </c>
      <c r="E25" s="14">
        <v>0</v>
      </c>
      <c r="F25" s="14">
        <v>0</v>
      </c>
      <c r="G25" s="14">
        <v>9.8395906084167376E-3</v>
      </c>
      <c r="H25" s="14">
        <v>1.9728131180720278E-2</v>
      </c>
      <c r="I25" s="14">
        <v>4.902795989543856E-2</v>
      </c>
      <c r="L25" s="2" t="s">
        <v>1086</v>
      </c>
      <c r="M25" s="13">
        <v>400</v>
      </c>
      <c r="N25" s="13">
        <v>539907</v>
      </c>
      <c r="O25" s="13">
        <v>366</v>
      </c>
      <c r="P25" s="13"/>
      <c r="Q25" s="13"/>
      <c r="R25" s="13">
        <v>273378</v>
      </c>
      <c r="S25" s="13">
        <v>548116</v>
      </c>
      <c r="T25" s="13">
        <v>1362167</v>
      </c>
    </row>
    <row r="26" spans="1:22" x14ac:dyDescent="0.25">
      <c r="A26" s="2" t="s">
        <v>1081</v>
      </c>
      <c r="B26" s="14">
        <v>1.5041316109040795E-4</v>
      </c>
      <c r="C26" s="14">
        <v>3.6392210577849644E-2</v>
      </c>
      <c r="D26" s="14">
        <v>0</v>
      </c>
      <c r="E26" s="14">
        <v>0</v>
      </c>
      <c r="F26" s="14">
        <v>0</v>
      </c>
      <c r="G26" s="14">
        <v>2.6519362788086282E-3</v>
      </c>
      <c r="H26" s="14">
        <v>1.4383406998829843E-2</v>
      </c>
      <c r="I26" s="14">
        <v>5.3577967016578527E-2</v>
      </c>
      <c r="L26" s="2" t="s">
        <v>1081</v>
      </c>
      <c r="M26" s="13">
        <v>4179</v>
      </c>
      <c r="N26" s="13">
        <v>1011102</v>
      </c>
      <c r="O26" s="13"/>
      <c r="P26" s="13"/>
      <c r="Q26" s="13"/>
      <c r="R26" s="13">
        <v>73680</v>
      </c>
      <c r="S26" s="13">
        <v>399621</v>
      </c>
      <c r="T26" s="13">
        <v>1488582</v>
      </c>
    </row>
    <row r="27" spans="1:22" x14ac:dyDescent="0.25">
      <c r="A27" s="2" t="s">
        <v>1087</v>
      </c>
      <c r="B27" s="14">
        <v>1.6293859302614902E-4</v>
      </c>
      <c r="C27" s="14">
        <v>3.3250666682311462E-2</v>
      </c>
      <c r="D27" s="14">
        <v>0</v>
      </c>
      <c r="E27" s="14">
        <v>0</v>
      </c>
      <c r="F27" s="14">
        <v>0</v>
      </c>
      <c r="G27" s="14">
        <v>1.0823700838264533E-2</v>
      </c>
      <c r="H27" s="14">
        <v>2.1551589320744746E-2</v>
      </c>
      <c r="I27" s="14">
        <v>6.5788895434346892E-2</v>
      </c>
      <c r="L27" s="2" t="s">
        <v>1087</v>
      </c>
      <c r="M27" s="13">
        <v>4527</v>
      </c>
      <c r="N27" s="13">
        <v>923819</v>
      </c>
      <c r="O27" s="13"/>
      <c r="P27" s="13"/>
      <c r="Q27" s="13"/>
      <c r="R27" s="13">
        <v>300720</v>
      </c>
      <c r="S27" s="13">
        <v>598778</v>
      </c>
      <c r="T27" s="13">
        <v>1827844</v>
      </c>
    </row>
    <row r="28" spans="1:22" x14ac:dyDescent="0.25">
      <c r="A28" s="2" t="s">
        <v>1078</v>
      </c>
      <c r="B28" s="14">
        <v>5.7912126392549988E-5</v>
      </c>
      <c r="C28" s="14">
        <v>1.6957023335419586E-2</v>
      </c>
      <c r="D28" s="14">
        <v>6.2087270371130354E-5</v>
      </c>
      <c r="E28" s="14">
        <v>4.6284350412203685E-3</v>
      </c>
      <c r="F28" s="14">
        <v>0</v>
      </c>
      <c r="G28" s="14">
        <v>9.6248946271043946E-3</v>
      </c>
      <c r="H28" s="14">
        <v>3.4698505834745715E-2</v>
      </c>
      <c r="I28" s="14">
        <v>6.6028858235253743E-2</v>
      </c>
      <c r="L28" s="2" t="s">
        <v>1078</v>
      </c>
      <c r="M28" s="13">
        <v>1609</v>
      </c>
      <c r="N28" s="13">
        <v>471125</v>
      </c>
      <c r="O28" s="13">
        <v>1725</v>
      </c>
      <c r="P28" s="13">
        <v>128594</v>
      </c>
      <c r="Q28" s="13"/>
      <c r="R28" s="13">
        <v>267413</v>
      </c>
      <c r="S28" s="13">
        <v>964045</v>
      </c>
      <c r="T28" s="13">
        <v>1834511</v>
      </c>
    </row>
    <row r="29" spans="1:22" x14ac:dyDescent="0.25">
      <c r="A29" s="2" t="s">
        <v>1091</v>
      </c>
      <c r="B29" s="14">
        <v>2.5194834353502171E-6</v>
      </c>
      <c r="C29" s="14">
        <v>2.6833398401992437E-2</v>
      </c>
      <c r="D29" s="14">
        <v>0</v>
      </c>
      <c r="E29" s="14">
        <v>0</v>
      </c>
      <c r="F29" s="14">
        <v>4.5078237699081036E-3</v>
      </c>
      <c r="G29" s="14">
        <v>3.3554480391994189E-3</v>
      </c>
      <c r="H29" s="14">
        <v>3.672686996330516E-2</v>
      </c>
      <c r="I29" s="14">
        <v>7.1426059657840477E-2</v>
      </c>
      <c r="L29" s="2" t="s">
        <v>1091</v>
      </c>
      <c r="M29" s="13">
        <v>70</v>
      </c>
      <c r="N29" s="13">
        <v>745525</v>
      </c>
      <c r="O29" s="13"/>
      <c r="P29" s="13"/>
      <c r="Q29" s="13">
        <v>125243</v>
      </c>
      <c r="R29" s="13">
        <v>93226</v>
      </c>
      <c r="S29" s="13">
        <v>1020400</v>
      </c>
      <c r="T29" s="13">
        <v>1984464</v>
      </c>
    </row>
    <row r="30" spans="1:22" x14ac:dyDescent="0.25">
      <c r="A30" s="2" t="s">
        <v>1094</v>
      </c>
      <c r="B30" s="14">
        <v>2.5914686763602232E-6</v>
      </c>
      <c r="C30" s="14">
        <v>4.9805256527864605E-2</v>
      </c>
      <c r="D30" s="14">
        <v>4.9417867953369256E-5</v>
      </c>
      <c r="E30" s="14">
        <v>0</v>
      </c>
      <c r="F30" s="14">
        <v>0</v>
      </c>
      <c r="G30" s="14">
        <v>3.9440353623177351E-3</v>
      </c>
      <c r="H30" s="14">
        <v>3.8074217719289448E-2</v>
      </c>
      <c r="I30" s="14">
        <v>9.187551894610152E-2</v>
      </c>
      <c r="L30" s="2" t="s">
        <v>1094</v>
      </c>
      <c r="M30" s="13">
        <v>72</v>
      </c>
      <c r="N30" s="13">
        <v>1383763</v>
      </c>
      <c r="O30" s="13">
        <v>1373</v>
      </c>
      <c r="P30" s="13"/>
      <c r="Q30" s="13"/>
      <c r="R30" s="13">
        <v>109579</v>
      </c>
      <c r="S30" s="13">
        <v>1057834</v>
      </c>
      <c r="T30" s="13">
        <v>2552621</v>
      </c>
    </row>
    <row r="31" spans="1:22" x14ac:dyDescent="0.25">
      <c r="A31" s="2" t="s">
        <v>1089</v>
      </c>
      <c r="B31" s="14">
        <v>2.3539173810272028E-5</v>
      </c>
      <c r="C31" s="14">
        <v>4.2762040584343075E-2</v>
      </c>
      <c r="D31" s="14">
        <v>1.810428811401656E-5</v>
      </c>
      <c r="E31" s="14">
        <v>0</v>
      </c>
      <c r="F31" s="14">
        <v>5.3184495689217832E-3</v>
      </c>
      <c r="G31" s="14">
        <v>1.1239415605097319E-2</v>
      </c>
      <c r="H31" s="14">
        <v>3.5395862857030148E-2</v>
      </c>
      <c r="I31" s="14">
        <v>9.4757412077316611E-2</v>
      </c>
      <c r="L31" s="2" t="s">
        <v>1089</v>
      </c>
      <c r="M31" s="13">
        <v>654</v>
      </c>
      <c r="N31" s="13">
        <v>1188078</v>
      </c>
      <c r="O31" s="13">
        <v>503</v>
      </c>
      <c r="P31" s="13"/>
      <c r="Q31" s="13">
        <v>147765</v>
      </c>
      <c r="R31" s="13">
        <v>312270</v>
      </c>
      <c r="S31" s="13">
        <v>983420</v>
      </c>
      <c r="T31" s="13">
        <v>2632690</v>
      </c>
    </row>
    <row r="32" spans="1:22" x14ac:dyDescent="0.25">
      <c r="A32" s="2" t="s">
        <v>1090</v>
      </c>
      <c r="B32" s="14">
        <v>4.1643461924288588E-5</v>
      </c>
      <c r="C32" s="14">
        <v>5.8136180455193635E-2</v>
      </c>
      <c r="D32" s="14">
        <v>4.4954783010748874E-5</v>
      </c>
      <c r="E32" s="14">
        <v>3.1426596667738409E-3</v>
      </c>
      <c r="F32" s="14">
        <v>1.4655619187709183E-2</v>
      </c>
      <c r="G32" s="14">
        <v>6.3971124128362209E-3</v>
      </c>
      <c r="H32" s="14">
        <v>5.1937423373960484E-2</v>
      </c>
      <c r="I32" s="14">
        <v>0.1343555933414084</v>
      </c>
      <c r="L32" s="2" t="s">
        <v>1090</v>
      </c>
      <c r="M32" s="13">
        <v>1157</v>
      </c>
      <c r="N32" s="13">
        <v>1615225</v>
      </c>
      <c r="O32" s="13">
        <v>1249</v>
      </c>
      <c r="P32" s="13">
        <v>87314</v>
      </c>
      <c r="Q32" s="13">
        <v>407184</v>
      </c>
      <c r="R32" s="13">
        <v>177734</v>
      </c>
      <c r="S32" s="13">
        <v>1443002</v>
      </c>
      <c r="T32" s="13">
        <v>3732865</v>
      </c>
    </row>
    <row r="33" spans="1:20" x14ac:dyDescent="0.25">
      <c r="A33" s="2" t="s">
        <v>494</v>
      </c>
      <c r="B33" s="14">
        <v>1.5586964235896643E-3</v>
      </c>
      <c r="C33" s="14">
        <v>0.33747447628307664</v>
      </c>
      <c r="D33" s="14">
        <v>4.3360309922377233E-4</v>
      </c>
      <c r="E33" s="14">
        <v>7.7710947079942094E-3</v>
      </c>
      <c r="F33" s="14">
        <v>3.1074444868717455E-2</v>
      </c>
      <c r="G33" s="14">
        <v>0.13480287363642407</v>
      </c>
      <c r="H33" s="14">
        <v>0.48688481098097419</v>
      </c>
      <c r="I33" s="14">
        <v>1</v>
      </c>
      <c r="L33" s="2" t="s">
        <v>494</v>
      </c>
      <c r="M33" s="13">
        <v>43306</v>
      </c>
      <c r="N33" s="13">
        <v>9376213</v>
      </c>
      <c r="O33" s="13">
        <v>12047</v>
      </c>
      <c r="P33" s="13">
        <v>215908</v>
      </c>
      <c r="Q33" s="13">
        <v>863356</v>
      </c>
      <c r="R33" s="13">
        <v>3745292</v>
      </c>
      <c r="S33" s="13">
        <v>13527351</v>
      </c>
      <c r="T33" s="13">
        <v>27783473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54167-8B13-42B4-828A-0659207C8B4D}">
  <sheetPr codeName="Ark12">
    <tabColor theme="8"/>
  </sheetPr>
  <dimension ref="B2:T52"/>
  <sheetViews>
    <sheetView showGridLines="0" showRowColHeaders="0" workbookViewId="0">
      <selection activeCell="N6" sqref="N6"/>
    </sheetView>
  </sheetViews>
  <sheetFormatPr baseColWidth="10" defaultColWidth="12" defaultRowHeight="12" x14ac:dyDescent="0.25"/>
  <cols>
    <col min="1" max="1" width="3.7109375" style="20" customWidth="1"/>
    <col min="2" max="8" width="12" style="20"/>
    <col min="9" max="9" width="10.7109375" style="20" customWidth="1"/>
    <col min="10" max="16" width="12" style="20"/>
    <col min="17" max="17" width="4.28515625" style="20" customWidth="1"/>
    <col min="18" max="19" width="12" style="20"/>
    <col min="20" max="20" width="11.28515625" style="20" customWidth="1"/>
    <col min="21" max="16384" width="12" style="20"/>
  </cols>
  <sheetData>
    <row r="2" spans="2:16" s="32" customFormat="1" ht="30.75" customHeight="1" x14ac:dyDescent="0.25">
      <c r="B2" s="28" t="str">
        <f>pD_kom!V5</f>
        <v>Kommunevise leveranser av viktigste dyreslag til slakteri i Oppland i 2018 sortert etter mengde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47" t="s">
        <v>1534</v>
      </c>
      <c r="O2" s="28"/>
      <c r="P2" s="28"/>
    </row>
    <row r="51" spans="18:20" x14ac:dyDescent="0.25">
      <c r="R51" s="42" t="s">
        <v>1508</v>
      </c>
      <c r="S51" s="22"/>
      <c r="T51" s="22"/>
    </row>
    <row r="52" spans="18:20" x14ac:dyDescent="0.25">
      <c r="R52" s="42" t="s">
        <v>1509</v>
      </c>
      <c r="S52" s="22"/>
      <c r="T52" s="22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281CE-1102-410E-B9FE-B843FBC47EF8}">
  <sheetPr codeName="Ark13">
    <tabColor theme="8"/>
  </sheetPr>
  <dimension ref="B2:X2"/>
  <sheetViews>
    <sheetView showGridLines="0" showRowColHeaders="0" workbookViewId="0">
      <selection activeCell="M46" sqref="M46"/>
    </sheetView>
  </sheetViews>
  <sheetFormatPr baseColWidth="10" defaultColWidth="12" defaultRowHeight="12" x14ac:dyDescent="0.25"/>
  <cols>
    <col min="1" max="1" width="3.85546875" style="20" customWidth="1"/>
    <col min="2" max="9" width="12" style="20"/>
    <col min="10" max="10" width="13.28515625" style="20" customWidth="1"/>
    <col min="11" max="16" width="12" style="20"/>
    <col min="17" max="17" width="4.28515625" style="20" customWidth="1"/>
    <col min="18" max="18" width="3.140625" style="20" customWidth="1"/>
    <col min="19" max="16384" width="12" style="20"/>
  </cols>
  <sheetData>
    <row r="2" spans="2:24" ht="22.5" customHeight="1" x14ac:dyDescent="0.25">
      <c r="B2" s="28" t="str">
        <f>PD_kom2!Q34</f>
        <v>Slaktemengde levert slakteri for de viktigste dyreslaga i Trøndelag i 2003 og 2018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S2" s="41" t="s">
        <v>1510</v>
      </c>
      <c r="T2" s="41"/>
      <c r="U2" s="41"/>
      <c r="V2" s="41"/>
      <c r="W2" s="41"/>
      <c r="X2" s="41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640C-A8CA-4D47-8FC5-1CA4CD6AF1BA}">
  <sheetPr codeName="Ark14">
    <tabColor theme="7" tint="0.79998168889431442"/>
  </sheetPr>
  <dimension ref="A4:Q98"/>
  <sheetViews>
    <sheetView workbookViewId="0">
      <selection activeCell="M10" sqref="M10"/>
    </sheetView>
  </sheetViews>
  <sheetFormatPr baseColWidth="10" defaultRowHeight="12" x14ac:dyDescent="0.25"/>
  <cols>
    <col min="1" max="1" width="28.85546875" bestFit="1" customWidth="1"/>
    <col min="2" max="2" width="17.7109375" bestFit="1" customWidth="1"/>
    <col min="3" max="3" width="14" bestFit="1" customWidth="1"/>
    <col min="4" max="4" width="14.28515625" bestFit="1" customWidth="1"/>
    <col min="5" max="5" width="14" bestFit="1" customWidth="1"/>
    <col min="6" max="6" width="13" bestFit="1" customWidth="1"/>
    <col min="7" max="8" width="14" bestFit="1" customWidth="1"/>
    <col min="9" max="9" width="15.140625" customWidth="1"/>
  </cols>
  <sheetData>
    <row r="4" spans="10:13" x14ac:dyDescent="0.25">
      <c r="J4" t="s">
        <v>1489</v>
      </c>
      <c r="M4" t="str">
        <f>CONCATENATE("Fylkesvise slakteleveranser for ",J14," i ",J13," i kg")</f>
        <v>Fylkesvise slakteleveranser for alle dyreslag i 2018 i kg</v>
      </c>
    </row>
    <row r="5" spans="10:13" x14ac:dyDescent="0.25">
      <c r="J5" t="s">
        <v>1453</v>
      </c>
      <c r="M5" t="str">
        <f>CONCATENATE("Fylkesvise andeler av slaktelveransene for ",J14," i ",J13," i prosent")</f>
        <v>Fylkesvise andeler av slaktelveransene for alle dyreslag i 2018 i prosent</v>
      </c>
    </row>
    <row r="7" spans="10:13" x14ac:dyDescent="0.25">
      <c r="J7" t="s">
        <v>1490</v>
      </c>
      <c r="M7" t="str">
        <f>CONCATENATE("Fylkesvise slakteleveranser og andeler for ",J14," i ",J13)</f>
        <v>Fylkesvise slakteleveranser og andeler for alle dyreslag i 2018</v>
      </c>
    </row>
    <row r="8" spans="10:13" x14ac:dyDescent="0.25">
      <c r="J8" t="s">
        <v>1491</v>
      </c>
    </row>
    <row r="9" spans="10:13" x14ac:dyDescent="0.25">
      <c r="M9" t="str">
        <f>CONCATENATE("Fylkesvise slakteleveranser av ",J14," i ",J13)</f>
        <v>Fylkesvise slakteleveranser av alle dyreslag i 2018</v>
      </c>
    </row>
    <row r="11" spans="10:13" x14ac:dyDescent="0.25">
      <c r="J11" t="s">
        <v>1506</v>
      </c>
    </row>
    <row r="13" spans="10:13" x14ac:dyDescent="0.25">
      <c r="J13" s="20" t="str" vm="6">
        <f>IF(K19=J5,J11,K19)</f>
        <v>2018</v>
      </c>
    </row>
    <row r="14" spans="10:13" x14ac:dyDescent="0.25">
      <c r="J14" s="20" t="str">
        <f>IF(K20=J4,J7,IF(K20=J5,J8,K20))</f>
        <v>alle dyreslag</v>
      </c>
    </row>
    <row r="18" spans="1:11" x14ac:dyDescent="0.25">
      <c r="A18" s="1" t="s">
        <v>1455</v>
      </c>
      <c r="B18" t="s" vm="6">
        <v>436</v>
      </c>
      <c r="C18" s="14"/>
      <c r="D18" s="1" t="s">
        <v>1455</v>
      </c>
      <c r="E18" t="s" vm="6">
        <v>436</v>
      </c>
      <c r="F18" s="14"/>
      <c r="G18" s="14"/>
      <c r="H18" s="14"/>
    </row>
    <row r="19" spans="1:11" x14ac:dyDescent="0.25">
      <c r="A19" s="1" t="s">
        <v>1483</v>
      </c>
      <c r="B19" t="s" vm="4">
        <v>1453</v>
      </c>
      <c r="D19" s="1" t="s">
        <v>1483</v>
      </c>
      <c r="E19" t="s" vm="4">
        <v>1453</v>
      </c>
      <c r="J19" s="1" t="s">
        <v>1455</v>
      </c>
      <c r="K19" t="s" vm="6">
        <v>436</v>
      </c>
    </row>
    <row r="20" spans="1:11" x14ac:dyDescent="0.25">
      <c r="J20" s="1" t="s">
        <v>1483</v>
      </c>
      <c r="K20" t="s" vm="4">
        <v>1453</v>
      </c>
    </row>
    <row r="21" spans="1:11" x14ac:dyDescent="0.25">
      <c r="A21" s="1" t="s">
        <v>0</v>
      </c>
      <c r="B21" t="s">
        <v>1488</v>
      </c>
      <c r="D21" s="1" t="s">
        <v>0</v>
      </c>
      <c r="E21" t="s">
        <v>1488</v>
      </c>
      <c r="F21" s="1"/>
      <c r="G21" s="1"/>
      <c r="H21" s="1"/>
      <c r="I21" s="1"/>
      <c r="J21" s="1" t="s">
        <v>1009</v>
      </c>
      <c r="K21" t="s" vm="5">
        <v>1453</v>
      </c>
    </row>
    <row r="22" spans="1:11" x14ac:dyDescent="0.25">
      <c r="A22" s="2" t="s">
        <v>1423</v>
      </c>
      <c r="B22" s="13">
        <v>994945</v>
      </c>
      <c r="D22" s="2" t="s">
        <v>1423</v>
      </c>
      <c r="E22" s="14">
        <v>2.8367727901967071E-3</v>
      </c>
      <c r="I22" s="1"/>
      <c r="J22" s="1"/>
      <c r="K22" s="1"/>
    </row>
    <row r="23" spans="1:11" x14ac:dyDescent="0.25">
      <c r="A23" s="2" t="s">
        <v>1153</v>
      </c>
      <c r="B23" s="13">
        <v>2457683</v>
      </c>
      <c r="D23" s="2" t="s">
        <v>1153</v>
      </c>
      <c r="E23" s="14">
        <v>7.0073102144631253E-3</v>
      </c>
      <c r="J23" t="s">
        <v>1488</v>
      </c>
    </row>
    <row r="24" spans="1:11" x14ac:dyDescent="0.25">
      <c r="A24" s="2" t="s">
        <v>1398</v>
      </c>
      <c r="B24" s="13">
        <v>3544434</v>
      </c>
      <c r="D24" s="2" t="s">
        <v>1398</v>
      </c>
      <c r="E24" s="14">
        <v>1.0105838943708522E-2</v>
      </c>
      <c r="J24" s="37">
        <v>350731297</v>
      </c>
    </row>
    <row r="25" spans="1:11" x14ac:dyDescent="0.25">
      <c r="A25" s="2" t="s">
        <v>1134</v>
      </c>
      <c r="B25" s="13">
        <v>4732735</v>
      </c>
      <c r="D25" s="2" t="s">
        <v>1134</v>
      </c>
      <c r="E25" s="14">
        <v>1.3493905563836808E-2</v>
      </c>
    </row>
    <row r="26" spans="1:11" x14ac:dyDescent="0.25">
      <c r="A26" s="2" t="s">
        <v>1169</v>
      </c>
      <c r="B26" s="13">
        <v>5183546</v>
      </c>
      <c r="D26" s="2" t="s">
        <v>1169</v>
      </c>
      <c r="E26" s="14">
        <v>1.4779251365183986E-2</v>
      </c>
    </row>
    <row r="27" spans="1:11" x14ac:dyDescent="0.25">
      <c r="A27" s="2" t="s">
        <v>1103</v>
      </c>
      <c r="B27" s="13">
        <v>6208870</v>
      </c>
      <c r="D27" s="2" t="s">
        <v>1103</v>
      </c>
      <c r="E27" s="14">
        <v>1.7702640320689716E-2</v>
      </c>
    </row>
    <row r="28" spans="1:11" x14ac:dyDescent="0.25">
      <c r="A28" s="2" t="s">
        <v>1212</v>
      </c>
      <c r="B28" s="13">
        <v>8399768</v>
      </c>
      <c r="D28" s="2" t="s">
        <v>1212</v>
      </c>
      <c r="E28" s="14">
        <v>2.3949297002713733E-2</v>
      </c>
    </row>
    <row r="29" spans="1:11" x14ac:dyDescent="0.25">
      <c r="A29" s="2" t="s">
        <v>1245</v>
      </c>
      <c r="B29" s="13">
        <v>8977559</v>
      </c>
      <c r="D29" s="2" t="s">
        <v>1245</v>
      </c>
      <c r="E29" s="14">
        <v>2.5596686343049676E-2</v>
      </c>
    </row>
    <row r="30" spans="1:11" x14ac:dyDescent="0.25">
      <c r="A30" s="2" t="s">
        <v>1011</v>
      </c>
      <c r="B30" s="13">
        <v>9691741</v>
      </c>
      <c r="D30" s="2" t="s">
        <v>1011</v>
      </c>
      <c r="E30" s="14">
        <v>2.7632951729426074E-2</v>
      </c>
    </row>
    <row r="31" spans="1:11" x14ac:dyDescent="0.25">
      <c r="A31" s="2" t="s">
        <v>1272</v>
      </c>
      <c r="B31" s="13">
        <v>10665745</v>
      </c>
      <c r="D31" s="2" t="s">
        <v>1272</v>
      </c>
      <c r="E31" s="14">
        <v>3.041001784337484E-2</v>
      </c>
    </row>
    <row r="32" spans="1:11" x14ac:dyDescent="0.25">
      <c r="A32" s="2" t="s">
        <v>1124</v>
      </c>
      <c r="B32" s="13">
        <v>14945297</v>
      </c>
      <c r="D32" s="2" t="s">
        <v>1124</v>
      </c>
      <c r="E32" s="14">
        <v>4.2611814593780037E-2</v>
      </c>
    </row>
    <row r="33" spans="1:5" x14ac:dyDescent="0.25">
      <c r="A33" s="2" t="s">
        <v>1355</v>
      </c>
      <c r="B33" s="13">
        <v>15636165</v>
      </c>
      <c r="D33" s="2" t="s">
        <v>1355</v>
      </c>
      <c r="E33" s="14">
        <v>4.4581607440638521E-2</v>
      </c>
    </row>
    <row r="34" spans="1:5" x14ac:dyDescent="0.25">
      <c r="A34" s="2" t="s">
        <v>1076</v>
      </c>
      <c r="B34" s="13">
        <v>27771834</v>
      </c>
      <c r="D34" s="2" t="s">
        <v>1076</v>
      </c>
      <c r="E34" s="14">
        <v>7.9182651327520392E-2</v>
      </c>
    </row>
    <row r="35" spans="1:5" x14ac:dyDescent="0.25">
      <c r="A35" s="2" t="s">
        <v>1010</v>
      </c>
      <c r="B35" s="13">
        <v>30673228</v>
      </c>
      <c r="D35" s="2" t="s">
        <v>1010</v>
      </c>
      <c r="E35" s="14">
        <v>8.745506392604592E-2</v>
      </c>
    </row>
    <row r="36" spans="1:5" x14ac:dyDescent="0.25">
      <c r="A36" s="2" t="s">
        <v>1054</v>
      </c>
      <c r="B36" s="13">
        <v>42465624</v>
      </c>
      <c r="D36" s="2" t="s">
        <v>1054</v>
      </c>
      <c r="E36" s="14">
        <v>0.1210773728014355</v>
      </c>
    </row>
    <row r="37" spans="1:5" x14ac:dyDescent="0.25">
      <c r="A37" s="2" t="s">
        <v>1442</v>
      </c>
      <c r="B37" s="13">
        <v>71366763</v>
      </c>
      <c r="D37" s="2" t="s">
        <v>1442</v>
      </c>
      <c r="E37" s="14">
        <v>0.2034798822073754</v>
      </c>
    </row>
    <row r="38" spans="1:5" x14ac:dyDescent="0.25">
      <c r="A38" s="2" t="s">
        <v>1185</v>
      </c>
      <c r="B38" s="13">
        <v>87015360</v>
      </c>
      <c r="D38" s="2" t="s">
        <v>1185</v>
      </c>
      <c r="E38" s="14">
        <v>0.24809693558656101</v>
      </c>
    </row>
    <row r="39" spans="1:5" x14ac:dyDescent="0.25">
      <c r="A39" s="2" t="s">
        <v>494</v>
      </c>
      <c r="B39">
        <v>350731297</v>
      </c>
      <c r="D39" s="2" t="s">
        <v>494</v>
      </c>
      <c r="E39" s="14">
        <v>1</v>
      </c>
    </row>
    <row r="50" spans="1:9" x14ac:dyDescent="0.25">
      <c r="A50" s="2"/>
      <c r="B50" s="14"/>
      <c r="C50" s="14"/>
      <c r="D50" s="14"/>
      <c r="E50" s="14"/>
      <c r="F50" s="14"/>
      <c r="G50" s="14"/>
      <c r="H50" s="14"/>
      <c r="I50" s="14"/>
    </row>
    <row r="51" spans="1:9" x14ac:dyDescent="0.25">
      <c r="A51" s="2"/>
      <c r="B51" s="14"/>
      <c r="C51" s="14"/>
      <c r="D51" s="14"/>
      <c r="E51" s="14"/>
      <c r="F51" s="14"/>
      <c r="G51" s="14"/>
      <c r="H51" s="14"/>
      <c r="I51" s="14"/>
    </row>
    <row r="52" spans="1:9" x14ac:dyDescent="0.25">
      <c r="A52" s="1" t="s">
        <v>1455</v>
      </c>
      <c r="B52" t="s" vm="6">
        <v>436</v>
      </c>
    </row>
    <row r="54" spans="1:9" x14ac:dyDescent="0.25">
      <c r="A54" s="1" t="s">
        <v>1488</v>
      </c>
      <c r="B54" s="1" t="s">
        <v>1443</v>
      </c>
    </row>
    <row r="55" spans="1:9" x14ac:dyDescent="0.25">
      <c r="A55" s="1" t="s">
        <v>0</v>
      </c>
      <c r="B55" t="s">
        <v>1457</v>
      </c>
      <c r="C55" t="s">
        <v>1458</v>
      </c>
      <c r="D55" t="s">
        <v>1456</v>
      </c>
      <c r="E55" t="s">
        <v>1487</v>
      </c>
      <c r="F55" t="s">
        <v>1461</v>
      </c>
      <c r="G55" t="s">
        <v>1460</v>
      </c>
      <c r="H55" t="s">
        <v>494</v>
      </c>
    </row>
    <row r="56" spans="1:9" x14ac:dyDescent="0.25">
      <c r="A56" s="2" t="s">
        <v>1423</v>
      </c>
      <c r="B56" s="13"/>
      <c r="C56" s="13">
        <v>27766</v>
      </c>
      <c r="D56" s="13"/>
      <c r="E56" s="13"/>
      <c r="F56" s="13">
        <v>254158</v>
      </c>
      <c r="G56" s="13">
        <v>713021</v>
      </c>
      <c r="H56" s="13">
        <v>994945</v>
      </c>
    </row>
    <row r="57" spans="1:9" x14ac:dyDescent="0.25">
      <c r="A57" s="2" t="s">
        <v>1153</v>
      </c>
      <c r="B57" s="13">
        <v>1010</v>
      </c>
      <c r="C57" s="13">
        <v>1133453</v>
      </c>
      <c r="D57" s="13"/>
      <c r="E57" s="13"/>
      <c r="F57" s="13">
        <v>360948</v>
      </c>
      <c r="G57" s="13">
        <v>962272</v>
      </c>
      <c r="H57" s="13">
        <v>2457683</v>
      </c>
    </row>
    <row r="58" spans="1:9" x14ac:dyDescent="0.25">
      <c r="A58" s="2" t="s">
        <v>1398</v>
      </c>
      <c r="B58" s="13">
        <v>53324</v>
      </c>
      <c r="C58" s="13">
        <v>779385</v>
      </c>
      <c r="D58" s="13"/>
      <c r="E58" s="13"/>
      <c r="F58" s="13">
        <v>1327180</v>
      </c>
      <c r="G58" s="13">
        <v>1384545</v>
      </c>
      <c r="H58" s="13">
        <v>3544434</v>
      </c>
    </row>
    <row r="59" spans="1:9" x14ac:dyDescent="0.25">
      <c r="A59" s="2" t="s">
        <v>1134</v>
      </c>
      <c r="B59" s="13">
        <v>16766</v>
      </c>
      <c r="C59" s="13">
        <v>2009886</v>
      </c>
      <c r="D59" s="13">
        <v>200880</v>
      </c>
      <c r="E59" s="13">
        <v>336779</v>
      </c>
      <c r="F59" s="13">
        <v>643626</v>
      </c>
      <c r="G59" s="13">
        <v>1524798</v>
      </c>
      <c r="H59" s="13">
        <v>4732735</v>
      </c>
    </row>
    <row r="60" spans="1:9" x14ac:dyDescent="0.25">
      <c r="A60" s="2" t="s">
        <v>1169</v>
      </c>
      <c r="B60" s="13">
        <v>707</v>
      </c>
      <c r="C60" s="13">
        <v>1326831</v>
      </c>
      <c r="D60" s="13"/>
      <c r="E60" s="13">
        <v>661867</v>
      </c>
      <c r="F60" s="13">
        <v>621856</v>
      </c>
      <c r="G60" s="13">
        <v>2572285</v>
      </c>
      <c r="H60" s="13">
        <v>5183546</v>
      </c>
    </row>
    <row r="61" spans="1:9" x14ac:dyDescent="0.25">
      <c r="A61" s="2" t="s">
        <v>1103</v>
      </c>
      <c r="B61" s="13">
        <v>22451</v>
      </c>
      <c r="C61" s="13">
        <v>1059972</v>
      </c>
      <c r="D61" s="13">
        <v>443203</v>
      </c>
      <c r="E61" s="13">
        <v>510944</v>
      </c>
      <c r="F61" s="13">
        <v>1434550</v>
      </c>
      <c r="G61" s="13">
        <v>2737750</v>
      </c>
      <c r="H61" s="13">
        <v>6208870</v>
      </c>
    </row>
    <row r="62" spans="1:9" x14ac:dyDescent="0.25">
      <c r="A62" s="2" t="s">
        <v>1212</v>
      </c>
      <c r="B62" s="13">
        <v>17581</v>
      </c>
      <c r="C62" s="13">
        <v>2660319</v>
      </c>
      <c r="D62" s="13">
        <v>71428</v>
      </c>
      <c r="E62" s="13">
        <v>108258</v>
      </c>
      <c r="F62" s="13">
        <v>2112015</v>
      </c>
      <c r="G62" s="13">
        <v>3430167</v>
      </c>
      <c r="H62" s="13">
        <v>8399768</v>
      </c>
    </row>
    <row r="63" spans="1:9" x14ac:dyDescent="0.25">
      <c r="A63" s="2" t="s">
        <v>1245</v>
      </c>
      <c r="B63" s="13">
        <v>52834</v>
      </c>
      <c r="C63" s="13">
        <v>2144643</v>
      </c>
      <c r="D63" s="13"/>
      <c r="E63" s="13"/>
      <c r="F63" s="13">
        <v>2120871</v>
      </c>
      <c r="G63" s="13">
        <v>4659211</v>
      </c>
      <c r="H63" s="13">
        <v>8977559</v>
      </c>
    </row>
    <row r="64" spans="1:9" x14ac:dyDescent="0.25">
      <c r="A64" s="2" t="s">
        <v>1011</v>
      </c>
      <c r="B64" s="13">
        <v>1836</v>
      </c>
      <c r="C64" s="13">
        <v>5250444</v>
      </c>
      <c r="D64" s="13">
        <v>439795</v>
      </c>
      <c r="E64" s="13">
        <v>1563256</v>
      </c>
      <c r="F64" s="13">
        <v>288607</v>
      </c>
      <c r="G64" s="13">
        <v>2147803</v>
      </c>
      <c r="H64" s="13">
        <v>9691741</v>
      </c>
    </row>
    <row r="65" spans="1:17" x14ac:dyDescent="0.25">
      <c r="A65" s="2" t="s">
        <v>1272</v>
      </c>
      <c r="B65" s="13">
        <v>33969</v>
      </c>
      <c r="C65" s="13">
        <v>2517651</v>
      </c>
      <c r="D65" s="13"/>
      <c r="E65" s="13">
        <v>158288</v>
      </c>
      <c r="F65" s="13">
        <v>1226592</v>
      </c>
      <c r="G65" s="13">
        <v>6729245</v>
      </c>
      <c r="H65" s="13">
        <v>10665745</v>
      </c>
    </row>
    <row r="66" spans="1:17" x14ac:dyDescent="0.25">
      <c r="A66" s="2" t="s">
        <v>1124</v>
      </c>
      <c r="B66" s="13">
        <v>658</v>
      </c>
      <c r="C66" s="13">
        <v>9108391</v>
      </c>
      <c r="D66" s="13">
        <v>1365962</v>
      </c>
      <c r="E66" s="13">
        <v>2672491</v>
      </c>
      <c r="F66" s="13">
        <v>151413</v>
      </c>
      <c r="G66" s="13">
        <v>1646382</v>
      </c>
      <c r="H66" s="13">
        <v>14945297</v>
      </c>
    </row>
    <row r="67" spans="1:17" x14ac:dyDescent="0.25">
      <c r="A67" s="2" t="s">
        <v>1355</v>
      </c>
      <c r="B67" s="13">
        <v>22742</v>
      </c>
      <c r="C67" s="13">
        <v>7076642</v>
      </c>
      <c r="D67" s="13"/>
      <c r="E67" s="13"/>
      <c r="F67" s="13">
        <v>2235091</v>
      </c>
      <c r="G67" s="13">
        <v>6301690</v>
      </c>
      <c r="H67" s="13">
        <v>15636165</v>
      </c>
    </row>
    <row r="68" spans="1:17" x14ac:dyDescent="0.25">
      <c r="A68" s="2" t="s">
        <v>1076</v>
      </c>
      <c r="B68" s="13">
        <v>43510</v>
      </c>
      <c r="C68" s="13">
        <v>9376213</v>
      </c>
      <c r="D68" s="13">
        <v>215908</v>
      </c>
      <c r="E68" s="13">
        <v>863356</v>
      </c>
      <c r="F68" s="13">
        <v>3745496</v>
      </c>
      <c r="G68" s="13">
        <v>13527351</v>
      </c>
      <c r="H68" s="13">
        <v>27771834</v>
      </c>
    </row>
    <row r="69" spans="1:17" x14ac:dyDescent="0.25">
      <c r="A69" s="2" t="s">
        <v>1010</v>
      </c>
      <c r="B69" s="13">
        <v>1625</v>
      </c>
      <c r="C69" s="13">
        <v>10366538</v>
      </c>
      <c r="D69" s="13">
        <v>4032903</v>
      </c>
      <c r="E69" s="13">
        <v>13865050</v>
      </c>
      <c r="F69" s="13">
        <v>171544</v>
      </c>
      <c r="G69" s="13">
        <v>2235568</v>
      </c>
      <c r="H69" s="13">
        <v>30673228</v>
      </c>
    </row>
    <row r="70" spans="1:17" x14ac:dyDescent="0.25">
      <c r="A70" s="2" t="s">
        <v>1054</v>
      </c>
      <c r="B70" s="13">
        <v>12032</v>
      </c>
      <c r="C70" s="13">
        <v>19277686</v>
      </c>
      <c r="D70" s="13">
        <v>1036368</v>
      </c>
      <c r="E70" s="13">
        <v>13840556</v>
      </c>
      <c r="F70" s="13">
        <v>1544455</v>
      </c>
      <c r="G70" s="13">
        <v>6754527</v>
      </c>
      <c r="H70" s="13">
        <v>42465624</v>
      </c>
    </row>
    <row r="71" spans="1:17" x14ac:dyDescent="0.25">
      <c r="A71" s="2" t="s">
        <v>1442</v>
      </c>
      <c r="B71" s="13">
        <v>6957</v>
      </c>
      <c r="C71" s="13">
        <v>23106422</v>
      </c>
      <c r="D71" s="13">
        <v>433664</v>
      </c>
      <c r="E71" s="13">
        <v>27786614</v>
      </c>
      <c r="F71" s="13">
        <v>2825548</v>
      </c>
      <c r="G71" s="13">
        <v>17207558</v>
      </c>
      <c r="H71" s="13">
        <v>71366763</v>
      </c>
    </row>
    <row r="72" spans="1:17" x14ac:dyDescent="0.25">
      <c r="A72" s="2" t="s">
        <v>1185</v>
      </c>
      <c r="B72" s="13">
        <v>14338</v>
      </c>
      <c r="C72" s="13">
        <v>39694159</v>
      </c>
      <c r="D72" s="13"/>
      <c r="E72" s="13">
        <v>27557584</v>
      </c>
      <c r="F72" s="13">
        <v>5231709</v>
      </c>
      <c r="G72" s="13">
        <v>14517570</v>
      </c>
      <c r="H72" s="13">
        <v>87015360</v>
      </c>
    </row>
    <row r="73" spans="1:17" x14ac:dyDescent="0.25">
      <c r="A73" s="2" t="s">
        <v>494</v>
      </c>
      <c r="B73">
        <v>302340</v>
      </c>
      <c r="C73">
        <v>136916401</v>
      </c>
      <c r="D73">
        <v>8240111</v>
      </c>
      <c r="E73">
        <v>89925043</v>
      </c>
      <c r="F73">
        <v>26295659</v>
      </c>
      <c r="G73">
        <v>89051743</v>
      </c>
      <c r="H73">
        <v>350731297</v>
      </c>
    </row>
    <row r="76" spans="1:17" x14ac:dyDescent="0.25">
      <c r="A76" s="2"/>
      <c r="B76" s="14"/>
      <c r="C76" s="14"/>
      <c r="D76" s="14"/>
      <c r="E76" s="14"/>
      <c r="F76" s="14"/>
      <c r="G76" s="14"/>
      <c r="H76" s="14"/>
    </row>
    <row r="77" spans="1:17" x14ac:dyDescent="0.25">
      <c r="A77" s="1" t="s">
        <v>1455</v>
      </c>
      <c r="B77" t="s" vm="6">
        <v>436</v>
      </c>
    </row>
    <row r="79" spans="1:17" x14ac:dyDescent="0.25">
      <c r="A79" s="1" t="s">
        <v>1488</v>
      </c>
      <c r="B79" s="1" t="s">
        <v>1443</v>
      </c>
      <c r="L79" s="14"/>
      <c r="M79" s="14"/>
      <c r="N79" s="14"/>
      <c r="O79" s="14"/>
      <c r="P79" s="14"/>
      <c r="Q79" s="14"/>
    </row>
    <row r="80" spans="1:17" x14ac:dyDescent="0.25">
      <c r="A80" s="1" t="s">
        <v>0</v>
      </c>
      <c r="B80" t="s">
        <v>1457</v>
      </c>
      <c r="C80" t="s">
        <v>1458</v>
      </c>
      <c r="D80" t="s">
        <v>1456</v>
      </c>
      <c r="E80" t="s">
        <v>1487</v>
      </c>
      <c r="F80" t="s">
        <v>1461</v>
      </c>
      <c r="G80" t="s">
        <v>1460</v>
      </c>
      <c r="H80" t="s">
        <v>494</v>
      </c>
    </row>
    <row r="81" spans="1:8" x14ac:dyDescent="0.25">
      <c r="A81" s="2" t="s">
        <v>1423</v>
      </c>
      <c r="B81" s="14">
        <v>0</v>
      </c>
      <c r="C81" s="14">
        <v>7.9166017511120491E-5</v>
      </c>
      <c r="D81" s="14">
        <v>0</v>
      </c>
      <c r="E81" s="14">
        <v>0</v>
      </c>
      <c r="F81" s="14">
        <v>7.2465161271307937E-4</v>
      </c>
      <c r="G81" s="14">
        <v>2.0329551599725074E-3</v>
      </c>
      <c r="H81" s="14">
        <v>2.8367727901967071E-3</v>
      </c>
    </row>
    <row r="82" spans="1:8" x14ac:dyDescent="0.25">
      <c r="A82" s="2" t="s">
        <v>1153</v>
      </c>
      <c r="B82" s="14">
        <v>2.8796973883970213E-6</v>
      </c>
      <c r="C82" s="14">
        <v>3.2316847960106622E-3</v>
      </c>
      <c r="D82" s="14">
        <v>0</v>
      </c>
      <c r="E82" s="14">
        <v>0</v>
      </c>
      <c r="F82" s="14">
        <v>1.0291297157892355E-3</v>
      </c>
      <c r="G82" s="14">
        <v>2.74361600527483E-3</v>
      </c>
      <c r="H82" s="14">
        <v>7.0073102144631253E-3</v>
      </c>
    </row>
    <row r="83" spans="1:8" x14ac:dyDescent="0.25">
      <c r="A83" s="2" t="s">
        <v>1398</v>
      </c>
      <c r="B83" s="14">
        <v>1.5203661736523045E-4</v>
      </c>
      <c r="C83" s="14">
        <v>2.222171236688923E-3</v>
      </c>
      <c r="D83" s="14">
        <v>0</v>
      </c>
      <c r="E83" s="14">
        <v>0</v>
      </c>
      <c r="F83" s="14">
        <v>3.7840364157750083E-3</v>
      </c>
      <c r="G83" s="14">
        <v>3.9475946738793599E-3</v>
      </c>
      <c r="H83" s="14">
        <v>1.0105838943708522E-2</v>
      </c>
    </row>
    <row r="84" spans="1:8" x14ac:dyDescent="0.25">
      <c r="A84" s="2" t="s">
        <v>1134</v>
      </c>
      <c r="B84" s="14">
        <v>4.7802976647390552E-5</v>
      </c>
      <c r="C84" s="14">
        <v>5.7305578863126091E-3</v>
      </c>
      <c r="D84" s="14">
        <v>5.7274614988236992E-4</v>
      </c>
      <c r="E84" s="14">
        <v>9.6021941264055487E-4</v>
      </c>
      <c r="F84" s="14">
        <v>1.8350971399053674E-3</v>
      </c>
      <c r="G84" s="14">
        <v>4.347481998448516E-3</v>
      </c>
      <c r="H84" s="14">
        <v>1.3493905563836808E-2</v>
      </c>
    </row>
    <row r="85" spans="1:8" x14ac:dyDescent="0.25">
      <c r="A85" s="2" t="s">
        <v>1169</v>
      </c>
      <c r="B85" s="14">
        <v>2.0157881718779147E-6</v>
      </c>
      <c r="C85" s="14">
        <v>3.7830413520239686E-3</v>
      </c>
      <c r="D85" s="14">
        <v>0</v>
      </c>
      <c r="E85" s="14">
        <v>1.887105615214031E-3</v>
      </c>
      <c r="F85" s="14">
        <v>1.773026830850513E-3</v>
      </c>
      <c r="G85" s="14">
        <v>7.334061778923596E-3</v>
      </c>
      <c r="H85" s="14">
        <v>1.4779251365183986E-2</v>
      </c>
    </row>
    <row r="86" spans="1:8" x14ac:dyDescent="0.25">
      <c r="A86" s="2" t="s">
        <v>1103</v>
      </c>
      <c r="B86" s="14">
        <v>6.40119664028728E-5</v>
      </c>
      <c r="C86" s="14">
        <v>3.0221768318554132E-3</v>
      </c>
      <c r="D86" s="14">
        <v>1.263653981811609E-3</v>
      </c>
      <c r="E86" s="14">
        <v>1.4567961410070569E-3</v>
      </c>
      <c r="F86" s="14">
        <v>4.0901682064603435E-3</v>
      </c>
      <c r="G86" s="14">
        <v>7.805833193152421E-3</v>
      </c>
      <c r="H86" s="14">
        <v>1.7702640320689716E-2</v>
      </c>
    </row>
    <row r="87" spans="1:8" x14ac:dyDescent="0.25">
      <c r="A87" s="2" t="s">
        <v>1212</v>
      </c>
      <c r="B87" s="14">
        <v>5.0126692856839631E-5</v>
      </c>
      <c r="C87" s="14">
        <v>7.5850630461415597E-3</v>
      </c>
      <c r="D87" s="14">
        <v>2.036544802558638E-4</v>
      </c>
      <c r="E87" s="14">
        <v>3.0866364343869776E-4</v>
      </c>
      <c r="F87" s="14">
        <v>6.021746613619143E-3</v>
      </c>
      <c r="G87" s="14">
        <v>9.7800425264016281E-3</v>
      </c>
      <c r="H87" s="14">
        <v>2.3949297002713733E-2</v>
      </c>
    </row>
    <row r="88" spans="1:8" x14ac:dyDescent="0.25">
      <c r="A88" s="2" t="s">
        <v>1245</v>
      </c>
      <c r="B88" s="14">
        <v>1.5063953645402795E-4</v>
      </c>
      <c r="C88" s="14">
        <v>6.1147750951920325E-3</v>
      </c>
      <c r="D88" s="14">
        <v>0</v>
      </c>
      <c r="E88" s="14">
        <v>0</v>
      </c>
      <c r="F88" s="14">
        <v>6.0469967126999787E-3</v>
      </c>
      <c r="G88" s="14">
        <v>1.3284274998703638E-2</v>
      </c>
      <c r="H88" s="14">
        <v>2.5596686343049676E-2</v>
      </c>
    </row>
    <row r="89" spans="1:8" x14ac:dyDescent="0.25">
      <c r="A89" s="2" t="s">
        <v>1011</v>
      </c>
      <c r="B89" s="14">
        <v>5.2347766387098327E-6</v>
      </c>
      <c r="C89" s="14">
        <v>1.4969989974975059E-2</v>
      </c>
      <c r="D89" s="14">
        <v>1.2539371415149188E-3</v>
      </c>
      <c r="E89" s="14">
        <v>4.4571328916791818E-3</v>
      </c>
      <c r="F89" s="14">
        <v>8.2287210314168225E-4</v>
      </c>
      <c r="G89" s="14">
        <v>6.1237848414765223E-3</v>
      </c>
      <c r="H89" s="14">
        <v>2.7632951729426074E-2</v>
      </c>
    </row>
    <row r="90" spans="1:8" x14ac:dyDescent="0.25">
      <c r="A90" s="2" t="s">
        <v>1272</v>
      </c>
      <c r="B90" s="14">
        <v>9.6851921372731107E-5</v>
      </c>
      <c r="C90" s="14">
        <v>7.1782901085100485E-3</v>
      </c>
      <c r="D90" s="14">
        <v>0</v>
      </c>
      <c r="E90" s="14">
        <v>4.5130845565800762E-4</v>
      </c>
      <c r="F90" s="14">
        <v>3.4972413653749299E-3</v>
      </c>
      <c r="G90" s="14">
        <v>1.9186325992459122E-2</v>
      </c>
      <c r="H90" s="14">
        <v>3.041001784337484E-2</v>
      </c>
    </row>
    <row r="91" spans="1:8" x14ac:dyDescent="0.25">
      <c r="A91" s="2" t="s">
        <v>1124</v>
      </c>
      <c r="B91" s="14">
        <v>1.8760800807576634E-6</v>
      </c>
      <c r="C91" s="14">
        <v>2.5969712648711816E-2</v>
      </c>
      <c r="D91" s="14">
        <v>3.8946110931183881E-3</v>
      </c>
      <c r="E91" s="14">
        <v>7.6197676764500431E-3</v>
      </c>
      <c r="F91" s="14">
        <v>4.3170655511817643E-4</v>
      </c>
      <c r="G91" s="14">
        <v>4.6941405403008564E-3</v>
      </c>
      <c r="H91" s="14">
        <v>4.2611814593780037E-2</v>
      </c>
    </row>
    <row r="92" spans="1:8" x14ac:dyDescent="0.25">
      <c r="A92" s="2" t="s">
        <v>1355</v>
      </c>
      <c r="B92" s="14">
        <v>6.4841661392995111E-5</v>
      </c>
      <c r="C92" s="14">
        <v>2.0176819293089777E-2</v>
      </c>
      <c r="D92" s="14">
        <v>0</v>
      </c>
      <c r="E92" s="14">
        <v>0</v>
      </c>
      <c r="F92" s="14">
        <v>6.372659124286818E-3</v>
      </c>
      <c r="G92" s="14">
        <v>1.7967287361868936E-2</v>
      </c>
      <c r="H92" s="14">
        <v>4.4581607440638521E-2</v>
      </c>
    </row>
    <row r="93" spans="1:8" x14ac:dyDescent="0.25">
      <c r="A93" s="2" t="s">
        <v>1076</v>
      </c>
      <c r="B93" s="14">
        <v>1.2405508254371723E-4</v>
      </c>
      <c r="C93" s="14">
        <v>2.6733322860548712E-2</v>
      </c>
      <c r="D93" s="14">
        <v>6.1559376607329117E-4</v>
      </c>
      <c r="E93" s="14">
        <v>2.4615881370860381E-3</v>
      </c>
      <c r="F93" s="14">
        <v>1.067910400935791E-2</v>
      </c>
      <c r="G93" s="14">
        <v>3.8568987471910725E-2</v>
      </c>
      <c r="H93" s="14">
        <v>7.9182651327520392E-2</v>
      </c>
    </row>
    <row r="94" spans="1:8" x14ac:dyDescent="0.25">
      <c r="A94" s="2" t="s">
        <v>1010</v>
      </c>
      <c r="B94" s="14">
        <v>4.6331764912328311E-6</v>
      </c>
      <c r="C94" s="14">
        <v>2.9556923173582654E-2</v>
      </c>
      <c r="D94" s="14">
        <v>1.1498554689859913E-2</v>
      </c>
      <c r="E94" s="14">
        <v>3.9531829975241704E-2</v>
      </c>
      <c r="F94" s="14">
        <v>4.8910377108433523E-4</v>
      </c>
      <c r="G94" s="14">
        <v>6.3740191397860914E-3</v>
      </c>
      <c r="H94" s="14">
        <v>8.745506392604592E-2</v>
      </c>
    </row>
    <row r="95" spans="1:8" x14ac:dyDescent="0.25">
      <c r="A95" s="2" t="s">
        <v>1054</v>
      </c>
      <c r="B95" s="14">
        <v>3.4305464333854418E-5</v>
      </c>
      <c r="C95" s="14">
        <v>5.4964259434195861E-2</v>
      </c>
      <c r="D95" s="14">
        <v>2.9548774485329151E-3</v>
      </c>
      <c r="E95" s="14">
        <v>3.9461993036794776E-2</v>
      </c>
      <c r="F95" s="14">
        <v>4.4035277524720013E-3</v>
      </c>
      <c r="G95" s="14">
        <v>1.9258409665106106E-2</v>
      </c>
      <c r="H95" s="14">
        <v>0.1210773728014355</v>
      </c>
    </row>
    <row r="96" spans="1:8" x14ac:dyDescent="0.25">
      <c r="A96" s="2" t="s">
        <v>1442</v>
      </c>
      <c r="B96" s="14">
        <v>1.983569775354265E-5</v>
      </c>
      <c r="C96" s="14">
        <v>6.5880696127326208E-2</v>
      </c>
      <c r="D96" s="14">
        <v>1.236456523011689E-3</v>
      </c>
      <c r="E96" s="14">
        <v>7.9224791849699119E-2</v>
      </c>
      <c r="F96" s="14">
        <v>8.0561615805845813E-3</v>
      </c>
      <c r="G96" s="14">
        <v>4.9061940429000264E-2</v>
      </c>
      <c r="H96" s="14">
        <v>0.2034798822073754</v>
      </c>
    </row>
    <row r="97" spans="1:8" x14ac:dyDescent="0.25">
      <c r="A97" s="2" t="s">
        <v>1185</v>
      </c>
      <c r="B97" s="14">
        <v>4.0880298173105437E-5</v>
      </c>
      <c r="C97" s="14">
        <v>0.11317541188803576</v>
      </c>
      <c r="D97" s="14">
        <v>0</v>
      </c>
      <c r="E97" s="14">
        <v>7.8571784827060925E-2</v>
      </c>
      <c r="F97" s="14">
        <v>1.491657301401306E-2</v>
      </c>
      <c r="G97" s="14">
        <v>4.1392285559278159E-2</v>
      </c>
      <c r="H97" s="14">
        <v>0.24809693558656101</v>
      </c>
    </row>
    <row r="98" spans="1:8" x14ac:dyDescent="0.25">
      <c r="A98" s="2" t="s">
        <v>494</v>
      </c>
      <c r="B98" s="14">
        <v>8.6202743406728257E-4</v>
      </c>
      <c r="C98" s="14">
        <v>0.39037406177071216</v>
      </c>
      <c r="D98" s="14">
        <v>2.3494085274060956E-2</v>
      </c>
      <c r="E98" s="14">
        <v>0.25639298166197011</v>
      </c>
      <c r="F98" s="14">
        <v>7.4973802523246161E-2</v>
      </c>
      <c r="G98" s="14">
        <v>0.25390304133594327</v>
      </c>
      <c r="H98" s="14">
        <v>1</v>
      </c>
    </row>
  </sheetData>
  <pageMargins left="0.7" right="0.7" top="0.75" bottom="0.75" header="0.3" footer="0.3"/>
  <pageSetup paperSize="9" orientation="portrait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1C81-27E1-42D6-A0B5-814BAD188133}">
  <sheetPr codeName="Ark15">
    <tabColor theme="8"/>
  </sheetPr>
  <dimension ref="B2:U439"/>
  <sheetViews>
    <sheetView showGridLines="0" showRowColHeaders="0" workbookViewId="0">
      <selection activeCell="H20" sqref="H20"/>
    </sheetView>
  </sheetViews>
  <sheetFormatPr baseColWidth="10" defaultColWidth="12" defaultRowHeight="12" x14ac:dyDescent="0.25"/>
  <cols>
    <col min="1" max="1" width="2.42578125" style="20" customWidth="1"/>
    <col min="2" max="2" width="17.140625" style="20" customWidth="1"/>
    <col min="3" max="3" width="11.42578125" style="20" customWidth="1"/>
    <col min="4" max="4" width="12.85546875" style="20" customWidth="1"/>
    <col min="5" max="5" width="11.85546875" style="20" customWidth="1"/>
    <col min="6" max="16384" width="12" style="20"/>
  </cols>
  <sheetData>
    <row r="2" spans="2:5" ht="57.75" customHeight="1" x14ac:dyDescent="0.3">
      <c r="B2" s="95" t="str">
        <f>PT_sort!R12</f>
        <v>Kommunevis andel  og akkummulert andel av slakteleveranser av kylling/høns i hele landet i 2018 i prosent</v>
      </c>
      <c r="C2" s="95"/>
      <c r="D2" s="95"/>
      <c r="E2" s="95"/>
    </row>
    <row r="3" spans="2:5" ht="36" customHeight="1" x14ac:dyDescent="0.25">
      <c r="B3" s="22"/>
      <c r="C3" s="55" t="s">
        <v>1521</v>
      </c>
      <c r="D3" s="55" t="s">
        <v>1522</v>
      </c>
      <c r="E3" s="55" t="s">
        <v>1523</v>
      </c>
    </row>
    <row r="4" spans="2:5" x14ac:dyDescent="0.25">
      <c r="B4" s="22" t="str">
        <f>IF(PT_sort!B9=0," ",PT_sort!B9)</f>
        <v>Hå</v>
      </c>
      <c r="C4" s="56">
        <f>IF(PT_sort!C9=0," ",PT_sort!C9)</f>
        <v>8.6217473368347453E-2</v>
      </c>
      <c r="D4" s="56">
        <f>IF(PT_sort!D9=0," ",PT_sort!D9)</f>
        <v>8.6217473368347453E-2</v>
      </c>
      <c r="E4" s="22">
        <f>IF(PT_sort!E9=0," ",PT_sort!E9)</f>
        <v>1</v>
      </c>
    </row>
    <row r="5" spans="2:5" x14ac:dyDescent="0.25">
      <c r="B5" s="22" t="str">
        <f>IF(PT_sort!B10=0," ",PT_sort!B10)</f>
        <v>Levanger</v>
      </c>
      <c r="C5" s="56">
        <f>IF(PT_sort!C10=0," ",PT_sort!C10)</f>
        <v>6.9098515749389189E-2</v>
      </c>
      <c r="D5" s="56">
        <f>IF(PT_sort!D10=0," ",PT_sort!D10)</f>
        <v>0.15531598911773664</v>
      </c>
      <c r="E5" s="22">
        <f>IF(PT_sort!E10=0," ",PT_sort!E10)</f>
        <v>2</v>
      </c>
    </row>
    <row r="6" spans="2:5" x14ac:dyDescent="0.25">
      <c r="B6" s="22" t="str">
        <f>IF(PT_sort!B11=0," ",PT_sort!B11)</f>
        <v>Ringsaker</v>
      </c>
      <c r="C6" s="56">
        <f>IF(PT_sort!C11=0," ",PT_sort!C11)</f>
        <v>6.1379720441167872E-2</v>
      </c>
      <c r="D6" s="56">
        <f>IF(PT_sort!D11=0," ",PT_sort!D11)</f>
        <v>0.21669570955890452</v>
      </c>
      <c r="E6" s="22">
        <f>IF(PT_sort!E11=0," ",PT_sort!E11)</f>
        <v>3</v>
      </c>
    </row>
    <row r="7" spans="2:5" x14ac:dyDescent="0.25">
      <c r="B7" s="22" t="str">
        <f>IF(PT_sort!B12=0," ",PT_sort!B12)</f>
        <v>Steinkjer</v>
      </c>
      <c r="C7" s="56">
        <f>IF(PT_sort!C12=0," ",PT_sort!C12)</f>
        <v>5.2377789799889225E-2</v>
      </c>
      <c r="D7" s="56">
        <f>IF(PT_sort!D12=0," ",PT_sort!D12)</f>
        <v>0.26907349935879377</v>
      </c>
      <c r="E7" s="22">
        <f>IF(PT_sort!E12=0," ",PT_sort!E12)</f>
        <v>4</v>
      </c>
    </row>
    <row r="8" spans="2:5" x14ac:dyDescent="0.25">
      <c r="B8" s="22" t="str">
        <f>IF(PT_sort!B13=0," ",PT_sort!B13)</f>
        <v>Midtre Gauldal</v>
      </c>
      <c r="C8" s="56">
        <f>IF(PT_sort!C13=0," ",PT_sort!C13)</f>
        <v>5.1315727477605988E-2</v>
      </c>
      <c r="D8" s="56">
        <f>IF(PT_sort!D13=0," ",PT_sort!D13)</f>
        <v>0.32038922683639975</v>
      </c>
      <c r="E8" s="22">
        <f>IF(PT_sort!E13=0," ",PT_sort!E13)</f>
        <v>5</v>
      </c>
    </row>
    <row r="9" spans="2:5" x14ac:dyDescent="0.25">
      <c r="B9" s="22" t="str">
        <f>IF(PT_sort!B14=0," ",PT_sort!B14)</f>
        <v>Rakkestad</v>
      </c>
      <c r="C9" s="56">
        <f>IF(PT_sort!C14=0," ",PT_sort!C14)</f>
        <v>4.9512981606247328E-2</v>
      </c>
      <c r="D9" s="56">
        <f>IF(PT_sort!D14=0," ",PT_sort!D14)</f>
        <v>0.3699022084426471</v>
      </c>
      <c r="E9" s="22">
        <f>IF(PT_sort!E14=0," ",PT_sort!E14)</f>
        <v>6</v>
      </c>
    </row>
    <row r="10" spans="2:5" x14ac:dyDescent="0.25">
      <c r="B10" s="22" t="str">
        <f>IF(PT_sort!B15=0," ",PT_sort!B15)</f>
        <v>Klepp</v>
      </c>
      <c r="C10" s="56">
        <f>IF(PT_sort!C15=0," ",PT_sort!C15)</f>
        <v>4.1632340392653469E-2</v>
      </c>
      <c r="D10" s="56">
        <f>IF(PT_sort!D15=0," ",PT_sort!D15)</f>
        <v>0.41153454883530055</v>
      </c>
      <c r="E10" s="22">
        <f>IF(PT_sort!E15=0," ",PT_sort!E15)</f>
        <v>7</v>
      </c>
    </row>
    <row r="11" spans="2:5" x14ac:dyDescent="0.25">
      <c r="B11" s="22" t="str">
        <f>IF(PT_sort!B16=0," ",PT_sort!B16)</f>
        <v>Melhus</v>
      </c>
      <c r="C11" s="56">
        <f>IF(PT_sort!C16=0," ",PT_sort!C16)</f>
        <v>4.0972101620234978E-2</v>
      </c>
      <c r="D11" s="56">
        <f>IF(PT_sort!D16=0," ",PT_sort!D16)</f>
        <v>0.45250665045553551</v>
      </c>
      <c r="E11" s="22">
        <f>IF(PT_sort!E16=0," ",PT_sort!E16)</f>
        <v>8</v>
      </c>
    </row>
    <row r="12" spans="2:5" x14ac:dyDescent="0.25">
      <c r="B12" s="22" t="str">
        <f>IF(PT_sort!B17=0," ",PT_sort!B17)</f>
        <v>Marker</v>
      </c>
      <c r="C12" s="56">
        <f>IF(PT_sort!C17=0," ",PT_sort!C17)</f>
        <v>3.6419587811595489E-2</v>
      </c>
      <c r="D12" s="56">
        <f>IF(PT_sort!D17=0," ",PT_sort!D17)</f>
        <v>0.488926238267131</v>
      </c>
      <c r="E12" s="22">
        <f>IF(PT_sort!E17=0," ",PT_sort!E17)</f>
        <v>9</v>
      </c>
    </row>
    <row r="13" spans="2:5" x14ac:dyDescent="0.25">
      <c r="B13" s="22" t="str">
        <f>IF(PT_sort!B18=0," ",PT_sort!B18)</f>
        <v>Sandnes</v>
      </c>
      <c r="C13" s="56">
        <f>IF(PT_sort!C18=0," ",PT_sort!C18)</f>
        <v>3.5336619188494581E-2</v>
      </c>
      <c r="D13" s="56">
        <f>IF(PT_sort!D18=0," ",PT_sort!D18)</f>
        <v>0.52426285745562562</v>
      </c>
      <c r="E13" s="22">
        <f>IF(PT_sort!E18=0," ",PT_sort!E18)</f>
        <v>10</v>
      </c>
    </row>
    <row r="14" spans="2:5" x14ac:dyDescent="0.25">
      <c r="B14" s="22" t="str">
        <f>IF(PT_sort!B19=0," ",PT_sort!B19)</f>
        <v>Finnøy</v>
      </c>
      <c r="C14" s="56">
        <f>IF(PT_sort!C19=0," ",PT_sort!C19)</f>
        <v>2.6804668861820841E-2</v>
      </c>
      <c r="D14" s="56">
        <f>IF(PT_sort!D19=0," ",PT_sort!D19)</f>
        <v>0.55106752631744649</v>
      </c>
      <c r="E14" s="22">
        <f>IF(PT_sort!E19=0," ",PT_sort!E19)</f>
        <v>11</v>
      </c>
    </row>
    <row r="15" spans="2:5" x14ac:dyDescent="0.25">
      <c r="B15" s="22" t="str">
        <f>IF(PT_sort!B20=0," ",PT_sort!B20)</f>
        <v>Sola</v>
      </c>
      <c r="C15" s="56">
        <f>IF(PT_sort!C20=0," ",PT_sort!C20)</f>
        <v>2.434299642203118E-2</v>
      </c>
      <c r="D15" s="56">
        <f>IF(PT_sort!D20=0," ",PT_sort!D20)</f>
        <v>0.57541052273947768</v>
      </c>
      <c r="E15" s="22">
        <f>IF(PT_sort!E20=0," ",PT_sort!E20)</f>
        <v>12</v>
      </c>
    </row>
    <row r="16" spans="2:5" x14ac:dyDescent="0.25">
      <c r="B16" s="22" t="str">
        <f>IF(PT_sort!B21=0," ",PT_sort!B21)</f>
        <v>Våler</v>
      </c>
      <c r="C16" s="56">
        <f>IF(PT_sort!C21=0," ",PT_sort!C21)</f>
        <v>1.8040102577432184E-2</v>
      </c>
      <c r="D16" s="56">
        <f>IF(PT_sort!D21=0," ",PT_sort!D21)</f>
        <v>0.59345062531690984</v>
      </c>
      <c r="E16" s="22">
        <f>IF(PT_sort!E21=0," ",PT_sort!E21)</f>
        <v>13</v>
      </c>
    </row>
    <row r="17" spans="2:21" x14ac:dyDescent="0.25">
      <c r="B17" s="22" t="str">
        <f>IF(PT_sort!B22=0," ",PT_sort!B22)</f>
        <v>Rennesøy</v>
      </c>
      <c r="C17" s="56">
        <f>IF(PT_sort!C22=0," ",PT_sort!C22)</f>
        <v>1.7790939505027536E-2</v>
      </c>
      <c r="D17" s="56">
        <f>IF(PT_sort!D22=0," ",PT_sort!D22)</f>
        <v>0.61124156482193737</v>
      </c>
      <c r="E17" s="22">
        <f>IF(PT_sort!E22=0," ",PT_sort!E22)</f>
        <v>14</v>
      </c>
    </row>
    <row r="18" spans="2:21" x14ac:dyDescent="0.25">
      <c r="B18" s="22" t="str">
        <f>IF(PT_sort!B23=0," ",PT_sort!B23)</f>
        <v>Stange</v>
      </c>
      <c r="C18" s="56">
        <f>IF(PT_sort!C23=0," ",PT_sort!C23)</f>
        <v>1.7678312369558722E-2</v>
      </c>
      <c r="D18" s="56">
        <f>IF(PT_sort!D23=0," ",PT_sort!D23)</f>
        <v>0.62891987719149611</v>
      </c>
      <c r="E18" s="22">
        <f>IF(PT_sort!E23=0," ",PT_sort!E23)</f>
        <v>15</v>
      </c>
    </row>
    <row r="19" spans="2:21" x14ac:dyDescent="0.25">
      <c r="B19" s="22" t="str">
        <f>IF(PT_sort!B24=0," ",PT_sort!B24)</f>
        <v>Verdal</v>
      </c>
      <c r="C19" s="56">
        <f>IF(PT_sort!C24=0," ",PT_sort!C24)</f>
        <v>1.7625434997011899E-2</v>
      </c>
      <c r="D19" s="56">
        <f>IF(PT_sort!D24=0," ",PT_sort!D24)</f>
        <v>0.64654531218850797</v>
      </c>
      <c r="E19" s="22">
        <f>IF(PT_sort!E24=0," ",PT_sort!E24)</f>
        <v>16</v>
      </c>
    </row>
    <row r="20" spans="2:21" x14ac:dyDescent="0.25">
      <c r="B20" s="22" t="str">
        <f>IF(PT_sort!B25=0," ",PT_sort!B25)</f>
        <v>Gjesdal</v>
      </c>
      <c r="C20" s="56">
        <f>IF(PT_sort!C25=0," ",PT_sort!C25)</f>
        <v>1.5576028137123048E-2</v>
      </c>
      <c r="D20" s="56">
        <f>IF(PT_sort!D25=0," ",PT_sort!D25)</f>
        <v>0.66212134032563097</v>
      </c>
      <c r="E20" s="22">
        <f>IF(PT_sort!E25=0," ",PT_sort!E25)</f>
        <v>17</v>
      </c>
    </row>
    <row r="21" spans="2:21" x14ac:dyDescent="0.25">
      <c r="B21" s="22" t="str">
        <f>IF(PT_sort!B26=0," ",PT_sort!B26)</f>
        <v>Time</v>
      </c>
      <c r="C21" s="56">
        <f>IF(PT_sort!C26=0," ",PT_sort!C26)</f>
        <v>1.5282327971753096E-2</v>
      </c>
      <c r="D21" s="56">
        <f>IF(PT_sort!D26=0," ",PT_sort!D26)</f>
        <v>0.67740366829738408</v>
      </c>
      <c r="E21" s="22">
        <f>IF(PT_sort!E26=0," ",PT_sort!E26)</f>
        <v>18</v>
      </c>
    </row>
    <row r="22" spans="2:21" x14ac:dyDescent="0.25">
      <c r="B22" s="22" t="str">
        <f>IF(PT_sort!B27=0," ",PT_sort!B27)</f>
        <v>Sandefjord</v>
      </c>
      <c r="C22" s="56">
        <f>IF(PT_sort!C27=0," ",PT_sort!C27)</f>
        <v>1.4768488906922179E-2</v>
      </c>
      <c r="D22" s="56">
        <f>IF(PT_sort!D27=0," ",PT_sort!D27)</f>
        <v>0.69217215720430625</v>
      </c>
      <c r="E22" s="22">
        <f>IF(PT_sort!E27=0," ",PT_sort!E27)</f>
        <v>19</v>
      </c>
    </row>
    <row r="23" spans="2:21" x14ac:dyDescent="0.25">
      <c r="B23" s="22" t="str">
        <f>IF(PT_sort!B28=0," ",PT_sort!B28)</f>
        <v>Eidsberg</v>
      </c>
      <c r="C23" s="56">
        <f>IF(PT_sort!C28=0," ",PT_sort!C28)</f>
        <v>1.4346392917487957E-2</v>
      </c>
      <c r="D23" s="56">
        <f>IF(PT_sort!D28=0," ",PT_sort!D28)</f>
        <v>0.70651855012179421</v>
      </c>
      <c r="E23" s="22">
        <f>IF(PT_sort!E28=0," ",PT_sort!E28)</f>
        <v>20</v>
      </c>
    </row>
    <row r="24" spans="2:21" x14ac:dyDescent="0.25">
      <c r="B24" s="22" t="str">
        <f>IF(PT_sort!B29=0," ",PT_sort!B29)</f>
        <v>Trøgstad</v>
      </c>
      <c r="C24" s="56">
        <f>IF(PT_sort!C29=0," ",PT_sort!C29)</f>
        <v>1.4232853911451564E-2</v>
      </c>
      <c r="D24" s="56">
        <f>IF(PT_sort!D29=0," ",PT_sort!D29)</f>
        <v>0.72075140403324578</v>
      </c>
      <c r="E24" s="22">
        <f>IF(PT_sort!E29=0," ",PT_sort!E29)</f>
        <v>21</v>
      </c>
    </row>
    <row r="25" spans="2:21" x14ac:dyDescent="0.25">
      <c r="B25" s="22" t="str">
        <f>IF(PT_sort!B30=0," ",PT_sort!B30)</f>
        <v>Åsnes</v>
      </c>
      <c r="C25" s="56">
        <f>IF(PT_sort!C30=0," ",PT_sort!C30)</f>
        <v>1.4178330723733989E-2</v>
      </c>
      <c r="D25" s="56">
        <f>IF(PT_sort!D30=0," ",PT_sort!D30)</f>
        <v>0.73492973475697976</v>
      </c>
      <c r="E25" s="22">
        <f>IF(PT_sort!E30=0," ",PT_sort!E30)</f>
        <v>22</v>
      </c>
    </row>
    <row r="26" spans="2:21" x14ac:dyDescent="0.25">
      <c r="B26" s="22" t="str">
        <f>IF(PT_sort!B31=0," ",PT_sort!B31)</f>
        <v>Halden</v>
      </c>
      <c r="C26" s="56">
        <f>IF(PT_sort!C31=0," ",PT_sort!C31)</f>
        <v>1.1958581993672219E-2</v>
      </c>
      <c r="D26" s="56">
        <f>IF(PT_sort!D31=0," ",PT_sort!D31)</f>
        <v>0.74688831675065193</v>
      </c>
      <c r="E26" s="22">
        <f>IF(PT_sort!E31=0," ",PT_sort!E31)</f>
        <v>23</v>
      </c>
    </row>
    <row r="27" spans="2:21" x14ac:dyDescent="0.25">
      <c r="B27" s="22" t="str">
        <f>IF(PT_sort!B32=0," ",PT_sort!B32)</f>
        <v>Elverum</v>
      </c>
      <c r="C27" s="56">
        <f>IF(PT_sort!C32=0," ",PT_sort!C32)</f>
        <v>1.187482334592823E-2</v>
      </c>
      <c r="D27" s="56">
        <f>IF(PT_sort!D32=0," ",PT_sort!D32)</f>
        <v>0.75876314009658019</v>
      </c>
      <c r="E27" s="22">
        <f>IF(PT_sort!E32=0," ",PT_sort!E32)</f>
        <v>24</v>
      </c>
    </row>
    <row r="28" spans="2:21" x14ac:dyDescent="0.25">
      <c r="B28" s="22" t="str">
        <f>IF(PT_sort!B33=0," ",PT_sort!B33)</f>
        <v>Løten</v>
      </c>
      <c r="C28" s="56">
        <f>IF(PT_sort!C33=0," ",PT_sort!C33)</f>
        <v>1.1794067198833589E-2</v>
      </c>
      <c r="D28" s="56">
        <f>IF(PT_sort!D33=0," ",PT_sort!D33)</f>
        <v>0.77055720729541377</v>
      </c>
      <c r="E28" s="22">
        <f>IF(PT_sort!E33=0," ",PT_sort!E33)</f>
        <v>25</v>
      </c>
      <c r="T28" s="57" t="s">
        <v>1525</v>
      </c>
      <c r="U28" s="57"/>
    </row>
    <row r="29" spans="2:21" x14ac:dyDescent="0.25">
      <c r="B29" s="22" t="str">
        <f>IF(PT_sort!B34=0," ",PT_sort!B34)</f>
        <v>Randaberg</v>
      </c>
      <c r="C29" s="56">
        <f>IF(PT_sort!C34=0," ",PT_sort!C34)</f>
        <v>1.1746383040372859E-2</v>
      </c>
      <c r="D29" s="56">
        <f>IF(PT_sort!D34=0," ",PT_sort!D34)</f>
        <v>0.78230359033578667</v>
      </c>
      <c r="E29" s="22">
        <f>IF(PT_sort!E34=0," ",PT_sort!E34)</f>
        <v>26</v>
      </c>
      <c r="T29" s="57" t="s">
        <v>1508</v>
      </c>
      <c r="U29" s="57"/>
    </row>
    <row r="30" spans="2:21" x14ac:dyDescent="0.25">
      <c r="B30" s="22" t="str">
        <f>IF(PT_sort!B35=0," ",PT_sort!B35)</f>
        <v>Orkdal</v>
      </c>
      <c r="C30" s="56">
        <f>IF(PT_sort!C35=0," ",PT_sort!C35)</f>
        <v>1.1422846914846624E-2</v>
      </c>
      <c r="D30" s="56">
        <f>IF(PT_sort!D35=0," ",PT_sort!D35)</f>
        <v>0.7937264372506333</v>
      </c>
      <c r="E30" s="22">
        <f>IF(PT_sort!E35=0," ",PT_sort!E35)</f>
        <v>27</v>
      </c>
      <c r="T30" s="57" t="s">
        <v>1524</v>
      </c>
      <c r="U30" s="57"/>
    </row>
    <row r="31" spans="2:21" x14ac:dyDescent="0.25">
      <c r="B31" s="22" t="str">
        <f>IF(PT_sort!B36=0," ",PT_sort!B36)</f>
        <v>Hjelmeland</v>
      </c>
      <c r="C31" s="56">
        <f>IF(PT_sort!C36=0," ",PT_sort!C36)</f>
        <v>9.3278020450877075E-3</v>
      </c>
      <c r="D31" s="56">
        <f>IF(PT_sort!D36=0," ",PT_sort!D36)</f>
        <v>0.80305423929572095</v>
      </c>
      <c r="E31" s="22">
        <f>IF(PT_sort!E36=0," ",PT_sort!E36)</f>
        <v>28</v>
      </c>
    </row>
    <row r="32" spans="2:21" x14ac:dyDescent="0.25">
      <c r="B32" s="22" t="str">
        <f>IF(PT_sort!B37=0," ",PT_sort!B37)</f>
        <v>Bjerkreim</v>
      </c>
      <c r="C32" s="56">
        <f>IF(PT_sort!C37=0," ",PT_sort!C37)</f>
        <v>8.6176550396534143E-3</v>
      </c>
      <c r="D32" s="56">
        <f>IF(PT_sort!D37=0," ",PT_sort!D37)</f>
        <v>0.81167189433537434</v>
      </c>
      <c r="E32" s="22">
        <f>IF(PT_sort!E37=0," ",PT_sort!E37)</f>
        <v>29</v>
      </c>
    </row>
    <row r="33" spans="2:21" x14ac:dyDescent="0.25">
      <c r="B33" s="22" t="str">
        <f>IF(PT_sort!B38=0," ",PT_sort!B38)</f>
        <v>Nes</v>
      </c>
      <c r="C33" s="56">
        <f>IF(PT_sort!C38=0," ",PT_sort!C38)</f>
        <v>8.3661233278476167E-3</v>
      </c>
      <c r="D33" s="56">
        <f>IF(PT_sort!D38=0," ",PT_sort!D38)</f>
        <v>0.82003801766322193</v>
      </c>
      <c r="E33" s="22">
        <f>IF(PT_sort!E38=0," ",PT_sort!E38)</f>
        <v>30</v>
      </c>
      <c r="T33" s="22" t="s">
        <v>1529</v>
      </c>
      <c r="U33" s="22"/>
    </row>
    <row r="34" spans="2:21" x14ac:dyDescent="0.25">
      <c r="B34" s="22" t="str">
        <f>IF(PT_sort!B39=0," ",PT_sort!B39)</f>
        <v>Råde</v>
      </c>
      <c r="C34" s="56">
        <f>IF(PT_sort!C39=0," ",PT_sort!C39)</f>
        <v>8.0912388332135682E-3</v>
      </c>
      <c r="D34" s="56">
        <f>IF(PT_sort!D39=0," ",PT_sort!D39)</f>
        <v>0.82812925649643554</v>
      </c>
      <c r="E34" s="22">
        <f>IF(PT_sort!E39=0," ",PT_sort!E39)</f>
        <v>31</v>
      </c>
      <c r="T34" s="22" t="s">
        <v>1526</v>
      </c>
      <c r="U34" s="22"/>
    </row>
    <row r="35" spans="2:21" x14ac:dyDescent="0.25">
      <c r="B35" s="22" t="str">
        <f>IF(PT_sort!B40=0," ",PT_sort!B40)</f>
        <v>Indre Fosen</v>
      </c>
      <c r="C35" s="56">
        <f>IF(PT_sort!C40=0," ",PT_sort!C40)</f>
        <v>7.921508583543296E-3</v>
      </c>
      <c r="D35" s="56">
        <f>IF(PT_sort!D40=0," ",PT_sort!D40)</f>
        <v>0.83605076507997889</v>
      </c>
      <c r="E35" s="22">
        <f>IF(PT_sort!E40=0," ",PT_sort!E40)</f>
        <v>32</v>
      </c>
    </row>
    <row r="36" spans="2:21" x14ac:dyDescent="0.25">
      <c r="B36" s="22" t="str">
        <f>IF(PT_sort!B41=0," ",PT_sort!B41)</f>
        <v>Trondheim</v>
      </c>
      <c r="C36" s="56">
        <f>IF(PT_sort!C41=0," ",PT_sort!C41)</f>
        <v>7.1404580812933277E-3</v>
      </c>
      <c r="D36" s="56">
        <f>IF(PT_sort!D41=0," ",PT_sort!D41)</f>
        <v>0.84319122316127226</v>
      </c>
      <c r="E36" s="22">
        <f>IF(PT_sort!E41=0," ",PT_sort!E41)</f>
        <v>33</v>
      </c>
    </row>
    <row r="37" spans="2:21" x14ac:dyDescent="0.25">
      <c r="B37" s="22" t="str">
        <f>IF(PT_sort!B42=0," ",PT_sort!B42)</f>
        <v>Tolga</v>
      </c>
      <c r="C37" s="56">
        <f>IF(PT_sort!C42=0," ",PT_sort!C42)</f>
        <v>6.558206483148415E-3</v>
      </c>
      <c r="D37" s="56">
        <f>IF(PT_sort!D42=0," ",PT_sort!D42)</f>
        <v>0.84974942964442068</v>
      </c>
      <c r="E37" s="22">
        <f>IF(PT_sort!E42=0," ",PT_sort!E42)</f>
        <v>34</v>
      </c>
    </row>
    <row r="38" spans="2:21" x14ac:dyDescent="0.25">
      <c r="B38" s="22" t="str">
        <f>IF(PT_sort!B43=0," ",PT_sort!B43)</f>
        <v>Holtålen</v>
      </c>
      <c r="C38" s="56">
        <f>IF(PT_sort!C43=0," ",PT_sort!C43)</f>
        <v>6.3971834853612467E-3</v>
      </c>
      <c r="D38" s="56">
        <f>IF(PT_sort!D43=0," ",PT_sort!D43)</f>
        <v>0.85614661312978191</v>
      </c>
      <c r="E38" s="22">
        <f>IF(PT_sort!E43=0," ",PT_sort!E43)</f>
        <v>35</v>
      </c>
    </row>
    <row r="39" spans="2:21" x14ac:dyDescent="0.25">
      <c r="B39" s="22" t="str">
        <f>IF(PT_sort!B44=0," ",PT_sort!B44)</f>
        <v>Skaun</v>
      </c>
      <c r="C39" s="56">
        <f>IF(PT_sort!C44=0," ",PT_sort!C44)</f>
        <v>6.1920014872831365E-3</v>
      </c>
      <c r="D39" s="56">
        <f>IF(PT_sort!D44=0," ",PT_sort!D44)</f>
        <v>0.86233861461706507</v>
      </c>
      <c r="E39" s="22">
        <f>IF(PT_sort!E44=0," ",PT_sort!E44)</f>
        <v>36</v>
      </c>
    </row>
    <row r="40" spans="2:21" x14ac:dyDescent="0.25">
      <c r="B40" s="22" t="str">
        <f>IF(PT_sort!B45=0," ",PT_sort!B45)</f>
        <v>Stjørdal</v>
      </c>
      <c r="C40" s="56">
        <f>IF(PT_sort!C45=0," ",PT_sort!C45)</f>
        <v>6.1808699941350038E-3</v>
      </c>
      <c r="D40" s="56">
        <f>IF(PT_sort!D45=0," ",PT_sort!D45)</f>
        <v>0.8685194846112001</v>
      </c>
      <c r="E40" s="22">
        <f>IF(PT_sort!E45=0," ",PT_sort!E45)</f>
        <v>37</v>
      </c>
    </row>
    <row r="41" spans="2:21" x14ac:dyDescent="0.25">
      <c r="B41" s="22" t="str">
        <f>IF(PT_sort!B46=0," ",PT_sort!B46)</f>
        <v>Inderøy</v>
      </c>
      <c r="C41" s="56">
        <f>IF(PT_sort!C46=0," ",PT_sort!C46)</f>
        <v>5.8303892053740806E-3</v>
      </c>
      <c r="D41" s="56">
        <f>IF(PT_sort!D46=0," ",PT_sort!D46)</f>
        <v>0.87434987381657414</v>
      </c>
      <c r="E41" s="22">
        <f>IF(PT_sort!E46=0," ",PT_sort!E46)</f>
        <v>38</v>
      </c>
    </row>
    <row r="42" spans="2:21" x14ac:dyDescent="0.25">
      <c r="B42" s="22" t="str">
        <f>IF(PT_sort!B47=0," ",PT_sort!B47)</f>
        <v>Meldal</v>
      </c>
      <c r="C42" s="56">
        <f>IF(PT_sort!C47=0," ",PT_sort!C47)</f>
        <v>5.8049902739551653E-3</v>
      </c>
      <c r="D42" s="56">
        <f>IF(PT_sort!D47=0," ",PT_sort!D47)</f>
        <v>0.88015486409052934</v>
      </c>
      <c r="E42" s="22">
        <f>IF(PT_sort!E47=0," ",PT_sort!E47)</f>
        <v>39</v>
      </c>
    </row>
    <row r="43" spans="2:21" x14ac:dyDescent="0.25">
      <c r="B43" s="22" t="str">
        <f>IF(PT_sort!B48=0," ",PT_sort!B48)</f>
        <v>Namdalseid</v>
      </c>
      <c r="C43" s="56">
        <f>IF(PT_sort!C48=0," ",PT_sort!C48)</f>
        <v>5.3003922389005696E-3</v>
      </c>
      <c r="D43" s="56">
        <f>IF(PT_sort!D48=0," ",PT_sort!D48)</f>
        <v>0.8854552563294299</v>
      </c>
      <c r="E43" s="22">
        <f>IF(PT_sort!E48=0," ",PT_sort!E48)</f>
        <v>40</v>
      </c>
    </row>
    <row r="44" spans="2:21" x14ac:dyDescent="0.25">
      <c r="B44" s="22" t="str">
        <f>IF(PT_sort!B49=0," ",PT_sort!B49)</f>
        <v>Lund</v>
      </c>
      <c r="C44" s="56">
        <f>IF(PT_sort!C49=0," ",PT_sort!C49)</f>
        <v>5.0164891219457077E-3</v>
      </c>
      <c r="D44" s="56">
        <f>IF(PT_sort!D49=0," ",PT_sort!D49)</f>
        <v>0.89047174545137564</v>
      </c>
      <c r="E44" s="22">
        <f>IF(PT_sort!E49=0," ",PT_sort!E49)</f>
        <v>41</v>
      </c>
    </row>
    <row r="45" spans="2:21" x14ac:dyDescent="0.25">
      <c r="B45" s="22" t="str">
        <f>IF(PT_sort!B50=0," ",PT_sort!B50)</f>
        <v>Spydeberg</v>
      </c>
      <c r="C45" s="56">
        <f>IF(PT_sort!C50=0," ",PT_sort!C50)</f>
        <v>4.8955105865226001E-3</v>
      </c>
      <c r="D45" s="56">
        <f>IF(PT_sort!D50=0," ",PT_sort!D50)</f>
        <v>0.89536725603789824</v>
      </c>
      <c r="E45" s="22">
        <f>IF(PT_sort!E50=0," ",PT_sort!E50)</f>
        <v>42</v>
      </c>
    </row>
    <row r="46" spans="2:21" x14ac:dyDescent="0.25">
      <c r="B46" s="22" t="str">
        <f>IF(PT_sort!B51=0," ",PT_sort!B51)</f>
        <v>Alvdal</v>
      </c>
      <c r="C46" s="56">
        <f>IF(PT_sort!C51=0," ",PT_sort!C51)</f>
        <v>4.743917664848934E-3</v>
      </c>
      <c r="D46" s="56">
        <f>IF(PT_sort!D51=0," ",PT_sort!D51)</f>
        <v>0.90011117370274718</v>
      </c>
      <c r="E46" s="22">
        <f>IF(PT_sort!E51=0," ",PT_sort!E51)</f>
        <v>43</v>
      </c>
    </row>
    <row r="47" spans="2:21" x14ac:dyDescent="0.25">
      <c r="B47" s="22" t="str">
        <f>IF(PT_sort!B52=0," ",PT_sort!B52)</f>
        <v>Sarpsborg</v>
      </c>
      <c r="C47" s="56">
        <f>IF(PT_sort!C52=0," ",PT_sort!C52)</f>
        <v>4.7430280350269057E-3</v>
      </c>
      <c r="D47" s="56">
        <f>IF(PT_sort!D52=0," ",PT_sort!D52)</f>
        <v>0.90485420173777409</v>
      </c>
      <c r="E47" s="22">
        <f>IF(PT_sort!E52=0," ",PT_sort!E52)</f>
        <v>44</v>
      </c>
    </row>
    <row r="48" spans="2:21" x14ac:dyDescent="0.25">
      <c r="B48" s="22" t="str">
        <f>IF(PT_sort!B53=0," ",PT_sort!B53)</f>
        <v>Larvik</v>
      </c>
      <c r="C48" s="56">
        <f>IF(PT_sort!C53=0," ",PT_sort!C53)</f>
        <v>4.6528751729370873E-3</v>
      </c>
      <c r="D48" s="56">
        <f>IF(PT_sort!D53=0," ",PT_sort!D53)</f>
        <v>0.9095070769107112</v>
      </c>
      <c r="E48" s="22">
        <f>IF(PT_sort!E53=0," ",PT_sort!E53)</f>
        <v>45</v>
      </c>
    </row>
    <row r="49" spans="2:5" x14ac:dyDescent="0.25">
      <c r="B49" s="22" t="str">
        <f>IF(PT_sort!B54=0," ",PT_sort!B54)</f>
        <v>Østre Toten</v>
      </c>
      <c r="C49" s="56">
        <f>IF(PT_sort!C54=0," ",PT_sort!C54)</f>
        <v>4.5280378681609307E-3</v>
      </c>
      <c r="D49" s="56">
        <f>IF(PT_sort!D54=0," ",PT_sort!D54)</f>
        <v>0.91403511477887212</v>
      </c>
      <c r="E49" s="22">
        <f>IF(PT_sort!E54=0," ",PT_sort!E54)</f>
        <v>46</v>
      </c>
    </row>
    <row r="50" spans="2:5" x14ac:dyDescent="0.25">
      <c r="B50" s="22" t="str">
        <f>IF(PT_sort!B55=0," ",PT_sort!B55)</f>
        <v>Tønsberg</v>
      </c>
      <c r="C50" s="56">
        <f>IF(PT_sort!C55=0," ",PT_sort!C55)</f>
        <v>4.293042150672088E-3</v>
      </c>
      <c r="D50" s="56">
        <f>IF(PT_sort!D55=0," ",PT_sort!D55)</f>
        <v>0.91832815692954417</v>
      </c>
      <c r="E50" s="22">
        <f>IF(PT_sort!E55=0," ",PT_sort!E55)</f>
        <v>47</v>
      </c>
    </row>
    <row r="51" spans="2:5" x14ac:dyDescent="0.25">
      <c r="B51" s="22" t="str">
        <f>IF(PT_sort!B56=0," ",PT_sort!B56)</f>
        <v>Rennebu</v>
      </c>
      <c r="C51" s="56">
        <f>IF(PT_sort!C56=0," ",PT_sort!C56)</f>
        <v>4.211663262702026E-3</v>
      </c>
      <c r="D51" s="56">
        <f>IF(PT_sort!D56=0," ",PT_sort!D56)</f>
        <v>0.92253982019224623</v>
      </c>
      <c r="E51" s="22">
        <f>IF(PT_sort!E56=0," ",PT_sort!E56)</f>
        <v>48</v>
      </c>
    </row>
    <row r="52" spans="2:5" x14ac:dyDescent="0.25">
      <c r="B52" s="22" t="str">
        <f>IF(PT_sort!B57=0," ",PT_sort!B57)</f>
        <v>Rendalen</v>
      </c>
      <c r="C52" s="56">
        <f>IF(PT_sort!C57=0," ",PT_sort!C57)</f>
        <v>3.8761060142056313E-3</v>
      </c>
      <c r="D52" s="56">
        <f>IF(PT_sort!D57=0," ",PT_sort!D57)</f>
        <v>0.92641592620645186</v>
      </c>
      <c r="E52" s="22">
        <f>IF(PT_sort!E57=0," ",PT_sort!E57)</f>
        <v>49</v>
      </c>
    </row>
    <row r="53" spans="2:5" x14ac:dyDescent="0.25">
      <c r="B53" s="22" t="str">
        <f>IF(PT_sort!B58=0," ",PT_sort!B58)</f>
        <v>Grue</v>
      </c>
      <c r="C53" s="56">
        <f>IF(PT_sort!C58=0," ",PT_sort!C58)</f>
        <v>3.7175851002929183E-3</v>
      </c>
      <c r="D53" s="56">
        <f>IF(PT_sort!D58=0," ",PT_sort!D58)</f>
        <v>0.93013351130674482</v>
      </c>
      <c r="E53" s="22">
        <f>IF(PT_sort!E58=0," ",PT_sort!E58)</f>
        <v>50</v>
      </c>
    </row>
    <row r="54" spans="2:5" x14ac:dyDescent="0.25">
      <c r="B54" s="22" t="str">
        <f>IF(PT_sort!B59=0," ",PT_sort!B59)</f>
        <v>Strand</v>
      </c>
      <c r="C54" s="56">
        <f>IF(PT_sort!C59=0," ",PT_sort!C59)</f>
        <v>3.558241278794829E-3</v>
      </c>
      <c r="D54" s="56">
        <f>IF(PT_sort!D59=0," ",PT_sort!D59)</f>
        <v>0.9336917525855396</v>
      </c>
      <c r="E54" s="22">
        <f>IF(PT_sort!E59=0," ",PT_sort!E59)</f>
        <v>51</v>
      </c>
    </row>
    <row r="55" spans="2:5" x14ac:dyDescent="0.25">
      <c r="B55" s="22" t="str">
        <f>IF(PT_sort!B60=0," ",PT_sort!B60)</f>
        <v>Skiptvet</v>
      </c>
      <c r="C55" s="56">
        <f>IF(PT_sort!C60=0," ",PT_sort!C60)</f>
        <v>3.4926421997929988E-3</v>
      </c>
      <c r="D55" s="56">
        <f>IF(PT_sort!D60=0," ",PT_sort!D60)</f>
        <v>0.93718439478533255</v>
      </c>
      <c r="E55" s="22">
        <f>IF(PT_sort!E60=0," ",PT_sort!E60)</f>
        <v>52</v>
      </c>
    </row>
    <row r="56" spans="2:5" x14ac:dyDescent="0.25">
      <c r="B56" s="22" t="str">
        <f>IF(PT_sort!B61=0," ",PT_sort!B61)</f>
        <v>Snåsa</v>
      </c>
      <c r="C56" s="56">
        <f>IF(PT_sort!C61=0," ",PT_sort!C61)</f>
        <v>3.2242075213686581E-3</v>
      </c>
      <c r="D56" s="56">
        <f>IF(PT_sort!D61=0," ",PT_sort!D61)</f>
        <v>0.9404086023067012</v>
      </c>
      <c r="E56" s="22">
        <f>IF(PT_sort!E61=0," ",PT_sort!E61)</f>
        <v>53</v>
      </c>
    </row>
    <row r="57" spans="2:5" x14ac:dyDescent="0.25">
      <c r="B57" s="22" t="str">
        <f>IF(PT_sort!B62=0," ",PT_sort!B62)</f>
        <v>Aurskog-Høland</v>
      </c>
      <c r="C57" s="56">
        <f>IF(PT_sort!C62=0," ",PT_sort!C62)</f>
        <v>3.1672378516405045E-3</v>
      </c>
      <c r="D57" s="56">
        <f>IF(PT_sort!D62=0," ",PT_sort!D62)</f>
        <v>0.94357584015834173</v>
      </c>
      <c r="E57" s="22">
        <f>IF(PT_sort!E62=0," ",PT_sort!E62)</f>
        <v>54</v>
      </c>
    </row>
    <row r="58" spans="2:5" x14ac:dyDescent="0.25">
      <c r="B58" s="22" t="str">
        <f>IF(PT_sort!B63=0," ",PT_sort!B63)</f>
        <v>Sørum</v>
      </c>
      <c r="C58" s="56">
        <f>IF(PT_sort!C63=0," ",PT_sort!C63)</f>
        <v>2.9416166084012883E-3</v>
      </c>
      <c r="D58" s="56">
        <f>IF(PT_sort!D63=0," ",PT_sort!D63)</f>
        <v>0.94651745676674304</v>
      </c>
      <c r="E58" s="22">
        <f>IF(PT_sort!E63=0," ",PT_sort!E63)</f>
        <v>55</v>
      </c>
    </row>
    <row r="59" spans="2:5" x14ac:dyDescent="0.25">
      <c r="B59" s="22" t="str">
        <f>IF(PT_sort!B64=0," ",PT_sort!B64)</f>
        <v>Hægebostad</v>
      </c>
      <c r="C59" s="56">
        <f>IF(PT_sort!C64=0," ",PT_sort!C64)</f>
        <v>2.9324423008616186E-3</v>
      </c>
      <c r="D59" s="56">
        <f>IF(PT_sort!D64=0," ",PT_sort!D64)</f>
        <v>0.94944989906760469</v>
      </c>
      <c r="E59" s="22">
        <f>IF(PT_sort!E64=0," ",PT_sort!E64)</f>
        <v>56</v>
      </c>
    </row>
    <row r="60" spans="2:5" x14ac:dyDescent="0.25">
      <c r="B60" s="22" t="str">
        <f>IF(PT_sort!B65=0," ",PT_sort!B65)</f>
        <v>Gjerdrum</v>
      </c>
      <c r="C60" s="56">
        <f>IF(PT_sort!C65=0," ",PT_sort!C65)</f>
        <v>2.9090116754239416E-3</v>
      </c>
      <c r="D60" s="56">
        <f>IF(PT_sort!D65=0," ",PT_sort!D65)</f>
        <v>0.95235891074302859</v>
      </c>
      <c r="E60" s="22">
        <f>IF(PT_sort!E65=0," ",PT_sort!E65)</f>
        <v>57</v>
      </c>
    </row>
    <row r="61" spans="2:5" x14ac:dyDescent="0.25">
      <c r="B61" s="22" t="str">
        <f>IF(PT_sort!B66=0," ",PT_sort!B66)</f>
        <v>Agdenes</v>
      </c>
      <c r="C61" s="56">
        <f>IF(PT_sort!C66=0," ",PT_sort!C66)</f>
        <v>2.8600153129757192E-3</v>
      </c>
      <c r="D61" s="56">
        <f>IF(PT_sort!D66=0," ",PT_sort!D66)</f>
        <v>0.95521892605600434</v>
      </c>
      <c r="E61" s="22">
        <f>IF(PT_sort!E66=0," ",PT_sort!E66)</f>
        <v>58</v>
      </c>
    </row>
    <row r="62" spans="2:5" x14ac:dyDescent="0.25">
      <c r="B62" s="22" t="str">
        <f>IF(PT_sort!B67=0," ",PT_sort!B67)</f>
        <v>Frosta</v>
      </c>
      <c r="C62" s="56">
        <f>IF(PT_sort!C67=0," ",PT_sort!C67)</f>
        <v>2.7161621707537022E-3</v>
      </c>
      <c r="D62" s="56">
        <f>IF(PT_sort!D67=0," ",PT_sort!D67)</f>
        <v>0.95793508822675799</v>
      </c>
      <c r="E62" s="22">
        <f>IF(PT_sort!E67=0," ",PT_sort!E67)</f>
        <v>59</v>
      </c>
    </row>
    <row r="63" spans="2:5" x14ac:dyDescent="0.25">
      <c r="B63" s="22" t="str">
        <f>IF(PT_sort!B68=0," ",PT_sort!B68)</f>
        <v>Rygge</v>
      </c>
      <c r="C63" s="56">
        <f>IF(PT_sort!C68=0," ",PT_sort!C68)</f>
        <v>2.7151835779494708E-3</v>
      </c>
      <c r="D63" s="56">
        <f>IF(PT_sort!D68=0," ",PT_sort!D68)</f>
        <v>0.96065027180470741</v>
      </c>
      <c r="E63" s="22">
        <f>IF(PT_sort!E68=0," ",PT_sort!E68)</f>
        <v>60</v>
      </c>
    </row>
    <row r="64" spans="2:5" x14ac:dyDescent="0.25">
      <c r="B64" s="22" t="str">
        <f>IF(PT_sort!B69=0," ",PT_sort!B69)</f>
        <v>Re</v>
      </c>
      <c r="C64" s="56">
        <f>IF(PT_sort!C69=0," ",PT_sort!C69)</f>
        <v>2.5674049441377525E-3</v>
      </c>
      <c r="D64" s="56">
        <f>IF(PT_sort!D69=0," ",PT_sort!D69)</f>
        <v>0.96321767674884518</v>
      </c>
      <c r="E64" s="22">
        <f>IF(PT_sort!E69=0," ",PT_sort!E69)</f>
        <v>61</v>
      </c>
    </row>
    <row r="65" spans="2:5" x14ac:dyDescent="0.25">
      <c r="B65" s="22" t="str">
        <f>IF(PT_sort!B70=0," ",PT_sort!B70)</f>
        <v>Farsund</v>
      </c>
      <c r="C65" s="56">
        <f>IF(PT_sort!C70=0," ",PT_sort!C70)</f>
        <v>2.3882557387267527E-3</v>
      </c>
      <c r="D65" s="56">
        <f>IF(PT_sort!D70=0," ",PT_sort!D70)</f>
        <v>0.96560593248757198</v>
      </c>
      <c r="E65" s="22">
        <f>IF(PT_sort!E70=0," ",PT_sort!E70)</f>
        <v>62</v>
      </c>
    </row>
    <row r="66" spans="2:5" x14ac:dyDescent="0.25">
      <c r="B66" s="22" t="str">
        <f>IF(PT_sort!B71=0," ",PT_sort!B71)</f>
        <v>Kongsberg</v>
      </c>
      <c r="C66" s="56">
        <f>IF(PT_sort!C71=0," ",PT_sort!C71)</f>
        <v>2.327316095917797E-3</v>
      </c>
      <c r="D66" s="56">
        <f>IF(PT_sort!D71=0," ",PT_sort!D71)</f>
        <v>0.96793324858348972</v>
      </c>
      <c r="E66" s="22">
        <f>IF(PT_sort!E71=0," ",PT_sort!E71)</f>
        <v>63</v>
      </c>
    </row>
    <row r="67" spans="2:5" x14ac:dyDescent="0.25">
      <c r="B67" s="22" t="str">
        <f>IF(PT_sort!B72=0," ",PT_sort!B72)</f>
        <v>Sokndal</v>
      </c>
      <c r="C67" s="56">
        <f>IF(PT_sort!C72=0," ",PT_sort!C72)</f>
        <v>2.0974246295328435E-3</v>
      </c>
      <c r="D67" s="56">
        <f>IF(PT_sort!D72=0," ",PT_sort!D72)</f>
        <v>0.97003067321302261</v>
      </c>
      <c r="E67" s="22">
        <f>IF(PT_sort!E72=0," ",PT_sort!E72)</f>
        <v>64</v>
      </c>
    </row>
    <row r="68" spans="2:5" x14ac:dyDescent="0.25">
      <c r="B68" s="22" t="str">
        <f>IF(PT_sort!B73=0," ",PT_sort!B73)</f>
        <v>Lyngdal</v>
      </c>
      <c r="C68" s="56">
        <f>IF(PT_sort!C73=0," ",PT_sort!C73)</f>
        <v>2.0395097281187846E-3</v>
      </c>
      <c r="D68" s="56">
        <f>IF(PT_sort!D73=0," ",PT_sort!D73)</f>
        <v>0.97207018294114145</v>
      </c>
      <c r="E68" s="22">
        <f>IF(PT_sort!E73=0," ",PT_sort!E73)</f>
        <v>65</v>
      </c>
    </row>
    <row r="69" spans="2:5" x14ac:dyDescent="0.25">
      <c r="B69" s="22" t="str">
        <f>IF(PT_sort!B74=0," ",PT_sort!B74)</f>
        <v>Lunner</v>
      </c>
      <c r="C69" s="56">
        <f>IF(PT_sort!C74=0," ",PT_sort!C74)</f>
        <v>2.0368519590254742E-3</v>
      </c>
      <c r="D69" s="56">
        <f>IF(PT_sort!D74=0," ",PT_sort!D74)</f>
        <v>0.97410703490016692</v>
      </c>
      <c r="E69" s="22">
        <f>IF(PT_sort!E74=0," ",PT_sort!E74)</f>
        <v>66</v>
      </c>
    </row>
    <row r="70" spans="2:5" x14ac:dyDescent="0.25">
      <c r="B70" s="22" t="str">
        <f>IF(PT_sort!B75=0," ",PT_sort!B75)</f>
        <v>Hamar</v>
      </c>
      <c r="C70" s="56">
        <f>IF(PT_sort!C75=0," ",PT_sort!C75)</f>
        <v>1.9903465600789316E-3</v>
      </c>
      <c r="D70" s="56">
        <f>IF(PT_sort!D75=0," ",PT_sort!D75)</f>
        <v>0.97609738146024583</v>
      </c>
      <c r="E70" s="22">
        <f>IF(PT_sort!E75=0," ",PT_sort!E75)</f>
        <v>67</v>
      </c>
    </row>
    <row r="71" spans="2:5" x14ac:dyDescent="0.25">
      <c r="B71" s="22" t="str">
        <f>IF(PT_sort!B76=0," ",PT_sort!B76)</f>
        <v>Drangedal</v>
      </c>
      <c r="C71" s="56">
        <f>IF(PT_sort!C76=0," ",PT_sort!C76)</f>
        <v>1.9164405626139094E-3</v>
      </c>
      <c r="D71" s="56">
        <f>IF(PT_sort!D76=0," ",PT_sort!D76)</f>
        <v>0.97801382202285969</v>
      </c>
      <c r="E71" s="22">
        <f>IF(PT_sort!E76=0," ",PT_sort!E76)</f>
        <v>68</v>
      </c>
    </row>
    <row r="72" spans="2:5" x14ac:dyDescent="0.25">
      <c r="B72" s="22" t="str">
        <f>IF(PT_sort!B77=0," ",PT_sort!B77)</f>
        <v>Bø</v>
      </c>
      <c r="C72" s="56">
        <f>IF(PT_sort!C77=0," ",PT_sort!C77)</f>
        <v>1.8286674602980173E-3</v>
      </c>
      <c r="D72" s="56">
        <f>IF(PT_sort!D77=0," ",PT_sort!D77)</f>
        <v>0.97984248948315766</v>
      </c>
      <c r="E72" s="22">
        <f>IF(PT_sort!E77=0," ",PT_sort!E77)</f>
        <v>69</v>
      </c>
    </row>
    <row r="73" spans="2:5" x14ac:dyDescent="0.25">
      <c r="B73" s="22" t="str">
        <f>IF(PT_sort!B78=0," ",PT_sort!B78)</f>
        <v>Stavanger</v>
      </c>
      <c r="C73" s="56">
        <f>IF(PT_sort!C78=0," ",PT_sort!C78)</f>
        <v>1.76737196556025E-3</v>
      </c>
      <c r="D73" s="56">
        <f>IF(PT_sort!D78=0," ",PT_sort!D78)</f>
        <v>0.98160986144871787</v>
      </c>
      <c r="E73" s="22">
        <f>IF(PT_sort!E78=0," ",PT_sort!E78)</f>
        <v>70</v>
      </c>
    </row>
    <row r="74" spans="2:5" x14ac:dyDescent="0.25">
      <c r="B74" s="22" t="str">
        <f>IF(PT_sort!B79=0," ",PT_sort!B79)</f>
        <v>Surnadal</v>
      </c>
      <c r="C74" s="56">
        <f>IF(PT_sort!C79=0," ",PT_sort!C79)</f>
        <v>1.7602215658656954E-3</v>
      </c>
      <c r="D74" s="56">
        <f>IF(PT_sort!D79=0," ",PT_sort!D79)</f>
        <v>0.98337008301458362</v>
      </c>
      <c r="E74" s="22">
        <f>IF(PT_sort!E79=0," ",PT_sort!E79)</f>
        <v>71</v>
      </c>
    </row>
    <row r="75" spans="2:5" x14ac:dyDescent="0.25">
      <c r="B75" s="22" t="str">
        <f>IF(PT_sort!B80=0," ",PT_sort!B80)</f>
        <v>Gausdal</v>
      </c>
      <c r="C75" s="56">
        <f>IF(PT_sort!C80=0," ",PT_sort!C80)</f>
        <v>1.6432018831506147E-3</v>
      </c>
      <c r="D75" s="56">
        <f>IF(PT_sort!D80=0," ",PT_sort!D80)</f>
        <v>0.98501328489773421</v>
      </c>
      <c r="E75" s="22">
        <f>IF(PT_sort!E80=0," ",PT_sort!E80)</f>
        <v>72</v>
      </c>
    </row>
    <row r="76" spans="2:5" x14ac:dyDescent="0.25">
      <c r="B76" s="22" t="str">
        <f>IF(PT_sort!B81=0," ",PT_sort!B81)</f>
        <v>Øvre Eiker</v>
      </c>
      <c r="C76" s="56">
        <f>IF(PT_sort!C81=0," ",PT_sort!C81)</f>
        <v>1.4420565803899587E-3</v>
      </c>
      <c r="D76" s="56">
        <f>IF(PT_sort!D81=0," ",PT_sort!D81)</f>
        <v>0.98645534147812419</v>
      </c>
      <c r="E76" s="22">
        <f>IF(PT_sort!E81=0," ",PT_sort!E81)</f>
        <v>73</v>
      </c>
    </row>
    <row r="77" spans="2:5" x14ac:dyDescent="0.25">
      <c r="B77" s="22" t="str">
        <f>IF(PT_sort!B82=0," ",PT_sort!B82)</f>
        <v>Vestre Toten</v>
      </c>
      <c r="C77" s="56">
        <f>IF(PT_sort!C82=0," ",PT_sort!C82)</f>
        <v>1.3927488475040262E-3</v>
      </c>
      <c r="D77" s="56">
        <f>IF(PT_sort!D82=0," ",PT_sort!D82)</f>
        <v>0.98784809032562826</v>
      </c>
      <c r="E77" s="22">
        <f>IF(PT_sort!E82=0," ",PT_sort!E82)</f>
        <v>74</v>
      </c>
    </row>
    <row r="78" spans="2:5" x14ac:dyDescent="0.25">
      <c r="B78" s="22" t="str">
        <f>IF(PT_sort!B83=0," ",PT_sort!B83)</f>
        <v>Eigersund</v>
      </c>
      <c r="C78" s="56">
        <f>IF(PT_sort!C83=0," ",PT_sort!C83)</f>
        <v>1.3358459000125248E-3</v>
      </c>
      <c r="D78" s="56">
        <f>IF(PT_sort!D83=0," ",PT_sort!D83)</f>
        <v>0.98918393622564083</v>
      </c>
      <c r="E78" s="22">
        <f>IF(PT_sort!E83=0," ",PT_sort!E83)</f>
        <v>75</v>
      </c>
    </row>
    <row r="79" spans="2:5" x14ac:dyDescent="0.25">
      <c r="B79" s="22" t="str">
        <f>IF(PT_sort!B84=0," ",PT_sort!B84)</f>
        <v>Trysil</v>
      </c>
      <c r="C79" s="56">
        <f>IF(PT_sort!C84=0," ",PT_sort!C84)</f>
        <v>1.221595190118508E-3</v>
      </c>
      <c r="D79" s="56">
        <f>IF(PT_sort!D84=0," ",PT_sort!D84)</f>
        <v>0.99040553141575938</v>
      </c>
      <c r="E79" s="22">
        <f>IF(PT_sort!E84=0," ",PT_sort!E84)</f>
        <v>76</v>
      </c>
    </row>
    <row r="80" spans="2:5" x14ac:dyDescent="0.25">
      <c r="B80" s="22" t="str">
        <f>IF(PT_sort!B85=0," ",PT_sort!B85)</f>
        <v>Kvam</v>
      </c>
      <c r="C80" s="56">
        <f>IF(PT_sort!C85=0," ",PT_sort!C85)</f>
        <v>1.203869315914589E-3</v>
      </c>
      <c r="D80" s="56">
        <f>IF(PT_sort!D85=0," ",PT_sort!D85)</f>
        <v>0.99160940073167392</v>
      </c>
      <c r="E80" s="22">
        <f>IF(PT_sort!E85=0," ",PT_sort!E85)</f>
        <v>77</v>
      </c>
    </row>
    <row r="81" spans="2:5" x14ac:dyDescent="0.25">
      <c r="B81" s="22" t="str">
        <f>IF(PT_sort!B86=0," ",PT_sort!B86)</f>
        <v>Holmestrand</v>
      </c>
      <c r="C81" s="56">
        <f>IF(PT_sort!C86=0," ",PT_sort!C86)</f>
        <v>1.1750897911719652E-3</v>
      </c>
      <c r="D81" s="56">
        <f>IF(PT_sort!D86=0," ",PT_sort!D86)</f>
        <v>0.9927844905228459</v>
      </c>
      <c r="E81" s="22">
        <f>IF(PT_sort!E86=0," ",PT_sort!E86)</f>
        <v>78</v>
      </c>
    </row>
    <row r="82" spans="2:5" x14ac:dyDescent="0.25">
      <c r="B82" s="22" t="str">
        <f>IF(PT_sort!B87=0," ",PT_sort!B87)</f>
        <v>Sande</v>
      </c>
      <c r="C82" s="56">
        <f>IF(PT_sort!C87=0," ",PT_sort!C87)</f>
        <v>1.1368023477064115E-3</v>
      </c>
      <c r="D82" s="56">
        <f>IF(PT_sort!D87=0," ",PT_sort!D87)</f>
        <v>0.99392129287055231</v>
      </c>
      <c r="E82" s="22">
        <f>IF(PT_sort!E87=0," ",PT_sort!E87)</f>
        <v>79</v>
      </c>
    </row>
    <row r="83" spans="2:5" x14ac:dyDescent="0.25">
      <c r="B83" s="22" t="str">
        <f>IF(PT_sort!B88=0," ",PT_sort!B88)</f>
        <v>Horten</v>
      </c>
      <c r="C83" s="56">
        <f>IF(PT_sort!C88=0," ",PT_sort!C88)</f>
        <v>1.1253928452388952E-3</v>
      </c>
      <c r="D83" s="56">
        <f>IF(PT_sort!D88=0," ",PT_sort!D88)</f>
        <v>0.99504668571579125</v>
      </c>
      <c r="E83" s="22">
        <f>IF(PT_sort!E88=0," ",PT_sort!E88)</f>
        <v>80</v>
      </c>
    </row>
    <row r="84" spans="2:5" x14ac:dyDescent="0.25">
      <c r="B84" s="22" t="str">
        <f>IF(PT_sort!B89=0," ",PT_sort!B89)</f>
        <v>Åfjord</v>
      </c>
      <c r="C84" s="56">
        <f>IF(PT_sort!C89=0," ",PT_sort!C89)</f>
        <v>1.09781432075601E-3</v>
      </c>
      <c r="D84" s="56">
        <f>IF(PT_sort!D89=0," ",PT_sort!D89)</f>
        <v>0.99614450003654731</v>
      </c>
      <c r="E84" s="22">
        <f>IF(PT_sort!E89=0," ",PT_sort!E89)</f>
        <v>81</v>
      </c>
    </row>
    <row r="85" spans="2:5" x14ac:dyDescent="0.25">
      <c r="B85" s="22" t="str">
        <f>IF(PT_sort!B90=0," ",PT_sort!B90)</f>
        <v>Lier</v>
      </c>
      <c r="C85" s="56">
        <f>IF(PT_sort!C90=0," ",PT_sort!C90)</f>
        <v>1.0206055725767069E-3</v>
      </c>
      <c r="D85" s="56">
        <f>IF(PT_sort!D90=0," ",PT_sort!D90)</f>
        <v>0.99716510560912397</v>
      </c>
      <c r="E85" s="22">
        <f>IF(PT_sort!E90=0," ",PT_sort!E90)</f>
        <v>82</v>
      </c>
    </row>
    <row r="86" spans="2:5" x14ac:dyDescent="0.25">
      <c r="B86" s="22" t="str">
        <f>IF(PT_sort!B91=0," ",PT_sort!B91)</f>
        <v>Ørland</v>
      </c>
      <c r="C86" s="56">
        <f>IF(PT_sort!C91=0," ",PT_sort!C91)</f>
        <v>1.0076169771750902E-3</v>
      </c>
      <c r="D86" s="56">
        <f>IF(PT_sort!D91=0," ",PT_sort!D91)</f>
        <v>0.99817272258629908</v>
      </c>
      <c r="E86" s="22">
        <f>IF(PT_sort!E91=0," ",PT_sort!E91)</f>
        <v>83</v>
      </c>
    </row>
    <row r="87" spans="2:5" x14ac:dyDescent="0.25">
      <c r="B87" s="22" t="str">
        <f>IF(PT_sort!B92=0," ",PT_sort!B92)</f>
        <v>Sigdal</v>
      </c>
      <c r="C87" s="56">
        <f>IF(PT_sort!C92=0," ",PT_sort!C92)</f>
        <v>8.9190949844750146E-4</v>
      </c>
      <c r="D87" s="56">
        <f>IF(PT_sort!D92=0," ",PT_sort!D92)</f>
        <v>0.99906463208474661</v>
      </c>
      <c r="E87" s="22">
        <f>IF(PT_sort!E92=0," ",PT_sort!E92)</f>
        <v>84</v>
      </c>
    </row>
    <row r="88" spans="2:5" x14ac:dyDescent="0.25">
      <c r="B88" s="22" t="str">
        <f>IF(PT_sort!B93=0," ",PT_sort!B93)</f>
        <v>Tynset</v>
      </c>
      <c r="C88" s="56">
        <f>IF(PT_sort!C93=0," ",PT_sort!C93)</f>
        <v>4.9285492140381851E-4</v>
      </c>
      <c r="D88" s="56">
        <f>IF(PT_sort!D93=0," ",PT_sort!D93)</f>
        <v>0.99955748700615044</v>
      </c>
      <c r="E88" s="22">
        <f>IF(PT_sort!E93=0," ",PT_sort!E93)</f>
        <v>85</v>
      </c>
    </row>
    <row r="89" spans="2:5" x14ac:dyDescent="0.25">
      <c r="B89" s="22" t="str">
        <f>IF(PT_sort!B94=0," ",PT_sort!B94)</f>
        <v>Roan</v>
      </c>
      <c r="C89" s="56">
        <f>IF(PT_sort!C94=0," ",PT_sort!C94)</f>
        <v>1.4661099467030557E-4</v>
      </c>
      <c r="D89" s="56">
        <f>IF(PT_sort!D94=0," ",PT_sort!D94)</f>
        <v>0.99970409800082072</v>
      </c>
      <c r="E89" s="22">
        <f>IF(PT_sort!E94=0," ",PT_sort!E94)</f>
        <v>86</v>
      </c>
    </row>
    <row r="90" spans="2:5" x14ac:dyDescent="0.25">
      <c r="B90" s="22" t="str">
        <f>IF(PT_sort!B95=0," ",PT_sort!B95)</f>
        <v>Sør-Odal</v>
      </c>
      <c r="C90" s="56">
        <f>IF(PT_sort!C95=0," ",PT_sort!C95)</f>
        <v>7.8999128196135531E-5</v>
      </c>
      <c r="D90" s="56">
        <f>IF(PT_sort!D95=0," ",PT_sort!D95)</f>
        <v>0.99978309712901681</v>
      </c>
      <c r="E90" s="22">
        <f>IF(PT_sort!E95=0," ",PT_sort!E95)</f>
        <v>87</v>
      </c>
    </row>
    <row r="91" spans="2:5" x14ac:dyDescent="0.25">
      <c r="B91" s="22" t="str">
        <f>IF(PT_sort!B96=0," ",PT_sort!B96)</f>
        <v>Lierne</v>
      </c>
      <c r="C91" s="56">
        <f>IF(PT_sort!C96=0," ",PT_sort!C96)</f>
        <v>7.466218281374633E-5</v>
      </c>
      <c r="D91" s="56">
        <f>IF(PT_sort!D96=0," ",PT_sort!D96)</f>
        <v>0.99985775931183052</v>
      </c>
      <c r="E91" s="22">
        <f>IF(PT_sort!E96=0," ",PT_sort!E96)</f>
        <v>88</v>
      </c>
    </row>
    <row r="92" spans="2:5" x14ac:dyDescent="0.25">
      <c r="B92" s="22" t="str">
        <f>IF(PT_sort!B97=0," ",PT_sort!B97)</f>
        <v>Askim</v>
      </c>
      <c r="C92" s="56">
        <f>IF(PT_sort!C97=0," ",PT_sort!C97)</f>
        <v>6.3697495257244419E-5</v>
      </c>
      <c r="D92" s="56">
        <f>IF(PT_sort!D97=0," ",PT_sort!D97)</f>
        <v>0.99992145680708777</v>
      </c>
      <c r="E92" s="22">
        <f>IF(PT_sort!E97=0," ",PT_sort!E97)</f>
        <v>89</v>
      </c>
    </row>
    <row r="93" spans="2:5" x14ac:dyDescent="0.25">
      <c r="B93" s="22" t="str">
        <f>IF(PT_sort!B98=0," ",PT_sort!B98)</f>
        <v>Vikna</v>
      </c>
      <c r="C93" s="56">
        <f>IF(PT_sort!C98=0," ",PT_sort!C98)</f>
        <v>4.0333592056219536E-5</v>
      </c>
      <c r="D93" s="56">
        <f>IF(PT_sort!D98=0," ",PT_sort!D98)</f>
        <v>0.99996179039914401</v>
      </c>
      <c r="E93" s="22">
        <f>IF(PT_sort!E98=0," ",PT_sort!E98)</f>
        <v>90</v>
      </c>
    </row>
    <row r="94" spans="2:5" x14ac:dyDescent="0.25">
      <c r="B94" s="22" t="str">
        <f>IF(PT_sort!B99=0," ",PT_sort!B99)</f>
        <v>Røros</v>
      </c>
      <c r="C94" s="56">
        <f>IF(PT_sort!C99=0," ",PT_sort!C99)</f>
        <v>3.8209600856126362E-5</v>
      </c>
      <c r="D94" s="56">
        <f>IF(PT_sort!D99=0," ",PT_sort!D99)</f>
        <v>1.0000000000000002</v>
      </c>
      <c r="E94" s="22">
        <f>IF(PT_sort!E99=0," ",PT_sort!E99)</f>
        <v>91</v>
      </c>
    </row>
    <row r="95" spans="2:5" x14ac:dyDescent="0.25">
      <c r="B95" s="22" t="str">
        <f>IF(PT_sort!B100=0," ",PT_sort!B100)</f>
        <v>Totalsum</v>
      </c>
      <c r="C95" s="56">
        <f>IF(PT_sort!C100=0," ",PT_sort!C100)</f>
        <v>1</v>
      </c>
      <c r="D95" s="56">
        <f>IF(PT_sort!D100=0," ",PT_sort!D100)</f>
        <v>2</v>
      </c>
      <c r="E95" s="22">
        <f>IF(PT_sort!E100=0," ",PT_sort!E100)</f>
        <v>92</v>
      </c>
    </row>
    <row r="96" spans="2:5" x14ac:dyDescent="0.25">
      <c r="B96" s="22" t="str">
        <f>IF(PT_sort!B101=0," ",PT_sort!B101)</f>
        <v xml:space="preserve"> </v>
      </c>
      <c r="C96" s="56" t="str">
        <f>IF(PT_sort!C101=0," ",PT_sort!C101)</f>
        <v xml:space="preserve"> </v>
      </c>
      <c r="D96" s="56" t="str">
        <f>IF(PT_sort!D101=0," ",PT_sort!D101)</f>
        <v xml:space="preserve"> </v>
      </c>
      <c r="E96" s="22" t="str">
        <f>IF(PT_sort!E101=0," ",PT_sort!E101)</f>
        <v xml:space="preserve"> </v>
      </c>
    </row>
    <row r="97" spans="2:5" x14ac:dyDescent="0.25">
      <c r="B97" s="22" t="str">
        <f>IF(PT_sort!B102=0," ",PT_sort!B102)</f>
        <v xml:space="preserve"> </v>
      </c>
      <c r="C97" s="56" t="str">
        <f>IF(PT_sort!C102=0," ",PT_sort!C102)</f>
        <v xml:space="preserve"> </v>
      </c>
      <c r="D97" s="56" t="str">
        <f>IF(PT_sort!D102=0," ",PT_sort!D102)</f>
        <v xml:space="preserve"> </v>
      </c>
      <c r="E97" s="22" t="str">
        <f>IF(PT_sort!E102=0," ",PT_sort!E102)</f>
        <v xml:space="preserve"> </v>
      </c>
    </row>
    <row r="98" spans="2:5" x14ac:dyDescent="0.25">
      <c r="B98" s="22" t="str">
        <f>IF(PT_sort!B103=0," ",PT_sort!B103)</f>
        <v xml:space="preserve"> </v>
      </c>
      <c r="C98" s="56" t="str">
        <f>IF(PT_sort!C103=0," ",PT_sort!C103)</f>
        <v xml:space="preserve"> </v>
      </c>
      <c r="D98" s="56" t="str">
        <f>IF(PT_sort!D103=0," ",PT_sort!D103)</f>
        <v xml:space="preserve"> </v>
      </c>
      <c r="E98" s="22" t="str">
        <f>IF(PT_sort!E103=0," ",PT_sort!E103)</f>
        <v xml:space="preserve"> </v>
      </c>
    </row>
    <row r="99" spans="2:5" x14ac:dyDescent="0.25">
      <c r="B99" s="22" t="str">
        <f>IF(PT_sort!B104=0," ",PT_sort!B104)</f>
        <v xml:space="preserve"> </v>
      </c>
      <c r="C99" s="56" t="str">
        <f>IF(PT_sort!C104=0," ",PT_sort!C104)</f>
        <v xml:space="preserve"> </v>
      </c>
      <c r="D99" s="56" t="str">
        <f>IF(PT_sort!D104=0," ",PT_sort!D104)</f>
        <v xml:space="preserve"> </v>
      </c>
      <c r="E99" s="22" t="str">
        <f>IF(PT_sort!E104=0," ",PT_sort!E104)</f>
        <v xml:space="preserve"> </v>
      </c>
    </row>
    <row r="100" spans="2:5" x14ac:dyDescent="0.25">
      <c r="B100" s="22" t="str">
        <f>IF(PT_sort!B105=0," ",PT_sort!B105)</f>
        <v xml:space="preserve"> </v>
      </c>
      <c r="C100" s="56" t="str">
        <f>IF(PT_sort!C105=0," ",PT_sort!C105)</f>
        <v xml:space="preserve"> </v>
      </c>
      <c r="D100" s="56" t="str">
        <f>IF(PT_sort!D105=0," ",PT_sort!D105)</f>
        <v xml:space="preserve"> </v>
      </c>
      <c r="E100" s="22" t="str">
        <f>IF(PT_sort!E105=0," ",PT_sort!E105)</f>
        <v xml:space="preserve"> </v>
      </c>
    </row>
    <row r="101" spans="2:5" x14ac:dyDescent="0.25">
      <c r="B101" s="22" t="str">
        <f>IF(PT_sort!B106=0," ",PT_sort!B106)</f>
        <v xml:space="preserve"> </v>
      </c>
      <c r="C101" s="56" t="str">
        <f>IF(PT_sort!C106=0," ",PT_sort!C106)</f>
        <v xml:space="preserve"> </v>
      </c>
      <c r="D101" s="56" t="str">
        <f>IF(PT_sort!D106=0," ",PT_sort!D106)</f>
        <v xml:space="preserve"> </v>
      </c>
      <c r="E101" s="22" t="str">
        <f>IF(PT_sort!E106=0," ",PT_sort!E106)</f>
        <v xml:space="preserve"> </v>
      </c>
    </row>
    <row r="102" spans="2:5" x14ac:dyDescent="0.25">
      <c r="B102" s="22" t="str">
        <f>IF(PT_sort!B107=0," ",PT_sort!B107)</f>
        <v xml:space="preserve"> </v>
      </c>
      <c r="C102" s="56" t="str">
        <f>IF(PT_sort!C107=0," ",PT_sort!C107)</f>
        <v xml:space="preserve"> </v>
      </c>
      <c r="D102" s="56" t="str">
        <f>IF(PT_sort!D107=0," ",PT_sort!D107)</f>
        <v xml:space="preserve"> </v>
      </c>
      <c r="E102" s="22" t="str">
        <f>IF(PT_sort!E107=0," ",PT_sort!E107)</f>
        <v xml:space="preserve"> </v>
      </c>
    </row>
    <row r="103" spans="2:5" x14ac:dyDescent="0.25">
      <c r="B103" s="22" t="str">
        <f>IF(PT_sort!B108=0," ",PT_sort!B108)</f>
        <v xml:space="preserve"> </v>
      </c>
      <c r="C103" s="56" t="str">
        <f>IF(PT_sort!C108=0," ",PT_sort!C108)</f>
        <v xml:space="preserve"> </v>
      </c>
      <c r="D103" s="56" t="str">
        <f>IF(PT_sort!D108=0," ",PT_sort!D108)</f>
        <v xml:space="preserve"> </v>
      </c>
      <c r="E103" s="22" t="str">
        <f>IF(PT_sort!E108=0," ",PT_sort!E108)</f>
        <v xml:space="preserve"> </v>
      </c>
    </row>
    <row r="104" spans="2:5" x14ac:dyDescent="0.25">
      <c r="B104" s="22" t="str">
        <f>IF(PT_sort!B109=0," ",PT_sort!B109)</f>
        <v xml:space="preserve"> </v>
      </c>
      <c r="C104" s="56" t="str">
        <f>IF(PT_sort!C109=0," ",PT_sort!C109)</f>
        <v xml:space="preserve"> </v>
      </c>
      <c r="D104" s="56" t="str">
        <f>IF(PT_sort!D109=0," ",PT_sort!D109)</f>
        <v xml:space="preserve"> </v>
      </c>
      <c r="E104" s="22" t="str">
        <f>IF(PT_sort!E109=0," ",PT_sort!E109)</f>
        <v xml:space="preserve"> </v>
      </c>
    </row>
    <row r="105" spans="2:5" x14ac:dyDescent="0.25">
      <c r="B105" s="22" t="str">
        <f>IF(PT_sort!B110=0," ",PT_sort!B110)</f>
        <v xml:space="preserve"> </v>
      </c>
      <c r="C105" s="56" t="str">
        <f>IF(PT_sort!C110=0," ",PT_sort!C110)</f>
        <v xml:space="preserve"> </v>
      </c>
      <c r="D105" s="56" t="str">
        <f>IF(PT_sort!D110=0," ",PT_sort!D110)</f>
        <v xml:space="preserve"> </v>
      </c>
      <c r="E105" s="22" t="str">
        <f>IF(PT_sort!E110=0," ",PT_sort!E110)</f>
        <v xml:space="preserve"> </v>
      </c>
    </row>
    <row r="106" spans="2:5" x14ac:dyDescent="0.25">
      <c r="B106" s="22" t="str">
        <f>IF(PT_sort!B111=0," ",PT_sort!B111)</f>
        <v xml:space="preserve"> </v>
      </c>
      <c r="C106" s="56" t="str">
        <f>IF(PT_sort!C111=0," ",PT_sort!C111)</f>
        <v xml:space="preserve"> </v>
      </c>
      <c r="D106" s="56" t="str">
        <f>IF(PT_sort!D111=0," ",PT_sort!D111)</f>
        <v xml:space="preserve"> </v>
      </c>
      <c r="E106" s="22" t="str">
        <f>IF(PT_sort!E111=0," ",PT_sort!E111)</f>
        <v xml:space="preserve"> </v>
      </c>
    </row>
    <row r="107" spans="2:5" x14ac:dyDescent="0.25">
      <c r="B107" s="22" t="str">
        <f>IF(PT_sort!B112=0," ",PT_sort!B112)</f>
        <v xml:space="preserve"> </v>
      </c>
      <c r="C107" s="56" t="str">
        <f>IF(PT_sort!C112=0," ",PT_sort!C112)</f>
        <v xml:space="preserve"> </v>
      </c>
      <c r="D107" s="56" t="str">
        <f>IF(PT_sort!D112=0," ",PT_sort!D112)</f>
        <v xml:space="preserve"> </v>
      </c>
      <c r="E107" s="22" t="str">
        <f>IF(PT_sort!E112=0," ",PT_sort!E112)</f>
        <v xml:space="preserve"> </v>
      </c>
    </row>
    <row r="108" spans="2:5" x14ac:dyDescent="0.25">
      <c r="B108" s="22" t="str">
        <f>IF(PT_sort!B113=0," ",PT_sort!B113)</f>
        <v xml:space="preserve"> </v>
      </c>
      <c r="C108" s="56" t="str">
        <f>IF(PT_sort!C113=0," ",PT_sort!C113)</f>
        <v xml:space="preserve"> </v>
      </c>
      <c r="D108" s="56" t="str">
        <f>IF(PT_sort!D113=0," ",PT_sort!D113)</f>
        <v xml:space="preserve"> </v>
      </c>
      <c r="E108" s="22" t="str">
        <f>IF(PT_sort!E113=0," ",PT_sort!E113)</f>
        <v xml:space="preserve"> </v>
      </c>
    </row>
    <row r="109" spans="2:5" x14ac:dyDescent="0.25">
      <c r="B109" s="22" t="str">
        <f>IF(PT_sort!B114=0," ",PT_sort!B114)</f>
        <v xml:space="preserve"> </v>
      </c>
      <c r="C109" s="56" t="str">
        <f>IF(PT_sort!C114=0," ",PT_sort!C114)</f>
        <v xml:space="preserve"> </v>
      </c>
      <c r="D109" s="56" t="str">
        <f>IF(PT_sort!D114=0," ",PT_sort!D114)</f>
        <v xml:space="preserve"> </v>
      </c>
      <c r="E109" s="22" t="str">
        <f>IF(PT_sort!E114=0," ",PT_sort!E114)</f>
        <v xml:space="preserve"> </v>
      </c>
    </row>
    <row r="110" spans="2:5" x14ac:dyDescent="0.25">
      <c r="B110" s="22" t="str">
        <f>IF(PT_sort!B115=0," ",PT_sort!B115)</f>
        <v xml:space="preserve"> </v>
      </c>
      <c r="C110" s="56" t="str">
        <f>IF(PT_sort!C115=0," ",PT_sort!C115)</f>
        <v xml:space="preserve"> </v>
      </c>
      <c r="D110" s="56" t="str">
        <f>IF(PT_sort!D115=0," ",PT_sort!D115)</f>
        <v xml:space="preserve"> </v>
      </c>
      <c r="E110" s="22" t="str">
        <f>IF(PT_sort!E115=0," ",PT_sort!E115)</f>
        <v xml:space="preserve"> </v>
      </c>
    </row>
    <row r="111" spans="2:5" x14ac:dyDescent="0.25">
      <c r="B111" s="22" t="str">
        <f>IF(PT_sort!B116=0," ",PT_sort!B116)</f>
        <v xml:space="preserve"> </v>
      </c>
      <c r="C111" s="56" t="str">
        <f>IF(PT_sort!C116=0," ",PT_sort!C116)</f>
        <v xml:space="preserve"> </v>
      </c>
      <c r="D111" s="56" t="str">
        <f>IF(PT_sort!D116=0," ",PT_sort!D116)</f>
        <v xml:space="preserve"> </v>
      </c>
      <c r="E111" s="22" t="str">
        <f>IF(PT_sort!E116=0," ",PT_sort!E116)</f>
        <v xml:space="preserve"> </v>
      </c>
    </row>
    <row r="112" spans="2:5" x14ac:dyDescent="0.25">
      <c r="B112" s="22" t="str">
        <f>IF(PT_sort!B117=0," ",PT_sort!B117)</f>
        <v xml:space="preserve"> </v>
      </c>
      <c r="C112" s="56" t="str">
        <f>IF(PT_sort!C117=0," ",PT_sort!C117)</f>
        <v xml:space="preserve"> </v>
      </c>
      <c r="D112" s="56" t="str">
        <f>IF(PT_sort!D117=0," ",PT_sort!D117)</f>
        <v xml:space="preserve"> </v>
      </c>
      <c r="E112" s="22" t="str">
        <f>IF(PT_sort!E117=0," ",PT_sort!E117)</f>
        <v xml:space="preserve"> </v>
      </c>
    </row>
    <row r="113" spans="2:5" x14ac:dyDescent="0.25">
      <c r="B113" s="22" t="str">
        <f>IF(PT_sort!B118=0," ",PT_sort!B118)</f>
        <v xml:space="preserve"> </v>
      </c>
      <c r="C113" s="56" t="str">
        <f>IF(PT_sort!C118=0," ",PT_sort!C118)</f>
        <v xml:space="preserve"> </v>
      </c>
      <c r="D113" s="56" t="str">
        <f>IF(PT_sort!D118=0," ",PT_sort!D118)</f>
        <v xml:space="preserve"> </v>
      </c>
      <c r="E113" s="22" t="str">
        <f>IF(PT_sort!E118=0," ",PT_sort!E118)</f>
        <v xml:space="preserve"> </v>
      </c>
    </row>
    <row r="114" spans="2:5" x14ac:dyDescent="0.25">
      <c r="B114" s="22" t="str">
        <f>IF(PT_sort!B119=0," ",PT_sort!B119)</f>
        <v xml:space="preserve"> </v>
      </c>
      <c r="C114" s="56" t="str">
        <f>IF(PT_sort!C119=0," ",PT_sort!C119)</f>
        <v xml:space="preserve"> </v>
      </c>
      <c r="D114" s="56" t="str">
        <f>IF(PT_sort!D119=0," ",PT_sort!D119)</f>
        <v xml:space="preserve"> </v>
      </c>
      <c r="E114" s="22" t="str">
        <f>IF(PT_sort!E119=0," ",PT_sort!E119)</f>
        <v xml:space="preserve"> </v>
      </c>
    </row>
    <row r="115" spans="2:5" x14ac:dyDescent="0.25">
      <c r="B115" s="22" t="str">
        <f>IF(PT_sort!B120=0," ",PT_sort!B120)</f>
        <v xml:space="preserve"> </v>
      </c>
      <c r="C115" s="56" t="str">
        <f>IF(PT_sort!C120=0," ",PT_sort!C120)</f>
        <v xml:space="preserve"> </v>
      </c>
      <c r="D115" s="56" t="str">
        <f>IF(PT_sort!D120=0," ",PT_sort!D120)</f>
        <v xml:space="preserve"> </v>
      </c>
      <c r="E115" s="22" t="str">
        <f>IF(PT_sort!E120=0," ",PT_sort!E120)</f>
        <v xml:space="preserve"> </v>
      </c>
    </row>
    <row r="116" spans="2:5" x14ac:dyDescent="0.25">
      <c r="B116" s="22" t="str">
        <f>IF(PT_sort!B121=0," ",PT_sort!B121)</f>
        <v xml:space="preserve"> </v>
      </c>
      <c r="C116" s="56" t="str">
        <f>IF(PT_sort!C121=0," ",PT_sort!C121)</f>
        <v xml:space="preserve"> </v>
      </c>
      <c r="D116" s="56" t="str">
        <f>IF(PT_sort!D121=0," ",PT_sort!D121)</f>
        <v xml:space="preserve"> </v>
      </c>
      <c r="E116" s="22" t="str">
        <f>IF(PT_sort!E121=0," ",PT_sort!E121)</f>
        <v xml:space="preserve"> </v>
      </c>
    </row>
    <row r="117" spans="2:5" x14ac:dyDescent="0.25">
      <c r="B117" s="22" t="str">
        <f>IF(PT_sort!B122=0," ",PT_sort!B122)</f>
        <v xml:space="preserve"> </v>
      </c>
      <c r="C117" s="56" t="str">
        <f>IF(PT_sort!C122=0," ",PT_sort!C122)</f>
        <v xml:space="preserve"> </v>
      </c>
      <c r="D117" s="56" t="str">
        <f>IF(PT_sort!D122=0," ",PT_sort!D122)</f>
        <v xml:space="preserve"> </v>
      </c>
      <c r="E117" s="22" t="str">
        <f>IF(PT_sort!E122=0," ",PT_sort!E122)</f>
        <v xml:space="preserve"> </v>
      </c>
    </row>
    <row r="118" spans="2:5" x14ac:dyDescent="0.25">
      <c r="B118" s="22" t="str">
        <f>IF(PT_sort!B123=0," ",PT_sort!B123)</f>
        <v xml:space="preserve"> </v>
      </c>
      <c r="C118" s="56" t="str">
        <f>IF(PT_sort!C123=0," ",PT_sort!C123)</f>
        <v xml:space="preserve"> </v>
      </c>
      <c r="D118" s="56" t="str">
        <f>IF(PT_sort!D123=0," ",PT_sort!D123)</f>
        <v xml:space="preserve"> </v>
      </c>
      <c r="E118" s="22" t="str">
        <f>IF(PT_sort!E123=0," ",PT_sort!E123)</f>
        <v xml:space="preserve"> </v>
      </c>
    </row>
    <row r="119" spans="2:5" x14ac:dyDescent="0.25">
      <c r="B119" s="22" t="str">
        <f>IF(PT_sort!B124=0," ",PT_sort!B124)</f>
        <v xml:space="preserve"> </v>
      </c>
      <c r="C119" s="56" t="str">
        <f>IF(PT_sort!C124=0," ",PT_sort!C124)</f>
        <v xml:space="preserve"> </v>
      </c>
      <c r="D119" s="56" t="str">
        <f>IF(PT_sort!D124=0," ",PT_sort!D124)</f>
        <v xml:space="preserve"> </v>
      </c>
      <c r="E119" s="22" t="str">
        <f>IF(PT_sort!E124=0," ",PT_sort!E124)</f>
        <v xml:space="preserve"> </v>
      </c>
    </row>
    <row r="120" spans="2:5" x14ac:dyDescent="0.25">
      <c r="B120" s="22" t="str">
        <f>IF(PT_sort!B125=0," ",PT_sort!B125)</f>
        <v xml:space="preserve"> </v>
      </c>
      <c r="C120" s="56" t="str">
        <f>IF(PT_sort!C125=0," ",PT_sort!C125)</f>
        <v xml:space="preserve"> </v>
      </c>
      <c r="D120" s="56" t="str">
        <f>IF(PT_sort!D125=0," ",PT_sort!D125)</f>
        <v xml:space="preserve"> </v>
      </c>
      <c r="E120" s="22" t="str">
        <f>IF(PT_sort!E125=0," ",PT_sort!E125)</f>
        <v xml:space="preserve"> </v>
      </c>
    </row>
    <row r="121" spans="2:5" x14ac:dyDescent="0.25">
      <c r="B121" s="22" t="str">
        <f>IF(PT_sort!B126=0," ",PT_sort!B126)</f>
        <v xml:space="preserve"> </v>
      </c>
      <c r="C121" s="56" t="str">
        <f>IF(PT_sort!C126=0," ",PT_sort!C126)</f>
        <v xml:space="preserve"> </v>
      </c>
      <c r="D121" s="56" t="str">
        <f>IF(PT_sort!D126=0," ",PT_sort!D126)</f>
        <v xml:space="preserve"> </v>
      </c>
      <c r="E121" s="22" t="str">
        <f>IF(PT_sort!E126=0," ",PT_sort!E126)</f>
        <v xml:space="preserve"> </v>
      </c>
    </row>
    <row r="122" spans="2:5" x14ac:dyDescent="0.25">
      <c r="B122" s="22" t="str">
        <f>IF(PT_sort!B127=0," ",PT_sort!B127)</f>
        <v xml:space="preserve"> </v>
      </c>
      <c r="C122" s="56" t="str">
        <f>IF(PT_sort!C127=0," ",PT_sort!C127)</f>
        <v xml:space="preserve"> </v>
      </c>
      <c r="D122" s="56" t="str">
        <f>IF(PT_sort!D127=0," ",PT_sort!D127)</f>
        <v xml:space="preserve"> </v>
      </c>
      <c r="E122" s="22" t="str">
        <f>IF(PT_sort!E127=0," ",PT_sort!E127)</f>
        <v xml:space="preserve"> </v>
      </c>
    </row>
    <row r="123" spans="2:5" x14ac:dyDescent="0.25">
      <c r="B123" s="22" t="str">
        <f>IF(PT_sort!B128=0," ",PT_sort!B128)</f>
        <v xml:space="preserve"> </v>
      </c>
      <c r="C123" s="56" t="str">
        <f>IF(PT_sort!C128=0," ",PT_sort!C128)</f>
        <v xml:space="preserve"> </v>
      </c>
      <c r="D123" s="56" t="str">
        <f>IF(PT_sort!D128=0," ",PT_sort!D128)</f>
        <v xml:space="preserve"> </v>
      </c>
      <c r="E123" s="22" t="str">
        <f>IF(PT_sort!E128=0," ",PT_sort!E128)</f>
        <v xml:space="preserve"> </v>
      </c>
    </row>
    <row r="124" spans="2:5" x14ac:dyDescent="0.25">
      <c r="B124" s="22" t="str">
        <f>IF(PT_sort!B129=0," ",PT_sort!B129)</f>
        <v xml:space="preserve"> </v>
      </c>
      <c r="C124" s="56" t="str">
        <f>IF(PT_sort!C129=0," ",PT_sort!C129)</f>
        <v xml:space="preserve"> </v>
      </c>
      <c r="D124" s="56" t="str">
        <f>IF(PT_sort!D129=0," ",PT_sort!D129)</f>
        <v xml:space="preserve"> </v>
      </c>
      <c r="E124" s="22" t="str">
        <f>IF(PT_sort!E129=0," ",PT_sort!E129)</f>
        <v xml:space="preserve"> </v>
      </c>
    </row>
    <row r="125" spans="2:5" x14ac:dyDescent="0.25">
      <c r="B125" s="22" t="str">
        <f>IF(PT_sort!B130=0," ",PT_sort!B130)</f>
        <v xml:space="preserve"> </v>
      </c>
      <c r="C125" s="56" t="str">
        <f>IF(PT_sort!C130=0," ",PT_sort!C130)</f>
        <v xml:space="preserve"> </v>
      </c>
      <c r="D125" s="56" t="str">
        <f>IF(PT_sort!D130=0," ",PT_sort!D130)</f>
        <v xml:space="preserve"> </v>
      </c>
      <c r="E125" s="22" t="str">
        <f>IF(PT_sort!E130=0," ",PT_sort!E130)</f>
        <v xml:space="preserve"> </v>
      </c>
    </row>
    <row r="126" spans="2:5" x14ac:dyDescent="0.25">
      <c r="B126" s="22" t="str">
        <f>IF(PT_sort!B131=0," ",PT_sort!B131)</f>
        <v xml:space="preserve"> </v>
      </c>
      <c r="C126" s="56" t="str">
        <f>IF(PT_sort!C131=0," ",PT_sort!C131)</f>
        <v xml:space="preserve"> </v>
      </c>
      <c r="D126" s="56" t="str">
        <f>IF(PT_sort!D131=0," ",PT_sort!D131)</f>
        <v xml:space="preserve"> </v>
      </c>
      <c r="E126" s="22" t="str">
        <f>IF(PT_sort!E131=0," ",PT_sort!E131)</f>
        <v xml:space="preserve"> </v>
      </c>
    </row>
    <row r="127" spans="2:5" x14ac:dyDescent="0.25">
      <c r="B127" s="22" t="str">
        <f>IF(PT_sort!B132=0," ",PT_sort!B132)</f>
        <v xml:space="preserve"> </v>
      </c>
      <c r="C127" s="56" t="str">
        <f>IF(PT_sort!C132=0," ",PT_sort!C132)</f>
        <v xml:space="preserve"> </v>
      </c>
      <c r="D127" s="56" t="str">
        <f>IF(PT_sort!D132=0," ",PT_sort!D132)</f>
        <v xml:space="preserve"> </v>
      </c>
      <c r="E127" s="22" t="str">
        <f>IF(PT_sort!E132=0," ",PT_sort!E132)</f>
        <v xml:space="preserve"> </v>
      </c>
    </row>
    <row r="128" spans="2:5" x14ac:dyDescent="0.25">
      <c r="B128" s="22" t="str">
        <f>IF(PT_sort!B133=0," ",PT_sort!B133)</f>
        <v xml:space="preserve"> </v>
      </c>
      <c r="C128" s="56" t="str">
        <f>IF(PT_sort!C133=0," ",PT_sort!C133)</f>
        <v xml:space="preserve"> </v>
      </c>
      <c r="D128" s="56" t="str">
        <f>IF(PT_sort!D133=0," ",PT_sort!D133)</f>
        <v xml:space="preserve"> </v>
      </c>
      <c r="E128" s="22" t="str">
        <f>IF(PT_sort!E133=0," ",PT_sort!E133)</f>
        <v xml:space="preserve"> </v>
      </c>
    </row>
    <row r="129" spans="2:5" x14ac:dyDescent="0.25">
      <c r="B129" s="22" t="str">
        <f>IF(PT_sort!B134=0," ",PT_sort!B134)</f>
        <v xml:space="preserve"> </v>
      </c>
      <c r="C129" s="56" t="str">
        <f>IF(PT_sort!C134=0," ",PT_sort!C134)</f>
        <v xml:space="preserve"> </v>
      </c>
      <c r="D129" s="56" t="str">
        <f>IF(PT_sort!D134=0," ",PT_sort!D134)</f>
        <v xml:space="preserve"> </v>
      </c>
      <c r="E129" s="22" t="str">
        <f>IF(PT_sort!E134=0," ",PT_sort!E134)</f>
        <v xml:space="preserve"> </v>
      </c>
    </row>
    <row r="130" spans="2:5" x14ac:dyDescent="0.25">
      <c r="B130" s="22" t="str">
        <f>IF(PT_sort!B135=0," ",PT_sort!B135)</f>
        <v xml:space="preserve"> </v>
      </c>
      <c r="C130" s="56" t="str">
        <f>IF(PT_sort!C135=0," ",PT_sort!C135)</f>
        <v xml:space="preserve"> </v>
      </c>
      <c r="D130" s="56" t="str">
        <f>IF(PT_sort!D135=0," ",PT_sort!D135)</f>
        <v xml:space="preserve"> </v>
      </c>
      <c r="E130" s="22" t="str">
        <f>IF(PT_sort!E135=0," ",PT_sort!E135)</f>
        <v xml:space="preserve"> </v>
      </c>
    </row>
    <row r="131" spans="2:5" x14ac:dyDescent="0.25">
      <c r="B131" s="22" t="str">
        <f>IF(PT_sort!B136=0," ",PT_sort!B136)</f>
        <v xml:space="preserve"> </v>
      </c>
      <c r="C131" s="56" t="str">
        <f>IF(PT_sort!C136=0," ",PT_sort!C136)</f>
        <v xml:space="preserve"> </v>
      </c>
      <c r="D131" s="56" t="str">
        <f>IF(PT_sort!D136=0," ",PT_sort!D136)</f>
        <v xml:space="preserve"> </v>
      </c>
      <c r="E131" s="22" t="str">
        <f>IF(PT_sort!E136=0," ",PT_sort!E136)</f>
        <v xml:space="preserve"> </v>
      </c>
    </row>
    <row r="132" spans="2:5" x14ac:dyDescent="0.25">
      <c r="B132" s="22" t="str">
        <f>IF(PT_sort!B137=0," ",PT_sort!B137)</f>
        <v xml:space="preserve"> </v>
      </c>
      <c r="C132" s="56" t="str">
        <f>IF(PT_sort!C137=0," ",PT_sort!C137)</f>
        <v xml:space="preserve"> </v>
      </c>
      <c r="D132" s="56" t="str">
        <f>IF(PT_sort!D137=0," ",PT_sort!D137)</f>
        <v xml:space="preserve"> </v>
      </c>
      <c r="E132" s="22" t="str">
        <f>IF(PT_sort!E137=0," ",PT_sort!E137)</f>
        <v xml:space="preserve"> </v>
      </c>
    </row>
    <row r="133" spans="2:5" x14ac:dyDescent="0.25">
      <c r="B133" s="22" t="str">
        <f>IF(PT_sort!B138=0," ",PT_sort!B138)</f>
        <v xml:space="preserve"> </v>
      </c>
      <c r="C133" s="56" t="str">
        <f>IF(PT_sort!C138=0," ",PT_sort!C138)</f>
        <v xml:space="preserve"> </v>
      </c>
      <c r="D133" s="56" t="str">
        <f>IF(PT_sort!D138=0," ",PT_sort!D138)</f>
        <v xml:space="preserve"> </v>
      </c>
      <c r="E133" s="22" t="str">
        <f>IF(PT_sort!E138=0," ",PT_sort!E138)</f>
        <v xml:space="preserve"> </v>
      </c>
    </row>
    <row r="134" spans="2:5" x14ac:dyDescent="0.25">
      <c r="B134" s="22" t="str">
        <f>IF(PT_sort!B139=0," ",PT_sort!B139)</f>
        <v xml:space="preserve"> </v>
      </c>
      <c r="C134" s="56" t="str">
        <f>IF(PT_sort!C139=0," ",PT_sort!C139)</f>
        <v xml:space="preserve"> </v>
      </c>
      <c r="D134" s="56" t="str">
        <f>IF(PT_sort!D139=0," ",PT_sort!D139)</f>
        <v xml:space="preserve"> </v>
      </c>
      <c r="E134" s="22" t="str">
        <f>IF(PT_sort!E139=0," ",PT_sort!E139)</f>
        <v xml:space="preserve"> </v>
      </c>
    </row>
    <row r="135" spans="2:5" x14ac:dyDescent="0.25">
      <c r="B135" s="22" t="str">
        <f>IF(PT_sort!B140=0," ",PT_sort!B140)</f>
        <v xml:space="preserve"> </v>
      </c>
      <c r="C135" s="56" t="str">
        <f>IF(PT_sort!C140=0," ",PT_sort!C140)</f>
        <v xml:space="preserve"> </v>
      </c>
      <c r="D135" s="56" t="str">
        <f>IF(PT_sort!D140=0," ",PT_sort!D140)</f>
        <v xml:space="preserve"> </v>
      </c>
      <c r="E135" s="22" t="str">
        <f>IF(PT_sort!E140=0," ",PT_sort!E140)</f>
        <v xml:space="preserve"> </v>
      </c>
    </row>
    <row r="136" spans="2:5" x14ac:dyDescent="0.25">
      <c r="B136" s="22" t="str">
        <f>IF(PT_sort!B141=0," ",PT_sort!B141)</f>
        <v xml:space="preserve"> </v>
      </c>
      <c r="C136" s="56" t="str">
        <f>IF(PT_sort!C141=0," ",PT_sort!C141)</f>
        <v xml:space="preserve"> </v>
      </c>
      <c r="D136" s="56" t="str">
        <f>IF(PT_sort!D141=0," ",PT_sort!D141)</f>
        <v xml:space="preserve"> </v>
      </c>
      <c r="E136" s="22" t="str">
        <f>IF(PT_sort!E141=0," ",PT_sort!E141)</f>
        <v xml:space="preserve"> </v>
      </c>
    </row>
    <row r="137" spans="2:5" x14ac:dyDescent="0.25">
      <c r="B137" s="22" t="str">
        <f>IF(PT_sort!B142=0," ",PT_sort!B142)</f>
        <v xml:space="preserve"> </v>
      </c>
      <c r="C137" s="56" t="str">
        <f>IF(PT_sort!C142=0," ",PT_sort!C142)</f>
        <v xml:space="preserve"> </v>
      </c>
      <c r="D137" s="56" t="str">
        <f>IF(PT_sort!D142=0," ",PT_sort!D142)</f>
        <v xml:space="preserve"> </v>
      </c>
      <c r="E137" s="22" t="str">
        <f>IF(PT_sort!E142=0," ",PT_sort!E142)</f>
        <v xml:space="preserve"> </v>
      </c>
    </row>
    <row r="138" spans="2:5" x14ac:dyDescent="0.25">
      <c r="B138" s="22" t="str">
        <f>IF(PT_sort!B143=0," ",PT_sort!B143)</f>
        <v xml:space="preserve"> </v>
      </c>
      <c r="C138" s="56" t="str">
        <f>IF(PT_sort!C143=0," ",PT_sort!C143)</f>
        <v xml:space="preserve"> </v>
      </c>
      <c r="D138" s="56" t="str">
        <f>IF(PT_sort!D143=0," ",PT_sort!D143)</f>
        <v xml:space="preserve"> </v>
      </c>
      <c r="E138" s="22" t="str">
        <f>IF(PT_sort!E143=0," ",PT_sort!E143)</f>
        <v xml:space="preserve"> </v>
      </c>
    </row>
    <row r="139" spans="2:5" x14ac:dyDescent="0.25">
      <c r="B139" s="22" t="str">
        <f>IF(PT_sort!B144=0," ",PT_sort!B144)</f>
        <v xml:space="preserve"> </v>
      </c>
      <c r="C139" s="56" t="str">
        <f>IF(PT_sort!C144=0," ",PT_sort!C144)</f>
        <v xml:space="preserve"> </v>
      </c>
      <c r="D139" s="56" t="str">
        <f>IF(PT_sort!D144=0," ",PT_sort!D144)</f>
        <v xml:space="preserve"> </v>
      </c>
      <c r="E139" s="22" t="str">
        <f>IF(PT_sort!E144=0," ",PT_sort!E144)</f>
        <v xml:space="preserve"> </v>
      </c>
    </row>
    <row r="140" spans="2:5" x14ac:dyDescent="0.25">
      <c r="B140" s="22" t="str">
        <f>IF(PT_sort!B145=0," ",PT_sort!B145)</f>
        <v xml:space="preserve"> </v>
      </c>
      <c r="C140" s="56" t="str">
        <f>IF(PT_sort!C145=0," ",PT_sort!C145)</f>
        <v xml:space="preserve"> </v>
      </c>
      <c r="D140" s="56" t="str">
        <f>IF(PT_sort!D145=0," ",PT_sort!D145)</f>
        <v xml:space="preserve"> </v>
      </c>
      <c r="E140" s="22" t="str">
        <f>IF(PT_sort!E145=0," ",PT_sort!E145)</f>
        <v xml:space="preserve"> </v>
      </c>
    </row>
    <row r="141" spans="2:5" x14ac:dyDescent="0.25">
      <c r="B141" s="22" t="str">
        <f>IF(PT_sort!B146=0," ",PT_sort!B146)</f>
        <v xml:space="preserve"> </v>
      </c>
      <c r="C141" s="56" t="str">
        <f>IF(PT_sort!C146=0," ",PT_sort!C146)</f>
        <v xml:space="preserve"> </v>
      </c>
      <c r="D141" s="56" t="str">
        <f>IF(PT_sort!D146=0," ",PT_sort!D146)</f>
        <v xml:space="preserve"> </v>
      </c>
      <c r="E141" s="22" t="str">
        <f>IF(PT_sort!E146=0," ",PT_sort!E146)</f>
        <v xml:space="preserve"> </v>
      </c>
    </row>
    <row r="142" spans="2:5" x14ac:dyDescent="0.25">
      <c r="B142" s="22" t="str">
        <f>IF(PT_sort!B147=0," ",PT_sort!B147)</f>
        <v xml:space="preserve"> </v>
      </c>
      <c r="C142" s="56" t="str">
        <f>IF(PT_sort!C147=0," ",PT_sort!C147)</f>
        <v xml:space="preserve"> </v>
      </c>
      <c r="D142" s="56" t="str">
        <f>IF(PT_sort!D147=0," ",PT_sort!D147)</f>
        <v xml:space="preserve"> </v>
      </c>
      <c r="E142" s="22" t="str">
        <f>IF(PT_sort!E147=0," ",PT_sort!E147)</f>
        <v xml:space="preserve"> </v>
      </c>
    </row>
    <row r="143" spans="2:5" x14ac:dyDescent="0.25">
      <c r="B143" s="22" t="str">
        <f>IF(PT_sort!B148=0," ",PT_sort!B148)</f>
        <v xml:space="preserve"> </v>
      </c>
      <c r="C143" s="56" t="str">
        <f>IF(PT_sort!C148=0," ",PT_sort!C148)</f>
        <v xml:space="preserve"> </v>
      </c>
      <c r="D143" s="56" t="str">
        <f>IF(PT_sort!D148=0," ",PT_sort!D148)</f>
        <v xml:space="preserve"> </v>
      </c>
      <c r="E143" s="22" t="str">
        <f>IF(PT_sort!E148=0," ",PT_sort!E148)</f>
        <v xml:space="preserve"> </v>
      </c>
    </row>
    <row r="144" spans="2:5" x14ac:dyDescent="0.25">
      <c r="B144" s="22" t="str">
        <f>IF(PT_sort!B149=0," ",PT_sort!B149)</f>
        <v xml:space="preserve"> </v>
      </c>
      <c r="C144" s="56" t="str">
        <f>IF(PT_sort!C149=0," ",PT_sort!C149)</f>
        <v xml:space="preserve"> </v>
      </c>
      <c r="D144" s="56" t="str">
        <f>IF(PT_sort!D149=0," ",PT_sort!D149)</f>
        <v xml:space="preserve"> </v>
      </c>
      <c r="E144" s="22" t="str">
        <f>IF(PT_sort!E149=0," ",PT_sort!E149)</f>
        <v xml:space="preserve"> </v>
      </c>
    </row>
    <row r="145" spans="2:5" x14ac:dyDescent="0.25">
      <c r="B145" s="22" t="str">
        <f>IF(PT_sort!B150=0," ",PT_sort!B150)</f>
        <v xml:space="preserve"> </v>
      </c>
      <c r="C145" s="56" t="str">
        <f>IF(PT_sort!C150=0," ",PT_sort!C150)</f>
        <v xml:space="preserve"> </v>
      </c>
      <c r="D145" s="56" t="str">
        <f>IF(PT_sort!D150=0," ",PT_sort!D150)</f>
        <v xml:space="preserve"> </v>
      </c>
      <c r="E145" s="22" t="str">
        <f>IF(PT_sort!E150=0," ",PT_sort!E150)</f>
        <v xml:space="preserve"> </v>
      </c>
    </row>
    <row r="146" spans="2:5" x14ac:dyDescent="0.25">
      <c r="B146" s="22" t="str">
        <f>IF(PT_sort!B151=0," ",PT_sort!B151)</f>
        <v xml:space="preserve"> </v>
      </c>
      <c r="C146" s="56" t="str">
        <f>IF(PT_sort!C151=0," ",PT_sort!C151)</f>
        <v xml:space="preserve"> </v>
      </c>
      <c r="D146" s="56" t="str">
        <f>IF(PT_sort!D151=0," ",PT_sort!D151)</f>
        <v xml:space="preserve"> </v>
      </c>
      <c r="E146" s="22" t="str">
        <f>IF(PT_sort!E151=0," ",PT_sort!E151)</f>
        <v xml:space="preserve"> </v>
      </c>
    </row>
    <row r="147" spans="2:5" x14ac:dyDescent="0.25">
      <c r="B147" s="22" t="str">
        <f>IF(PT_sort!B152=0," ",PT_sort!B152)</f>
        <v xml:space="preserve"> </v>
      </c>
      <c r="C147" s="56" t="str">
        <f>IF(PT_sort!C152=0," ",PT_sort!C152)</f>
        <v xml:space="preserve"> </v>
      </c>
      <c r="D147" s="56" t="str">
        <f>IF(PT_sort!D152=0," ",PT_sort!D152)</f>
        <v xml:space="preserve"> </v>
      </c>
      <c r="E147" s="22" t="str">
        <f>IF(PT_sort!E152=0," ",PT_sort!E152)</f>
        <v xml:space="preserve"> </v>
      </c>
    </row>
    <row r="148" spans="2:5" x14ac:dyDescent="0.25">
      <c r="B148" s="22" t="str">
        <f>IF(PT_sort!B153=0," ",PT_sort!B153)</f>
        <v xml:space="preserve"> </v>
      </c>
      <c r="C148" s="56" t="str">
        <f>IF(PT_sort!C153=0," ",PT_sort!C153)</f>
        <v xml:space="preserve"> </v>
      </c>
      <c r="D148" s="56" t="str">
        <f>IF(PT_sort!D153=0," ",PT_sort!D153)</f>
        <v xml:space="preserve"> </v>
      </c>
      <c r="E148" s="22" t="str">
        <f>IF(PT_sort!E153=0," ",PT_sort!E153)</f>
        <v xml:space="preserve"> </v>
      </c>
    </row>
    <row r="149" spans="2:5" x14ac:dyDescent="0.25">
      <c r="B149" s="22" t="str">
        <f>IF(PT_sort!B154=0," ",PT_sort!B154)</f>
        <v xml:space="preserve"> </v>
      </c>
      <c r="C149" s="56" t="str">
        <f>IF(PT_sort!C154=0," ",PT_sort!C154)</f>
        <v xml:space="preserve"> </v>
      </c>
      <c r="D149" s="56" t="str">
        <f>IF(PT_sort!D154=0," ",PT_sort!D154)</f>
        <v xml:space="preserve"> </v>
      </c>
      <c r="E149" s="22" t="str">
        <f>IF(PT_sort!E154=0," ",PT_sort!E154)</f>
        <v xml:space="preserve"> </v>
      </c>
    </row>
    <row r="150" spans="2:5" x14ac:dyDescent="0.25">
      <c r="B150" s="22" t="str">
        <f>IF(PT_sort!B155=0," ",PT_sort!B155)</f>
        <v xml:space="preserve"> </v>
      </c>
      <c r="C150" s="56" t="str">
        <f>IF(PT_sort!C155=0," ",PT_sort!C155)</f>
        <v xml:space="preserve"> </v>
      </c>
      <c r="D150" s="56" t="str">
        <f>IF(PT_sort!D155=0," ",PT_sort!D155)</f>
        <v xml:space="preserve"> </v>
      </c>
      <c r="E150" s="22" t="str">
        <f>IF(PT_sort!E155=0," ",PT_sort!E155)</f>
        <v xml:space="preserve"> </v>
      </c>
    </row>
    <row r="151" spans="2:5" x14ac:dyDescent="0.25">
      <c r="B151" s="22" t="str">
        <f>IF(PT_sort!B156=0," ",PT_sort!B156)</f>
        <v xml:space="preserve"> </v>
      </c>
      <c r="C151" s="56" t="str">
        <f>IF(PT_sort!C156=0," ",PT_sort!C156)</f>
        <v xml:space="preserve"> </v>
      </c>
      <c r="D151" s="56" t="str">
        <f>IF(PT_sort!D156=0," ",PT_sort!D156)</f>
        <v xml:space="preserve"> </v>
      </c>
      <c r="E151" s="22" t="str">
        <f>IF(PT_sort!E156=0," ",PT_sort!E156)</f>
        <v xml:space="preserve"> </v>
      </c>
    </row>
    <row r="152" spans="2:5" x14ac:dyDescent="0.25">
      <c r="B152" s="22" t="str">
        <f>IF(PT_sort!B157=0," ",PT_sort!B157)</f>
        <v xml:space="preserve"> </v>
      </c>
      <c r="C152" s="56" t="str">
        <f>IF(PT_sort!C157=0," ",PT_sort!C157)</f>
        <v xml:space="preserve"> </v>
      </c>
      <c r="D152" s="56" t="str">
        <f>IF(PT_sort!D157=0," ",PT_sort!D157)</f>
        <v xml:space="preserve"> </v>
      </c>
      <c r="E152" s="22" t="str">
        <f>IF(PT_sort!E157=0," ",PT_sort!E157)</f>
        <v xml:space="preserve"> </v>
      </c>
    </row>
    <row r="153" spans="2:5" x14ac:dyDescent="0.25">
      <c r="B153" s="22" t="str">
        <f>IF(PT_sort!B158=0," ",PT_sort!B158)</f>
        <v xml:space="preserve"> </v>
      </c>
      <c r="C153" s="56" t="str">
        <f>IF(PT_sort!C158=0," ",PT_sort!C158)</f>
        <v xml:space="preserve"> </v>
      </c>
      <c r="D153" s="56" t="str">
        <f>IF(PT_sort!D158=0," ",PT_sort!D158)</f>
        <v xml:space="preserve"> </v>
      </c>
      <c r="E153" s="22" t="str">
        <f>IF(PT_sort!E158=0," ",PT_sort!E158)</f>
        <v xml:space="preserve"> </v>
      </c>
    </row>
    <row r="154" spans="2:5" x14ac:dyDescent="0.25">
      <c r="B154" s="22" t="str">
        <f>IF(PT_sort!B159=0," ",PT_sort!B159)</f>
        <v xml:space="preserve"> </v>
      </c>
      <c r="C154" s="56" t="str">
        <f>IF(PT_sort!C159=0," ",PT_sort!C159)</f>
        <v xml:space="preserve"> </v>
      </c>
      <c r="D154" s="56" t="str">
        <f>IF(PT_sort!D159=0," ",PT_sort!D159)</f>
        <v xml:space="preserve"> </v>
      </c>
      <c r="E154" s="22" t="str">
        <f>IF(PT_sort!E159=0," ",PT_sort!E159)</f>
        <v xml:space="preserve"> </v>
      </c>
    </row>
    <row r="155" spans="2:5" x14ac:dyDescent="0.25">
      <c r="B155" s="22" t="str">
        <f>IF(PT_sort!B160=0," ",PT_sort!B160)</f>
        <v xml:space="preserve"> </v>
      </c>
      <c r="C155" s="56" t="str">
        <f>IF(PT_sort!C160=0," ",PT_sort!C160)</f>
        <v xml:space="preserve"> </v>
      </c>
      <c r="D155" s="56" t="str">
        <f>IF(PT_sort!D160=0," ",PT_sort!D160)</f>
        <v xml:space="preserve"> </v>
      </c>
      <c r="E155" s="22" t="str">
        <f>IF(PT_sort!E160=0," ",PT_sort!E160)</f>
        <v xml:space="preserve"> </v>
      </c>
    </row>
    <row r="156" spans="2:5" x14ac:dyDescent="0.25">
      <c r="B156" s="22" t="str">
        <f>IF(PT_sort!B161=0," ",PT_sort!B161)</f>
        <v xml:space="preserve"> </v>
      </c>
      <c r="C156" s="56" t="str">
        <f>IF(PT_sort!C161=0," ",PT_sort!C161)</f>
        <v xml:space="preserve"> </v>
      </c>
      <c r="D156" s="56" t="str">
        <f>IF(PT_sort!D161=0," ",PT_sort!D161)</f>
        <v xml:space="preserve"> </v>
      </c>
      <c r="E156" s="22" t="str">
        <f>IF(PT_sort!E161=0," ",PT_sort!E161)</f>
        <v xml:space="preserve"> </v>
      </c>
    </row>
    <row r="157" spans="2:5" x14ac:dyDescent="0.25">
      <c r="B157" s="22" t="str">
        <f>IF(PT_sort!B162=0," ",PT_sort!B162)</f>
        <v xml:space="preserve"> </v>
      </c>
      <c r="C157" s="56" t="str">
        <f>IF(PT_sort!C162=0," ",PT_sort!C162)</f>
        <v xml:space="preserve"> </v>
      </c>
      <c r="D157" s="56" t="str">
        <f>IF(PT_sort!D162=0," ",PT_sort!D162)</f>
        <v xml:space="preserve"> </v>
      </c>
      <c r="E157" s="22" t="str">
        <f>IF(PT_sort!E162=0," ",PT_sort!E162)</f>
        <v xml:space="preserve"> </v>
      </c>
    </row>
    <row r="158" spans="2:5" x14ac:dyDescent="0.25">
      <c r="B158" s="22" t="str">
        <f>IF(PT_sort!B163=0," ",PT_sort!B163)</f>
        <v xml:space="preserve"> </v>
      </c>
      <c r="C158" s="56" t="str">
        <f>IF(PT_sort!C163=0," ",PT_sort!C163)</f>
        <v xml:space="preserve"> </v>
      </c>
      <c r="D158" s="56" t="str">
        <f>IF(PT_sort!D163=0," ",PT_sort!D163)</f>
        <v xml:space="preserve"> </v>
      </c>
      <c r="E158" s="22" t="str">
        <f>IF(PT_sort!E163=0," ",PT_sort!E163)</f>
        <v xml:space="preserve"> </v>
      </c>
    </row>
    <row r="159" spans="2:5" x14ac:dyDescent="0.25">
      <c r="B159" s="22" t="str">
        <f>IF(PT_sort!B164=0," ",PT_sort!B164)</f>
        <v xml:space="preserve"> </v>
      </c>
      <c r="C159" s="56" t="str">
        <f>IF(PT_sort!C164=0," ",PT_sort!C164)</f>
        <v xml:space="preserve"> </v>
      </c>
      <c r="D159" s="56" t="str">
        <f>IF(PT_sort!D164=0," ",PT_sort!D164)</f>
        <v xml:space="preserve"> </v>
      </c>
      <c r="E159" s="22" t="str">
        <f>IF(PT_sort!E164=0," ",PT_sort!E164)</f>
        <v xml:space="preserve"> </v>
      </c>
    </row>
    <row r="160" spans="2:5" x14ac:dyDescent="0.25">
      <c r="B160" s="22" t="str">
        <f>IF(PT_sort!B165=0," ",PT_sort!B165)</f>
        <v xml:space="preserve"> </v>
      </c>
      <c r="C160" s="56" t="str">
        <f>IF(PT_sort!C165=0," ",PT_sort!C165)</f>
        <v xml:space="preserve"> </v>
      </c>
      <c r="D160" s="56" t="str">
        <f>IF(PT_sort!D165=0," ",PT_sort!D165)</f>
        <v xml:space="preserve"> </v>
      </c>
      <c r="E160" s="22" t="str">
        <f>IF(PT_sort!E165=0," ",PT_sort!E165)</f>
        <v xml:space="preserve"> </v>
      </c>
    </row>
    <row r="161" spans="2:5" x14ac:dyDescent="0.25">
      <c r="B161" s="22" t="str">
        <f>IF(PT_sort!B166=0," ",PT_sort!B166)</f>
        <v xml:space="preserve"> </v>
      </c>
      <c r="C161" s="56" t="str">
        <f>IF(PT_sort!C166=0," ",PT_sort!C166)</f>
        <v xml:space="preserve"> </v>
      </c>
      <c r="D161" s="56" t="str">
        <f>IF(PT_sort!D166=0," ",PT_sort!D166)</f>
        <v xml:space="preserve"> </v>
      </c>
      <c r="E161" s="22" t="str">
        <f>IF(PT_sort!E166=0," ",PT_sort!E166)</f>
        <v xml:space="preserve"> </v>
      </c>
    </row>
    <row r="162" spans="2:5" x14ac:dyDescent="0.25">
      <c r="B162" s="22" t="str">
        <f>IF(PT_sort!B167=0," ",PT_sort!B167)</f>
        <v xml:space="preserve"> </v>
      </c>
      <c r="C162" s="56" t="str">
        <f>IF(PT_sort!C167=0," ",PT_sort!C167)</f>
        <v xml:space="preserve"> </v>
      </c>
      <c r="D162" s="56" t="str">
        <f>IF(PT_sort!D167=0," ",PT_sort!D167)</f>
        <v xml:space="preserve"> </v>
      </c>
      <c r="E162" s="22" t="str">
        <f>IF(PT_sort!E167=0," ",PT_sort!E167)</f>
        <v xml:space="preserve"> </v>
      </c>
    </row>
    <row r="163" spans="2:5" x14ac:dyDescent="0.25">
      <c r="B163" s="22" t="str">
        <f>IF(PT_sort!B168=0," ",PT_sort!B168)</f>
        <v xml:space="preserve"> </v>
      </c>
      <c r="C163" s="56" t="str">
        <f>IF(PT_sort!C168=0," ",PT_sort!C168)</f>
        <v xml:space="preserve"> </v>
      </c>
      <c r="D163" s="56" t="str">
        <f>IF(PT_sort!D168=0," ",PT_sort!D168)</f>
        <v xml:space="preserve"> </v>
      </c>
      <c r="E163" s="22" t="str">
        <f>IF(PT_sort!E168=0," ",PT_sort!E168)</f>
        <v xml:space="preserve"> </v>
      </c>
    </row>
    <row r="164" spans="2:5" x14ac:dyDescent="0.25">
      <c r="B164" s="22" t="str">
        <f>IF(PT_sort!B169=0," ",PT_sort!B169)</f>
        <v xml:space="preserve"> </v>
      </c>
      <c r="C164" s="56" t="str">
        <f>IF(PT_sort!C169=0," ",PT_sort!C169)</f>
        <v xml:space="preserve"> </v>
      </c>
      <c r="D164" s="56" t="str">
        <f>IF(PT_sort!D169=0," ",PT_sort!D169)</f>
        <v xml:space="preserve"> </v>
      </c>
      <c r="E164" s="22" t="str">
        <f>IF(PT_sort!E169=0," ",PT_sort!E169)</f>
        <v xml:space="preserve"> </v>
      </c>
    </row>
    <row r="165" spans="2:5" x14ac:dyDescent="0.25">
      <c r="B165" s="22" t="str">
        <f>IF(PT_sort!B170=0," ",PT_sort!B170)</f>
        <v xml:space="preserve"> </v>
      </c>
      <c r="C165" s="56" t="str">
        <f>IF(PT_sort!C170=0," ",PT_sort!C170)</f>
        <v xml:space="preserve"> </v>
      </c>
      <c r="D165" s="56" t="str">
        <f>IF(PT_sort!D170=0," ",PT_sort!D170)</f>
        <v xml:space="preserve"> </v>
      </c>
      <c r="E165" s="22" t="str">
        <f>IF(PT_sort!E170=0," ",PT_sort!E170)</f>
        <v xml:space="preserve"> </v>
      </c>
    </row>
    <row r="166" spans="2:5" x14ac:dyDescent="0.25">
      <c r="B166" s="22" t="str">
        <f>IF(PT_sort!B171=0," ",PT_sort!B171)</f>
        <v xml:space="preserve"> </v>
      </c>
      <c r="C166" s="56" t="str">
        <f>IF(PT_sort!C171=0," ",PT_sort!C171)</f>
        <v xml:space="preserve"> </v>
      </c>
      <c r="D166" s="56" t="str">
        <f>IF(PT_sort!D171=0," ",PT_sort!D171)</f>
        <v xml:space="preserve"> </v>
      </c>
      <c r="E166" s="22" t="str">
        <f>IF(PT_sort!E171=0," ",PT_sort!E171)</f>
        <v xml:space="preserve"> </v>
      </c>
    </row>
    <row r="167" spans="2:5" x14ac:dyDescent="0.25">
      <c r="B167" s="22" t="str">
        <f>IF(PT_sort!B172=0," ",PT_sort!B172)</f>
        <v xml:space="preserve"> </v>
      </c>
      <c r="C167" s="56" t="str">
        <f>IF(PT_sort!C172=0," ",PT_sort!C172)</f>
        <v xml:space="preserve"> </v>
      </c>
      <c r="D167" s="56" t="str">
        <f>IF(PT_sort!D172=0," ",PT_sort!D172)</f>
        <v xml:space="preserve"> </v>
      </c>
      <c r="E167" s="22" t="str">
        <f>IF(PT_sort!E172=0," ",PT_sort!E172)</f>
        <v xml:space="preserve"> </v>
      </c>
    </row>
    <row r="168" spans="2:5" x14ac:dyDescent="0.25">
      <c r="B168" s="22" t="str">
        <f>IF(PT_sort!B173=0," ",PT_sort!B173)</f>
        <v xml:space="preserve"> </v>
      </c>
      <c r="C168" s="56" t="str">
        <f>IF(PT_sort!C173=0," ",PT_sort!C173)</f>
        <v xml:space="preserve"> </v>
      </c>
      <c r="D168" s="56" t="str">
        <f>IF(PT_sort!D173=0," ",PT_sort!D173)</f>
        <v xml:space="preserve"> </v>
      </c>
      <c r="E168" s="22" t="str">
        <f>IF(PT_sort!E173=0," ",PT_sort!E173)</f>
        <v xml:space="preserve"> </v>
      </c>
    </row>
    <row r="169" spans="2:5" x14ac:dyDescent="0.25">
      <c r="B169" s="22" t="str">
        <f>IF(PT_sort!B174=0," ",PT_sort!B174)</f>
        <v xml:space="preserve"> </v>
      </c>
      <c r="C169" s="56" t="str">
        <f>IF(PT_sort!C174=0," ",PT_sort!C174)</f>
        <v xml:space="preserve"> </v>
      </c>
      <c r="D169" s="56" t="str">
        <f>IF(PT_sort!D174=0," ",PT_sort!D174)</f>
        <v xml:space="preserve"> </v>
      </c>
      <c r="E169" s="22" t="str">
        <f>IF(PT_sort!E174=0," ",PT_sort!E174)</f>
        <v xml:space="preserve"> </v>
      </c>
    </row>
    <row r="170" spans="2:5" x14ac:dyDescent="0.25">
      <c r="B170" s="22" t="str">
        <f>IF(PT_sort!B175=0," ",PT_sort!B175)</f>
        <v xml:space="preserve"> </v>
      </c>
      <c r="C170" s="56" t="str">
        <f>IF(PT_sort!C175=0," ",PT_sort!C175)</f>
        <v xml:space="preserve"> </v>
      </c>
      <c r="D170" s="56" t="str">
        <f>IF(PT_sort!D175=0," ",PT_sort!D175)</f>
        <v xml:space="preserve"> </v>
      </c>
      <c r="E170" s="22" t="str">
        <f>IF(PT_sort!E175=0," ",PT_sort!E175)</f>
        <v xml:space="preserve"> </v>
      </c>
    </row>
    <row r="171" spans="2:5" x14ac:dyDescent="0.25">
      <c r="B171" s="22" t="str">
        <f>IF(PT_sort!B176=0," ",PT_sort!B176)</f>
        <v xml:space="preserve"> </v>
      </c>
      <c r="C171" s="56" t="str">
        <f>IF(PT_sort!C176=0," ",PT_sort!C176)</f>
        <v xml:space="preserve"> </v>
      </c>
      <c r="D171" s="56" t="str">
        <f>IF(PT_sort!D176=0," ",PT_sort!D176)</f>
        <v xml:space="preserve"> </v>
      </c>
      <c r="E171" s="22" t="str">
        <f>IF(PT_sort!E176=0," ",PT_sort!E176)</f>
        <v xml:space="preserve"> </v>
      </c>
    </row>
    <row r="172" spans="2:5" x14ac:dyDescent="0.25">
      <c r="B172" s="22" t="str">
        <f>IF(PT_sort!B177=0," ",PT_sort!B177)</f>
        <v xml:space="preserve"> </v>
      </c>
      <c r="C172" s="56" t="str">
        <f>IF(PT_sort!C177=0," ",PT_sort!C177)</f>
        <v xml:space="preserve"> </v>
      </c>
      <c r="D172" s="56" t="str">
        <f>IF(PT_sort!D177=0," ",PT_sort!D177)</f>
        <v xml:space="preserve"> </v>
      </c>
      <c r="E172" s="22" t="str">
        <f>IF(PT_sort!E177=0," ",PT_sort!E177)</f>
        <v xml:space="preserve"> </v>
      </c>
    </row>
    <row r="173" spans="2:5" x14ac:dyDescent="0.25">
      <c r="B173" s="22" t="str">
        <f>IF(PT_sort!B178=0," ",PT_sort!B178)</f>
        <v xml:space="preserve"> </v>
      </c>
      <c r="C173" s="56" t="str">
        <f>IF(PT_sort!C178=0," ",PT_sort!C178)</f>
        <v xml:space="preserve"> </v>
      </c>
      <c r="D173" s="56" t="str">
        <f>IF(PT_sort!D178=0," ",PT_sort!D178)</f>
        <v xml:space="preserve"> </v>
      </c>
      <c r="E173" s="22" t="str">
        <f>IF(PT_sort!E178=0," ",PT_sort!E178)</f>
        <v xml:space="preserve"> </v>
      </c>
    </row>
    <row r="174" spans="2:5" x14ac:dyDescent="0.25">
      <c r="B174" s="22" t="str">
        <f>IF(PT_sort!B179=0," ",PT_sort!B179)</f>
        <v xml:space="preserve"> </v>
      </c>
      <c r="C174" s="56" t="str">
        <f>IF(PT_sort!C179=0," ",PT_sort!C179)</f>
        <v xml:space="preserve"> </v>
      </c>
      <c r="D174" s="56" t="str">
        <f>IF(PT_sort!D179=0," ",PT_sort!D179)</f>
        <v xml:space="preserve"> </v>
      </c>
      <c r="E174" s="22" t="str">
        <f>IF(PT_sort!E179=0," ",PT_sort!E179)</f>
        <v xml:space="preserve"> </v>
      </c>
    </row>
    <row r="175" spans="2:5" x14ac:dyDescent="0.25">
      <c r="B175" s="22" t="str">
        <f>IF(PT_sort!B180=0," ",PT_sort!B180)</f>
        <v xml:space="preserve"> </v>
      </c>
      <c r="C175" s="56" t="str">
        <f>IF(PT_sort!C180=0," ",PT_sort!C180)</f>
        <v xml:space="preserve"> </v>
      </c>
      <c r="D175" s="56" t="str">
        <f>IF(PT_sort!D180=0," ",PT_sort!D180)</f>
        <v xml:space="preserve"> </v>
      </c>
      <c r="E175" s="22" t="str">
        <f>IF(PT_sort!E180=0," ",PT_sort!E180)</f>
        <v xml:space="preserve"> </v>
      </c>
    </row>
    <row r="176" spans="2:5" x14ac:dyDescent="0.25">
      <c r="B176" s="22" t="str">
        <f>IF(PT_sort!B181=0," ",PT_sort!B181)</f>
        <v xml:space="preserve"> </v>
      </c>
      <c r="C176" s="56" t="str">
        <f>IF(PT_sort!C181=0," ",PT_sort!C181)</f>
        <v xml:space="preserve"> </v>
      </c>
      <c r="D176" s="56" t="str">
        <f>IF(PT_sort!D181=0," ",PT_sort!D181)</f>
        <v xml:space="preserve"> </v>
      </c>
      <c r="E176" s="22" t="str">
        <f>IF(PT_sort!E181=0," ",PT_sort!E181)</f>
        <v xml:space="preserve"> </v>
      </c>
    </row>
    <row r="177" spans="2:5" x14ac:dyDescent="0.25">
      <c r="B177" s="22" t="str">
        <f>IF(PT_sort!B182=0," ",PT_sort!B182)</f>
        <v xml:space="preserve"> </v>
      </c>
      <c r="C177" s="56" t="str">
        <f>IF(PT_sort!C182=0," ",PT_sort!C182)</f>
        <v xml:space="preserve"> </v>
      </c>
      <c r="D177" s="56" t="str">
        <f>IF(PT_sort!D182=0," ",PT_sort!D182)</f>
        <v xml:space="preserve"> </v>
      </c>
      <c r="E177" s="22" t="str">
        <f>IF(PT_sort!E182=0," ",PT_sort!E182)</f>
        <v xml:space="preserve"> </v>
      </c>
    </row>
    <row r="178" spans="2:5" x14ac:dyDescent="0.25">
      <c r="B178" s="22" t="str">
        <f>IF(PT_sort!B183=0," ",PT_sort!B183)</f>
        <v xml:space="preserve"> </v>
      </c>
      <c r="C178" s="56" t="str">
        <f>IF(PT_sort!C183=0," ",PT_sort!C183)</f>
        <v xml:space="preserve"> </v>
      </c>
      <c r="D178" s="56" t="str">
        <f>IF(PT_sort!D183=0," ",PT_sort!D183)</f>
        <v xml:space="preserve"> </v>
      </c>
      <c r="E178" s="22" t="str">
        <f>IF(PT_sort!E183=0," ",PT_sort!E183)</f>
        <v xml:space="preserve"> </v>
      </c>
    </row>
    <row r="179" spans="2:5" x14ac:dyDescent="0.25">
      <c r="B179" s="22" t="str">
        <f>IF(PT_sort!B184=0," ",PT_sort!B184)</f>
        <v xml:space="preserve"> </v>
      </c>
      <c r="C179" s="56" t="str">
        <f>IF(PT_sort!C184=0," ",PT_sort!C184)</f>
        <v xml:space="preserve"> </v>
      </c>
      <c r="D179" s="56" t="str">
        <f>IF(PT_sort!D184=0," ",PT_sort!D184)</f>
        <v xml:space="preserve"> </v>
      </c>
      <c r="E179" s="22" t="str">
        <f>IF(PT_sort!E184=0," ",PT_sort!E184)</f>
        <v xml:space="preserve"> </v>
      </c>
    </row>
    <row r="180" spans="2:5" x14ac:dyDescent="0.25">
      <c r="B180" s="22" t="str">
        <f>IF(PT_sort!B185=0," ",PT_sort!B185)</f>
        <v xml:space="preserve"> </v>
      </c>
      <c r="C180" s="56" t="str">
        <f>IF(PT_sort!C185=0," ",PT_sort!C185)</f>
        <v xml:space="preserve"> </v>
      </c>
      <c r="D180" s="56" t="str">
        <f>IF(PT_sort!D185=0," ",PT_sort!D185)</f>
        <v xml:space="preserve"> </v>
      </c>
      <c r="E180" s="22" t="str">
        <f>IF(PT_sort!E185=0," ",PT_sort!E185)</f>
        <v xml:space="preserve"> </v>
      </c>
    </row>
    <row r="181" spans="2:5" x14ac:dyDescent="0.25">
      <c r="B181" s="22" t="str">
        <f>IF(PT_sort!B186=0," ",PT_sort!B186)</f>
        <v xml:space="preserve"> </v>
      </c>
      <c r="C181" s="56" t="str">
        <f>IF(PT_sort!C186=0," ",PT_sort!C186)</f>
        <v xml:space="preserve"> </v>
      </c>
      <c r="D181" s="56" t="str">
        <f>IF(PT_sort!D186=0," ",PT_sort!D186)</f>
        <v xml:space="preserve"> </v>
      </c>
      <c r="E181" s="22" t="str">
        <f>IF(PT_sort!E186=0," ",PT_sort!E186)</f>
        <v xml:space="preserve"> </v>
      </c>
    </row>
    <row r="182" spans="2:5" x14ac:dyDescent="0.25">
      <c r="B182" s="22" t="str">
        <f>IF(PT_sort!B187=0," ",PT_sort!B187)</f>
        <v xml:space="preserve"> </v>
      </c>
      <c r="C182" s="56" t="str">
        <f>IF(PT_sort!C187=0," ",PT_sort!C187)</f>
        <v xml:space="preserve"> </v>
      </c>
      <c r="D182" s="56" t="str">
        <f>IF(PT_sort!D187=0," ",PT_sort!D187)</f>
        <v xml:space="preserve"> </v>
      </c>
      <c r="E182" s="22" t="str">
        <f>IF(PT_sort!E187=0," ",PT_sort!E187)</f>
        <v xml:space="preserve"> </v>
      </c>
    </row>
    <row r="183" spans="2:5" x14ac:dyDescent="0.25">
      <c r="B183" s="22" t="str">
        <f>IF(PT_sort!B188=0," ",PT_sort!B188)</f>
        <v xml:space="preserve"> </v>
      </c>
      <c r="C183" s="56" t="str">
        <f>IF(PT_sort!C188=0," ",PT_sort!C188)</f>
        <v xml:space="preserve"> </v>
      </c>
      <c r="D183" s="56" t="str">
        <f>IF(PT_sort!D188=0," ",PT_sort!D188)</f>
        <v xml:space="preserve"> </v>
      </c>
      <c r="E183" s="22" t="str">
        <f>IF(PT_sort!E188=0," ",PT_sort!E188)</f>
        <v xml:space="preserve"> </v>
      </c>
    </row>
    <row r="184" spans="2:5" x14ac:dyDescent="0.25">
      <c r="B184" s="22" t="str">
        <f>IF(PT_sort!B189=0," ",PT_sort!B189)</f>
        <v xml:space="preserve"> </v>
      </c>
      <c r="C184" s="56" t="str">
        <f>IF(PT_sort!C189=0," ",PT_sort!C189)</f>
        <v xml:space="preserve"> </v>
      </c>
      <c r="D184" s="56" t="str">
        <f>IF(PT_sort!D189=0," ",PT_sort!D189)</f>
        <v xml:space="preserve"> </v>
      </c>
      <c r="E184" s="22" t="str">
        <f>IF(PT_sort!E189=0," ",PT_sort!E189)</f>
        <v xml:space="preserve"> </v>
      </c>
    </row>
    <row r="185" spans="2:5" x14ac:dyDescent="0.25">
      <c r="B185" s="22" t="str">
        <f>IF(PT_sort!B190=0," ",PT_sort!B190)</f>
        <v xml:space="preserve"> </v>
      </c>
      <c r="C185" s="56" t="str">
        <f>IF(PT_sort!C190=0," ",PT_sort!C190)</f>
        <v xml:space="preserve"> </v>
      </c>
      <c r="D185" s="56" t="str">
        <f>IF(PT_sort!D190=0," ",PT_sort!D190)</f>
        <v xml:space="preserve"> </v>
      </c>
      <c r="E185" s="22" t="str">
        <f>IF(PT_sort!E190=0," ",PT_sort!E190)</f>
        <v xml:space="preserve"> </v>
      </c>
    </row>
    <row r="186" spans="2:5" x14ac:dyDescent="0.25">
      <c r="B186" s="22" t="str">
        <f>IF(PT_sort!B191=0," ",PT_sort!B191)</f>
        <v xml:space="preserve"> </v>
      </c>
      <c r="C186" s="56" t="str">
        <f>IF(PT_sort!C191=0," ",PT_sort!C191)</f>
        <v xml:space="preserve"> </v>
      </c>
      <c r="D186" s="56" t="str">
        <f>IF(PT_sort!D191=0," ",PT_sort!D191)</f>
        <v xml:space="preserve"> </v>
      </c>
      <c r="E186" s="22" t="str">
        <f>IF(PT_sort!E191=0," ",PT_sort!E191)</f>
        <v xml:space="preserve"> </v>
      </c>
    </row>
    <row r="187" spans="2:5" x14ac:dyDescent="0.25">
      <c r="B187" s="22" t="str">
        <f>IF(PT_sort!B192=0," ",PT_sort!B192)</f>
        <v xml:space="preserve"> </v>
      </c>
      <c r="C187" s="56" t="str">
        <f>IF(PT_sort!C192=0," ",PT_sort!C192)</f>
        <v xml:space="preserve"> </v>
      </c>
      <c r="D187" s="56" t="str">
        <f>IF(PT_sort!D192=0," ",PT_sort!D192)</f>
        <v xml:space="preserve"> </v>
      </c>
      <c r="E187" s="22" t="str">
        <f>IF(PT_sort!E192=0," ",PT_sort!E192)</f>
        <v xml:space="preserve"> </v>
      </c>
    </row>
    <row r="188" spans="2:5" x14ac:dyDescent="0.25">
      <c r="B188" s="22" t="str">
        <f>IF(PT_sort!B193=0," ",PT_sort!B193)</f>
        <v xml:space="preserve"> </v>
      </c>
      <c r="C188" s="56" t="str">
        <f>IF(PT_sort!C193=0," ",PT_sort!C193)</f>
        <v xml:space="preserve"> </v>
      </c>
      <c r="D188" s="56" t="str">
        <f>IF(PT_sort!D193=0," ",PT_sort!D193)</f>
        <v xml:space="preserve"> </v>
      </c>
      <c r="E188" s="22" t="str">
        <f>IF(PT_sort!E193=0," ",PT_sort!E193)</f>
        <v xml:space="preserve"> </v>
      </c>
    </row>
    <row r="189" spans="2:5" x14ac:dyDescent="0.25">
      <c r="B189" s="22" t="str">
        <f>IF(PT_sort!B194=0," ",PT_sort!B194)</f>
        <v xml:space="preserve"> </v>
      </c>
      <c r="C189" s="56" t="str">
        <f>IF(PT_sort!C194=0," ",PT_sort!C194)</f>
        <v xml:space="preserve"> </v>
      </c>
      <c r="D189" s="56" t="str">
        <f>IF(PT_sort!D194=0," ",PT_sort!D194)</f>
        <v xml:space="preserve"> </v>
      </c>
      <c r="E189" s="22" t="str">
        <f>IF(PT_sort!E194=0," ",PT_sort!E194)</f>
        <v xml:space="preserve"> </v>
      </c>
    </row>
    <row r="190" spans="2:5" x14ac:dyDescent="0.25">
      <c r="B190" s="22" t="str">
        <f>IF(PT_sort!B195=0," ",PT_sort!B195)</f>
        <v xml:space="preserve"> </v>
      </c>
      <c r="C190" s="56" t="str">
        <f>IF(PT_sort!C195=0," ",PT_sort!C195)</f>
        <v xml:space="preserve"> </v>
      </c>
      <c r="D190" s="56" t="str">
        <f>IF(PT_sort!D195=0," ",PT_sort!D195)</f>
        <v xml:space="preserve"> </v>
      </c>
      <c r="E190" s="22" t="str">
        <f>IF(PT_sort!E195=0," ",PT_sort!E195)</f>
        <v xml:space="preserve"> </v>
      </c>
    </row>
    <row r="191" spans="2:5" x14ac:dyDescent="0.25">
      <c r="B191" s="22" t="str">
        <f>IF(PT_sort!B196=0," ",PT_sort!B196)</f>
        <v xml:space="preserve"> </v>
      </c>
      <c r="C191" s="56" t="str">
        <f>IF(PT_sort!C196=0," ",PT_sort!C196)</f>
        <v xml:space="preserve"> </v>
      </c>
      <c r="D191" s="56" t="str">
        <f>IF(PT_sort!D196=0," ",PT_sort!D196)</f>
        <v xml:space="preserve"> </v>
      </c>
      <c r="E191" s="22" t="str">
        <f>IF(PT_sort!E196=0," ",PT_sort!E196)</f>
        <v xml:space="preserve"> </v>
      </c>
    </row>
    <row r="192" spans="2:5" x14ac:dyDescent="0.25">
      <c r="B192" s="22" t="str">
        <f>IF(PT_sort!B197=0," ",PT_sort!B197)</f>
        <v xml:space="preserve"> </v>
      </c>
      <c r="C192" s="56" t="str">
        <f>IF(PT_sort!C197=0," ",PT_sort!C197)</f>
        <v xml:space="preserve"> </v>
      </c>
      <c r="D192" s="56" t="str">
        <f>IF(PT_sort!D197=0," ",PT_sort!D197)</f>
        <v xml:space="preserve"> </v>
      </c>
      <c r="E192" s="22" t="str">
        <f>IF(PT_sort!E197=0," ",PT_sort!E197)</f>
        <v xml:space="preserve"> </v>
      </c>
    </row>
    <row r="193" spans="2:5" x14ac:dyDescent="0.25">
      <c r="B193" s="22" t="str">
        <f>IF(PT_sort!B198=0," ",PT_sort!B198)</f>
        <v xml:space="preserve"> </v>
      </c>
      <c r="C193" s="56" t="str">
        <f>IF(PT_sort!C198=0," ",PT_sort!C198)</f>
        <v xml:space="preserve"> </v>
      </c>
      <c r="D193" s="56" t="str">
        <f>IF(PT_sort!D198=0," ",PT_sort!D198)</f>
        <v xml:space="preserve"> </v>
      </c>
      <c r="E193" s="22" t="str">
        <f>IF(PT_sort!E198=0," ",PT_sort!E198)</f>
        <v xml:space="preserve"> </v>
      </c>
    </row>
    <row r="194" spans="2:5" x14ac:dyDescent="0.25">
      <c r="B194" s="22" t="str">
        <f>IF(PT_sort!B199=0," ",PT_sort!B199)</f>
        <v xml:space="preserve"> </v>
      </c>
      <c r="C194" s="56" t="str">
        <f>IF(PT_sort!C199=0," ",PT_sort!C199)</f>
        <v xml:space="preserve"> </v>
      </c>
      <c r="D194" s="56" t="str">
        <f>IF(PT_sort!D199=0," ",PT_sort!D199)</f>
        <v xml:space="preserve"> </v>
      </c>
      <c r="E194" s="22" t="str">
        <f>IF(PT_sort!E199=0," ",PT_sort!E199)</f>
        <v xml:space="preserve"> </v>
      </c>
    </row>
    <row r="195" spans="2:5" x14ac:dyDescent="0.25">
      <c r="B195" s="22" t="str">
        <f>IF(PT_sort!B200=0," ",PT_sort!B200)</f>
        <v xml:space="preserve"> </v>
      </c>
      <c r="C195" s="56" t="str">
        <f>IF(PT_sort!C200=0," ",PT_sort!C200)</f>
        <v xml:space="preserve"> </v>
      </c>
      <c r="D195" s="56" t="str">
        <f>IF(PT_sort!D200=0," ",PT_sort!D200)</f>
        <v xml:space="preserve"> </v>
      </c>
      <c r="E195" s="22" t="str">
        <f>IF(PT_sort!E200=0," ",PT_sort!E200)</f>
        <v xml:space="preserve"> </v>
      </c>
    </row>
    <row r="196" spans="2:5" x14ac:dyDescent="0.25">
      <c r="B196" s="22" t="str">
        <f>IF(PT_sort!B201=0," ",PT_sort!B201)</f>
        <v xml:space="preserve"> </v>
      </c>
      <c r="C196" s="56" t="str">
        <f>IF(PT_sort!C201=0," ",PT_sort!C201)</f>
        <v xml:space="preserve"> </v>
      </c>
      <c r="D196" s="56" t="str">
        <f>IF(PT_sort!D201=0," ",PT_sort!D201)</f>
        <v xml:space="preserve"> </v>
      </c>
      <c r="E196" s="22" t="str">
        <f>IF(PT_sort!E201=0," ",PT_sort!E201)</f>
        <v xml:space="preserve"> </v>
      </c>
    </row>
    <row r="197" spans="2:5" x14ac:dyDescent="0.25">
      <c r="B197" s="22" t="str">
        <f>IF(PT_sort!B202=0," ",PT_sort!B202)</f>
        <v xml:space="preserve"> </v>
      </c>
      <c r="C197" s="56" t="str">
        <f>IF(PT_sort!C202=0," ",PT_sort!C202)</f>
        <v xml:space="preserve"> </v>
      </c>
      <c r="D197" s="56" t="str">
        <f>IF(PT_sort!D202=0," ",PT_sort!D202)</f>
        <v xml:space="preserve"> </v>
      </c>
      <c r="E197" s="22" t="str">
        <f>IF(PT_sort!E202=0," ",PT_sort!E202)</f>
        <v xml:space="preserve"> </v>
      </c>
    </row>
    <row r="198" spans="2:5" x14ac:dyDescent="0.25">
      <c r="B198" s="22" t="str">
        <f>IF(PT_sort!B203=0," ",PT_sort!B203)</f>
        <v xml:space="preserve"> </v>
      </c>
      <c r="C198" s="56" t="str">
        <f>IF(PT_sort!C203=0," ",PT_sort!C203)</f>
        <v xml:space="preserve"> </v>
      </c>
      <c r="D198" s="56" t="str">
        <f>IF(PT_sort!D203=0," ",PT_sort!D203)</f>
        <v xml:space="preserve"> </v>
      </c>
      <c r="E198" s="22" t="str">
        <f>IF(PT_sort!E203=0," ",PT_sort!E203)</f>
        <v xml:space="preserve"> </v>
      </c>
    </row>
    <row r="199" spans="2:5" x14ac:dyDescent="0.25">
      <c r="B199" s="22" t="str">
        <f>IF(PT_sort!B204=0," ",PT_sort!B204)</f>
        <v xml:space="preserve"> </v>
      </c>
      <c r="C199" s="56" t="str">
        <f>IF(PT_sort!C204=0," ",PT_sort!C204)</f>
        <v xml:space="preserve"> </v>
      </c>
      <c r="D199" s="56" t="str">
        <f>IF(PT_sort!D204=0," ",PT_sort!D204)</f>
        <v xml:space="preserve"> </v>
      </c>
      <c r="E199" s="22" t="str">
        <f>IF(PT_sort!E204=0," ",PT_sort!E204)</f>
        <v xml:space="preserve"> </v>
      </c>
    </row>
    <row r="200" spans="2:5" x14ac:dyDescent="0.25">
      <c r="B200" s="22" t="str">
        <f>IF(PT_sort!B205=0," ",PT_sort!B205)</f>
        <v xml:space="preserve"> </v>
      </c>
      <c r="C200" s="56" t="str">
        <f>IF(PT_sort!C205=0," ",PT_sort!C205)</f>
        <v xml:space="preserve"> </v>
      </c>
      <c r="D200" s="56" t="str">
        <f>IF(PT_sort!D205=0," ",PT_sort!D205)</f>
        <v xml:space="preserve"> </v>
      </c>
      <c r="E200" s="22" t="str">
        <f>IF(PT_sort!E205=0," ",PT_sort!E205)</f>
        <v xml:space="preserve"> </v>
      </c>
    </row>
    <row r="201" spans="2:5" x14ac:dyDescent="0.25">
      <c r="B201" s="22" t="str">
        <f>IF(PT_sort!B206=0," ",PT_sort!B206)</f>
        <v xml:space="preserve"> </v>
      </c>
      <c r="C201" s="56" t="str">
        <f>IF(PT_sort!C206=0," ",PT_sort!C206)</f>
        <v xml:space="preserve"> </v>
      </c>
      <c r="D201" s="56" t="str">
        <f>IF(PT_sort!D206=0," ",PT_sort!D206)</f>
        <v xml:space="preserve"> </v>
      </c>
      <c r="E201" s="22" t="str">
        <f>IF(PT_sort!E206=0," ",PT_sort!E206)</f>
        <v xml:space="preserve"> </v>
      </c>
    </row>
    <row r="202" spans="2:5" x14ac:dyDescent="0.25">
      <c r="B202" s="22" t="str">
        <f>IF(PT_sort!B207=0," ",PT_sort!B207)</f>
        <v xml:space="preserve"> </v>
      </c>
      <c r="C202" s="56" t="str">
        <f>IF(PT_sort!C207=0," ",PT_sort!C207)</f>
        <v xml:space="preserve"> </v>
      </c>
      <c r="D202" s="56" t="str">
        <f>IF(PT_sort!D207=0," ",PT_sort!D207)</f>
        <v xml:space="preserve"> </v>
      </c>
      <c r="E202" s="22" t="str">
        <f>IF(PT_sort!E207=0," ",PT_sort!E207)</f>
        <v xml:space="preserve"> </v>
      </c>
    </row>
    <row r="203" spans="2:5" x14ac:dyDescent="0.25">
      <c r="B203" s="22" t="str">
        <f>IF(PT_sort!B208=0," ",PT_sort!B208)</f>
        <v xml:space="preserve"> </v>
      </c>
      <c r="C203" s="56" t="str">
        <f>IF(PT_sort!C208=0," ",PT_sort!C208)</f>
        <v xml:space="preserve"> </v>
      </c>
      <c r="D203" s="56" t="str">
        <f>IF(PT_sort!D208=0," ",PT_sort!D208)</f>
        <v xml:space="preserve"> </v>
      </c>
      <c r="E203" s="22" t="str">
        <f>IF(PT_sort!E208=0," ",PT_sort!E208)</f>
        <v xml:space="preserve"> </v>
      </c>
    </row>
    <row r="204" spans="2:5" x14ac:dyDescent="0.25">
      <c r="B204" s="22" t="str">
        <f>IF(PT_sort!B209=0," ",PT_sort!B209)</f>
        <v xml:space="preserve"> </v>
      </c>
      <c r="C204" s="56" t="str">
        <f>IF(PT_sort!C209=0," ",PT_sort!C209)</f>
        <v xml:space="preserve"> </v>
      </c>
      <c r="D204" s="56" t="str">
        <f>IF(PT_sort!D209=0," ",PT_sort!D209)</f>
        <v xml:space="preserve"> </v>
      </c>
      <c r="E204" s="22" t="str">
        <f>IF(PT_sort!E209=0," ",PT_sort!E209)</f>
        <v xml:space="preserve"> </v>
      </c>
    </row>
    <row r="205" spans="2:5" x14ac:dyDescent="0.25">
      <c r="B205" s="22" t="str">
        <f>IF(PT_sort!B210=0," ",PT_sort!B210)</f>
        <v xml:space="preserve"> </v>
      </c>
      <c r="C205" s="56" t="str">
        <f>IF(PT_sort!C210=0," ",PT_sort!C210)</f>
        <v xml:space="preserve"> </v>
      </c>
      <c r="D205" s="56" t="str">
        <f>IF(PT_sort!D210=0," ",PT_sort!D210)</f>
        <v xml:space="preserve"> </v>
      </c>
      <c r="E205" s="22" t="str">
        <f>IF(PT_sort!E210=0," ",PT_sort!E210)</f>
        <v xml:space="preserve"> </v>
      </c>
    </row>
    <row r="206" spans="2:5" x14ac:dyDescent="0.25">
      <c r="B206" s="22" t="str">
        <f>IF(PT_sort!B211=0," ",PT_sort!B211)</f>
        <v xml:space="preserve"> </v>
      </c>
      <c r="C206" s="56" t="str">
        <f>IF(PT_sort!C211=0," ",PT_sort!C211)</f>
        <v xml:space="preserve"> </v>
      </c>
      <c r="D206" s="56" t="str">
        <f>IF(PT_sort!D211=0," ",PT_sort!D211)</f>
        <v xml:space="preserve"> </v>
      </c>
      <c r="E206" s="22" t="str">
        <f>IF(PT_sort!E211=0," ",PT_sort!E211)</f>
        <v xml:space="preserve"> </v>
      </c>
    </row>
    <row r="207" spans="2:5" x14ac:dyDescent="0.25">
      <c r="B207" s="22" t="str">
        <f>IF(PT_sort!B212=0," ",PT_sort!B212)</f>
        <v xml:space="preserve"> </v>
      </c>
      <c r="C207" s="56" t="str">
        <f>IF(PT_sort!C212=0," ",PT_sort!C212)</f>
        <v xml:space="preserve"> </v>
      </c>
      <c r="D207" s="56" t="str">
        <f>IF(PT_sort!D212=0," ",PT_sort!D212)</f>
        <v xml:space="preserve"> </v>
      </c>
      <c r="E207" s="22" t="str">
        <f>IF(PT_sort!E212=0," ",PT_sort!E212)</f>
        <v xml:space="preserve"> </v>
      </c>
    </row>
    <row r="208" spans="2:5" x14ac:dyDescent="0.25">
      <c r="B208" s="22" t="str">
        <f>IF(PT_sort!B213=0," ",PT_sort!B213)</f>
        <v xml:space="preserve"> </v>
      </c>
      <c r="C208" s="56" t="str">
        <f>IF(PT_sort!C213=0," ",PT_sort!C213)</f>
        <v xml:space="preserve"> </v>
      </c>
      <c r="D208" s="56" t="str">
        <f>IF(PT_sort!D213=0," ",PT_sort!D213)</f>
        <v xml:space="preserve"> </v>
      </c>
      <c r="E208" s="22" t="str">
        <f>IF(PT_sort!E213=0," ",PT_sort!E213)</f>
        <v xml:space="preserve"> </v>
      </c>
    </row>
    <row r="209" spans="2:5" x14ac:dyDescent="0.25">
      <c r="B209" s="22" t="str">
        <f>IF(PT_sort!B214=0," ",PT_sort!B214)</f>
        <v xml:space="preserve"> </v>
      </c>
      <c r="C209" s="56" t="str">
        <f>IF(PT_sort!C214=0," ",PT_sort!C214)</f>
        <v xml:space="preserve"> </v>
      </c>
      <c r="D209" s="56" t="str">
        <f>IF(PT_sort!D214=0," ",PT_sort!D214)</f>
        <v xml:space="preserve"> </v>
      </c>
      <c r="E209" s="22" t="str">
        <f>IF(PT_sort!E214=0," ",PT_sort!E214)</f>
        <v xml:space="preserve"> </v>
      </c>
    </row>
    <row r="210" spans="2:5" x14ac:dyDescent="0.25">
      <c r="B210" s="22" t="str">
        <f>IF(PT_sort!B215=0," ",PT_sort!B215)</f>
        <v xml:space="preserve"> </v>
      </c>
      <c r="C210" s="56" t="str">
        <f>IF(PT_sort!C215=0," ",PT_sort!C215)</f>
        <v xml:space="preserve"> </v>
      </c>
      <c r="D210" s="56" t="str">
        <f>IF(PT_sort!D215=0," ",PT_sort!D215)</f>
        <v xml:space="preserve"> </v>
      </c>
      <c r="E210" s="22" t="str">
        <f>IF(PT_sort!E215=0," ",PT_sort!E215)</f>
        <v xml:space="preserve"> </v>
      </c>
    </row>
    <row r="211" spans="2:5" x14ac:dyDescent="0.25">
      <c r="B211" s="22" t="str">
        <f>IF(PT_sort!B216=0," ",PT_sort!B216)</f>
        <v xml:space="preserve"> </v>
      </c>
      <c r="C211" s="56" t="str">
        <f>IF(PT_sort!C216=0," ",PT_sort!C216)</f>
        <v xml:space="preserve"> </v>
      </c>
      <c r="D211" s="56" t="str">
        <f>IF(PT_sort!D216=0," ",PT_sort!D216)</f>
        <v xml:space="preserve"> </v>
      </c>
      <c r="E211" s="22" t="str">
        <f>IF(PT_sort!E216=0," ",PT_sort!E216)</f>
        <v xml:space="preserve"> </v>
      </c>
    </row>
    <row r="212" spans="2:5" x14ac:dyDescent="0.25">
      <c r="B212" s="22" t="str">
        <f>IF(PT_sort!B217=0," ",PT_sort!B217)</f>
        <v xml:space="preserve"> </v>
      </c>
      <c r="C212" s="56" t="str">
        <f>IF(PT_sort!C217=0," ",PT_sort!C217)</f>
        <v xml:space="preserve"> </v>
      </c>
      <c r="D212" s="56" t="str">
        <f>IF(PT_sort!D217=0," ",PT_sort!D217)</f>
        <v xml:space="preserve"> </v>
      </c>
      <c r="E212" s="22" t="str">
        <f>IF(PT_sort!E217=0," ",PT_sort!E217)</f>
        <v xml:space="preserve"> </v>
      </c>
    </row>
    <row r="213" spans="2:5" x14ac:dyDescent="0.25">
      <c r="B213" s="22" t="str">
        <f>IF(PT_sort!B218=0," ",PT_sort!B218)</f>
        <v xml:space="preserve"> </v>
      </c>
      <c r="C213" s="56" t="str">
        <f>IF(PT_sort!C218=0," ",PT_sort!C218)</f>
        <v xml:space="preserve"> </v>
      </c>
      <c r="D213" s="56" t="str">
        <f>IF(PT_sort!D218=0," ",PT_sort!D218)</f>
        <v xml:space="preserve"> </v>
      </c>
      <c r="E213" s="22" t="str">
        <f>IF(PT_sort!E218=0," ",PT_sort!E218)</f>
        <v xml:space="preserve"> </v>
      </c>
    </row>
    <row r="214" spans="2:5" x14ac:dyDescent="0.25">
      <c r="B214" s="22" t="str">
        <f>IF(PT_sort!B219=0," ",PT_sort!B219)</f>
        <v xml:space="preserve"> </v>
      </c>
      <c r="C214" s="56" t="str">
        <f>IF(PT_sort!C219=0," ",PT_sort!C219)</f>
        <v xml:space="preserve"> </v>
      </c>
      <c r="D214" s="56" t="str">
        <f>IF(PT_sort!D219=0," ",PT_sort!D219)</f>
        <v xml:space="preserve"> </v>
      </c>
      <c r="E214" s="22" t="str">
        <f>IF(PT_sort!E219=0," ",PT_sort!E219)</f>
        <v xml:space="preserve"> </v>
      </c>
    </row>
    <row r="215" spans="2:5" x14ac:dyDescent="0.25">
      <c r="B215" s="22" t="str">
        <f>IF(PT_sort!B220=0," ",PT_sort!B220)</f>
        <v xml:space="preserve"> </v>
      </c>
      <c r="C215" s="56" t="str">
        <f>IF(PT_sort!C220=0," ",PT_sort!C220)</f>
        <v xml:space="preserve"> </v>
      </c>
      <c r="D215" s="56" t="str">
        <f>IF(PT_sort!D220=0," ",PT_sort!D220)</f>
        <v xml:space="preserve"> </v>
      </c>
      <c r="E215" s="22" t="str">
        <f>IF(PT_sort!E220=0," ",PT_sort!E220)</f>
        <v xml:space="preserve"> </v>
      </c>
    </row>
    <row r="216" spans="2:5" x14ac:dyDescent="0.25">
      <c r="B216" s="22" t="str">
        <f>IF(PT_sort!B221=0," ",PT_sort!B221)</f>
        <v xml:space="preserve"> </v>
      </c>
      <c r="C216" s="56" t="str">
        <f>IF(PT_sort!C221=0," ",PT_sort!C221)</f>
        <v xml:space="preserve"> </v>
      </c>
      <c r="D216" s="56" t="str">
        <f>IF(PT_sort!D221=0," ",PT_sort!D221)</f>
        <v xml:space="preserve"> </v>
      </c>
      <c r="E216" s="22" t="str">
        <f>IF(PT_sort!E221=0," ",PT_sort!E221)</f>
        <v xml:space="preserve"> </v>
      </c>
    </row>
    <row r="217" spans="2:5" x14ac:dyDescent="0.25">
      <c r="B217" s="22" t="str">
        <f>IF(PT_sort!B222=0," ",PT_sort!B222)</f>
        <v xml:space="preserve"> </v>
      </c>
      <c r="C217" s="56" t="str">
        <f>IF(PT_sort!C222=0," ",PT_sort!C222)</f>
        <v xml:space="preserve"> </v>
      </c>
      <c r="D217" s="56" t="str">
        <f>IF(PT_sort!D222=0," ",PT_sort!D222)</f>
        <v xml:space="preserve"> </v>
      </c>
      <c r="E217" s="22" t="str">
        <f>IF(PT_sort!E222=0," ",PT_sort!E222)</f>
        <v xml:space="preserve"> </v>
      </c>
    </row>
    <row r="218" spans="2:5" x14ac:dyDescent="0.25">
      <c r="B218" s="22" t="str">
        <f>IF(PT_sort!B223=0," ",PT_sort!B223)</f>
        <v xml:space="preserve"> </v>
      </c>
      <c r="C218" s="56" t="str">
        <f>IF(PT_sort!C223=0," ",PT_sort!C223)</f>
        <v xml:space="preserve"> </v>
      </c>
      <c r="D218" s="56" t="str">
        <f>IF(PT_sort!D223=0," ",PT_sort!D223)</f>
        <v xml:space="preserve"> </v>
      </c>
      <c r="E218" s="22" t="str">
        <f>IF(PT_sort!E223=0," ",PT_sort!E223)</f>
        <v xml:space="preserve"> </v>
      </c>
    </row>
    <row r="219" spans="2:5" x14ac:dyDescent="0.25">
      <c r="B219" s="22" t="str">
        <f>IF(PT_sort!B224=0," ",PT_sort!B224)</f>
        <v xml:space="preserve"> </v>
      </c>
      <c r="C219" s="56" t="str">
        <f>IF(PT_sort!C224=0," ",PT_sort!C224)</f>
        <v xml:space="preserve"> </v>
      </c>
      <c r="D219" s="56" t="str">
        <f>IF(PT_sort!D224=0," ",PT_sort!D224)</f>
        <v xml:space="preserve"> </v>
      </c>
      <c r="E219" s="22" t="str">
        <f>IF(PT_sort!E224=0," ",PT_sort!E224)</f>
        <v xml:space="preserve"> </v>
      </c>
    </row>
    <row r="220" spans="2:5" x14ac:dyDescent="0.25">
      <c r="B220" s="22" t="str">
        <f>IF(PT_sort!B225=0," ",PT_sort!B225)</f>
        <v xml:space="preserve"> </v>
      </c>
      <c r="C220" s="56" t="str">
        <f>IF(PT_sort!C225=0," ",PT_sort!C225)</f>
        <v xml:space="preserve"> </v>
      </c>
      <c r="D220" s="56" t="str">
        <f>IF(PT_sort!D225=0," ",PT_sort!D225)</f>
        <v xml:space="preserve"> </v>
      </c>
      <c r="E220" s="22" t="str">
        <f>IF(PT_sort!E225=0," ",PT_sort!E225)</f>
        <v xml:space="preserve"> </v>
      </c>
    </row>
    <row r="221" spans="2:5" x14ac:dyDescent="0.25">
      <c r="B221" s="22" t="str">
        <f>IF(PT_sort!B226=0," ",PT_sort!B226)</f>
        <v xml:space="preserve"> </v>
      </c>
      <c r="C221" s="56" t="str">
        <f>IF(PT_sort!C226=0," ",PT_sort!C226)</f>
        <v xml:space="preserve"> </v>
      </c>
      <c r="D221" s="56" t="str">
        <f>IF(PT_sort!D226=0," ",PT_sort!D226)</f>
        <v xml:space="preserve"> </v>
      </c>
      <c r="E221" s="22" t="str">
        <f>IF(PT_sort!E226=0," ",PT_sort!E226)</f>
        <v xml:space="preserve"> </v>
      </c>
    </row>
    <row r="222" spans="2:5" x14ac:dyDescent="0.25">
      <c r="B222" s="22" t="str">
        <f>IF(PT_sort!B227=0," ",PT_sort!B227)</f>
        <v xml:space="preserve"> </v>
      </c>
      <c r="C222" s="56" t="str">
        <f>IF(PT_sort!C227=0," ",PT_sort!C227)</f>
        <v xml:space="preserve"> </v>
      </c>
      <c r="D222" s="56" t="str">
        <f>IF(PT_sort!D227=0," ",PT_sort!D227)</f>
        <v xml:space="preserve"> </v>
      </c>
      <c r="E222" s="22" t="str">
        <f>IF(PT_sort!E227=0," ",PT_sort!E227)</f>
        <v xml:space="preserve"> </v>
      </c>
    </row>
    <row r="223" spans="2:5" x14ac:dyDescent="0.25">
      <c r="B223" s="22" t="str">
        <f>IF(PT_sort!B228=0," ",PT_sort!B228)</f>
        <v xml:space="preserve"> </v>
      </c>
      <c r="C223" s="56" t="str">
        <f>IF(PT_sort!C228=0," ",PT_sort!C228)</f>
        <v xml:space="preserve"> </v>
      </c>
      <c r="D223" s="56" t="str">
        <f>IF(PT_sort!D228=0," ",PT_sort!D228)</f>
        <v xml:space="preserve"> </v>
      </c>
      <c r="E223" s="22" t="str">
        <f>IF(PT_sort!E228=0," ",PT_sort!E228)</f>
        <v xml:space="preserve"> </v>
      </c>
    </row>
    <row r="224" spans="2:5" x14ac:dyDescent="0.25">
      <c r="B224" s="22" t="str">
        <f>IF(PT_sort!B229=0," ",PT_sort!B229)</f>
        <v xml:space="preserve"> </v>
      </c>
      <c r="C224" s="56" t="str">
        <f>IF(PT_sort!C229=0," ",PT_sort!C229)</f>
        <v xml:space="preserve"> </v>
      </c>
      <c r="D224" s="56" t="str">
        <f>IF(PT_sort!D229=0," ",PT_sort!D229)</f>
        <v xml:space="preserve"> </v>
      </c>
      <c r="E224" s="22" t="str">
        <f>IF(PT_sort!E229=0," ",PT_sort!E229)</f>
        <v xml:space="preserve"> </v>
      </c>
    </row>
    <row r="225" spans="2:5" x14ac:dyDescent="0.25">
      <c r="B225" s="22" t="str">
        <f>IF(PT_sort!B230=0," ",PT_sort!B230)</f>
        <v xml:space="preserve"> </v>
      </c>
      <c r="C225" s="56" t="str">
        <f>IF(PT_sort!C230=0," ",PT_sort!C230)</f>
        <v xml:space="preserve"> </v>
      </c>
      <c r="D225" s="56" t="str">
        <f>IF(PT_sort!D230=0," ",PT_sort!D230)</f>
        <v xml:space="preserve"> </v>
      </c>
      <c r="E225" s="22" t="str">
        <f>IF(PT_sort!E230=0," ",PT_sort!E230)</f>
        <v xml:space="preserve"> </v>
      </c>
    </row>
    <row r="226" spans="2:5" x14ac:dyDescent="0.25">
      <c r="B226" s="22" t="str">
        <f>IF(PT_sort!B231=0," ",PT_sort!B231)</f>
        <v xml:space="preserve"> </v>
      </c>
      <c r="C226" s="56" t="str">
        <f>IF(PT_sort!C231=0," ",PT_sort!C231)</f>
        <v xml:space="preserve"> </v>
      </c>
      <c r="D226" s="56" t="str">
        <f>IF(PT_sort!D231=0," ",PT_sort!D231)</f>
        <v xml:space="preserve"> </v>
      </c>
      <c r="E226" s="22" t="str">
        <f>IF(PT_sort!E231=0," ",PT_sort!E231)</f>
        <v xml:space="preserve"> </v>
      </c>
    </row>
    <row r="227" spans="2:5" x14ac:dyDescent="0.25">
      <c r="B227" s="22" t="str">
        <f>IF(PT_sort!B232=0," ",PT_sort!B232)</f>
        <v xml:space="preserve"> </v>
      </c>
      <c r="C227" s="56" t="str">
        <f>IF(PT_sort!C232=0," ",PT_sort!C232)</f>
        <v xml:space="preserve"> </v>
      </c>
      <c r="D227" s="56" t="str">
        <f>IF(PT_sort!D232=0," ",PT_sort!D232)</f>
        <v xml:space="preserve"> </v>
      </c>
      <c r="E227" s="22" t="str">
        <f>IF(PT_sort!E232=0," ",PT_sort!E232)</f>
        <v xml:space="preserve"> </v>
      </c>
    </row>
    <row r="228" spans="2:5" x14ac:dyDescent="0.25">
      <c r="B228" s="22" t="str">
        <f>IF(PT_sort!B233=0," ",PT_sort!B233)</f>
        <v xml:space="preserve"> </v>
      </c>
      <c r="C228" s="56" t="str">
        <f>IF(PT_sort!C233=0," ",PT_sort!C233)</f>
        <v xml:space="preserve"> </v>
      </c>
      <c r="D228" s="56" t="str">
        <f>IF(PT_sort!D233=0," ",PT_sort!D233)</f>
        <v xml:space="preserve"> </v>
      </c>
      <c r="E228" s="22" t="str">
        <f>IF(PT_sort!E233=0," ",PT_sort!E233)</f>
        <v xml:space="preserve"> </v>
      </c>
    </row>
    <row r="229" spans="2:5" x14ac:dyDescent="0.25">
      <c r="B229" s="22" t="str">
        <f>IF(PT_sort!B234=0," ",PT_sort!B234)</f>
        <v xml:space="preserve"> </v>
      </c>
      <c r="C229" s="56" t="str">
        <f>IF(PT_sort!C234=0," ",PT_sort!C234)</f>
        <v xml:space="preserve"> </v>
      </c>
      <c r="D229" s="56" t="str">
        <f>IF(PT_sort!D234=0," ",PT_sort!D234)</f>
        <v xml:space="preserve"> </v>
      </c>
      <c r="E229" s="22" t="str">
        <f>IF(PT_sort!E234=0," ",PT_sort!E234)</f>
        <v xml:space="preserve"> </v>
      </c>
    </row>
    <row r="230" spans="2:5" x14ac:dyDescent="0.25">
      <c r="B230" s="22" t="str">
        <f>IF(PT_sort!B235=0," ",PT_sort!B235)</f>
        <v xml:space="preserve"> </v>
      </c>
      <c r="C230" s="56" t="str">
        <f>IF(PT_sort!C235=0," ",PT_sort!C235)</f>
        <v xml:space="preserve"> </v>
      </c>
      <c r="D230" s="56" t="str">
        <f>IF(PT_sort!D235=0," ",PT_sort!D235)</f>
        <v xml:space="preserve"> </v>
      </c>
      <c r="E230" s="22" t="str">
        <f>IF(PT_sort!E235=0," ",PT_sort!E235)</f>
        <v xml:space="preserve"> </v>
      </c>
    </row>
    <row r="231" spans="2:5" x14ac:dyDescent="0.25">
      <c r="B231" s="22" t="str">
        <f>IF(PT_sort!B236=0," ",PT_sort!B236)</f>
        <v xml:space="preserve"> </v>
      </c>
      <c r="C231" s="56" t="str">
        <f>IF(PT_sort!C236=0," ",PT_sort!C236)</f>
        <v xml:space="preserve"> </v>
      </c>
      <c r="D231" s="56" t="str">
        <f>IF(PT_sort!D236=0," ",PT_sort!D236)</f>
        <v xml:space="preserve"> </v>
      </c>
      <c r="E231" s="22" t="str">
        <f>IF(PT_sort!E236=0," ",PT_sort!E236)</f>
        <v xml:space="preserve"> </v>
      </c>
    </row>
    <row r="232" spans="2:5" x14ac:dyDescent="0.25">
      <c r="B232" s="22" t="str">
        <f>IF(PT_sort!B237=0," ",PT_sort!B237)</f>
        <v xml:space="preserve"> </v>
      </c>
      <c r="C232" s="56" t="str">
        <f>IF(PT_sort!C237=0," ",PT_sort!C237)</f>
        <v xml:space="preserve"> </v>
      </c>
      <c r="D232" s="56" t="str">
        <f>IF(PT_sort!D237=0," ",PT_sort!D237)</f>
        <v xml:space="preserve"> </v>
      </c>
      <c r="E232" s="22" t="str">
        <f>IF(PT_sort!E237=0," ",PT_sort!E237)</f>
        <v xml:space="preserve"> </v>
      </c>
    </row>
    <row r="233" spans="2:5" x14ac:dyDescent="0.25">
      <c r="B233" s="22" t="str">
        <f>IF(PT_sort!B238=0," ",PT_sort!B238)</f>
        <v xml:space="preserve"> </v>
      </c>
      <c r="C233" s="56" t="str">
        <f>IF(PT_sort!C238=0," ",PT_sort!C238)</f>
        <v xml:space="preserve"> </v>
      </c>
      <c r="D233" s="56" t="str">
        <f>IF(PT_sort!D238=0," ",PT_sort!D238)</f>
        <v xml:space="preserve"> </v>
      </c>
      <c r="E233" s="22" t="str">
        <f>IF(PT_sort!E238=0," ",PT_sort!E238)</f>
        <v xml:space="preserve"> </v>
      </c>
    </row>
    <row r="234" spans="2:5" x14ac:dyDescent="0.25">
      <c r="B234" s="22" t="str">
        <f>IF(PT_sort!B239=0," ",PT_sort!B239)</f>
        <v xml:space="preserve"> </v>
      </c>
      <c r="C234" s="56" t="str">
        <f>IF(PT_sort!C239=0," ",PT_sort!C239)</f>
        <v xml:space="preserve"> </v>
      </c>
      <c r="D234" s="56" t="str">
        <f>IF(PT_sort!D239=0," ",PT_sort!D239)</f>
        <v xml:space="preserve"> </v>
      </c>
      <c r="E234" s="22" t="str">
        <f>IF(PT_sort!E239=0," ",PT_sort!E239)</f>
        <v xml:space="preserve"> </v>
      </c>
    </row>
    <row r="235" spans="2:5" x14ac:dyDescent="0.25">
      <c r="B235" s="22" t="str">
        <f>IF(PT_sort!B240=0," ",PT_sort!B240)</f>
        <v xml:space="preserve"> </v>
      </c>
      <c r="C235" s="56" t="str">
        <f>IF(PT_sort!C240=0," ",PT_sort!C240)</f>
        <v xml:space="preserve"> </v>
      </c>
      <c r="D235" s="56" t="str">
        <f>IF(PT_sort!D240=0," ",PT_sort!D240)</f>
        <v xml:space="preserve"> </v>
      </c>
      <c r="E235" s="22" t="str">
        <f>IF(PT_sort!E240=0," ",PT_sort!E240)</f>
        <v xml:space="preserve"> </v>
      </c>
    </row>
    <row r="236" spans="2:5" x14ac:dyDescent="0.25">
      <c r="B236" s="22" t="str">
        <f>IF(PT_sort!B241=0," ",PT_sort!B241)</f>
        <v xml:space="preserve"> </v>
      </c>
      <c r="C236" s="56" t="str">
        <f>IF(PT_sort!C241=0," ",PT_sort!C241)</f>
        <v xml:space="preserve"> </v>
      </c>
      <c r="D236" s="56" t="str">
        <f>IF(PT_sort!D241=0," ",PT_sort!D241)</f>
        <v xml:space="preserve"> </v>
      </c>
      <c r="E236" s="22" t="str">
        <f>IF(PT_sort!E241=0," ",PT_sort!E241)</f>
        <v xml:space="preserve"> </v>
      </c>
    </row>
    <row r="237" spans="2:5" x14ac:dyDescent="0.25">
      <c r="B237" s="22" t="str">
        <f>IF(PT_sort!B242=0," ",PT_sort!B242)</f>
        <v xml:space="preserve"> </v>
      </c>
      <c r="C237" s="56" t="str">
        <f>IF(PT_sort!C242=0," ",PT_sort!C242)</f>
        <v xml:space="preserve"> </v>
      </c>
      <c r="D237" s="56" t="str">
        <f>IF(PT_sort!D242=0," ",PT_sort!D242)</f>
        <v xml:space="preserve"> </v>
      </c>
      <c r="E237" s="22" t="str">
        <f>IF(PT_sort!E242=0," ",PT_sort!E242)</f>
        <v xml:space="preserve"> </v>
      </c>
    </row>
    <row r="238" spans="2:5" x14ac:dyDescent="0.25">
      <c r="B238" s="22" t="str">
        <f>IF(PT_sort!B243=0," ",PT_sort!B243)</f>
        <v xml:space="preserve"> </v>
      </c>
      <c r="C238" s="56" t="str">
        <f>IF(PT_sort!C243=0," ",PT_sort!C243)</f>
        <v xml:space="preserve"> </v>
      </c>
      <c r="D238" s="56" t="str">
        <f>IF(PT_sort!D243=0," ",PT_sort!D243)</f>
        <v xml:space="preserve"> </v>
      </c>
      <c r="E238" s="22" t="str">
        <f>IF(PT_sort!E243=0," ",PT_sort!E243)</f>
        <v xml:space="preserve"> </v>
      </c>
    </row>
    <row r="239" spans="2:5" x14ac:dyDescent="0.25">
      <c r="B239" s="22" t="str">
        <f>IF(PT_sort!B244=0," ",PT_sort!B244)</f>
        <v xml:space="preserve"> </v>
      </c>
      <c r="C239" s="56" t="str">
        <f>IF(PT_sort!C244=0," ",PT_sort!C244)</f>
        <v xml:space="preserve"> </v>
      </c>
      <c r="D239" s="56" t="str">
        <f>IF(PT_sort!D244=0," ",PT_sort!D244)</f>
        <v xml:space="preserve"> </v>
      </c>
      <c r="E239" s="22" t="str">
        <f>IF(PT_sort!E244=0," ",PT_sort!E244)</f>
        <v xml:space="preserve"> </v>
      </c>
    </row>
    <row r="240" spans="2:5" x14ac:dyDescent="0.25">
      <c r="B240" s="22" t="str">
        <f>IF(PT_sort!B245=0," ",PT_sort!B245)</f>
        <v xml:space="preserve"> </v>
      </c>
      <c r="C240" s="56" t="str">
        <f>IF(PT_sort!C245=0," ",PT_sort!C245)</f>
        <v xml:space="preserve"> </v>
      </c>
      <c r="D240" s="56" t="str">
        <f>IF(PT_sort!D245=0," ",PT_sort!D245)</f>
        <v xml:space="preserve"> </v>
      </c>
      <c r="E240" s="22" t="str">
        <f>IF(PT_sort!E245=0," ",PT_sort!E245)</f>
        <v xml:space="preserve"> </v>
      </c>
    </row>
    <row r="241" spans="2:5" x14ac:dyDescent="0.25">
      <c r="B241" s="22" t="str">
        <f>IF(PT_sort!B246=0," ",PT_sort!B246)</f>
        <v xml:space="preserve"> </v>
      </c>
      <c r="C241" s="56" t="str">
        <f>IF(PT_sort!C246=0," ",PT_sort!C246)</f>
        <v xml:space="preserve"> </v>
      </c>
      <c r="D241" s="56" t="str">
        <f>IF(PT_sort!D246=0," ",PT_sort!D246)</f>
        <v xml:space="preserve"> </v>
      </c>
      <c r="E241" s="22" t="str">
        <f>IF(PT_sort!E246=0," ",PT_sort!E246)</f>
        <v xml:space="preserve"> </v>
      </c>
    </row>
    <row r="242" spans="2:5" x14ac:dyDescent="0.25">
      <c r="B242" s="22" t="str">
        <f>IF(PT_sort!B247=0," ",PT_sort!B247)</f>
        <v xml:space="preserve"> </v>
      </c>
      <c r="C242" s="56" t="str">
        <f>IF(PT_sort!C247=0," ",PT_sort!C247)</f>
        <v xml:space="preserve"> </v>
      </c>
      <c r="D242" s="56" t="str">
        <f>IF(PT_sort!D247=0," ",PT_sort!D247)</f>
        <v xml:space="preserve"> </v>
      </c>
      <c r="E242" s="22" t="str">
        <f>IF(PT_sort!E247=0," ",PT_sort!E247)</f>
        <v xml:space="preserve"> </v>
      </c>
    </row>
    <row r="243" spans="2:5" x14ac:dyDescent="0.25">
      <c r="B243" s="22" t="str">
        <f>IF(PT_sort!B248=0," ",PT_sort!B248)</f>
        <v xml:space="preserve"> </v>
      </c>
      <c r="C243" s="56" t="str">
        <f>IF(PT_sort!C248=0," ",PT_sort!C248)</f>
        <v xml:space="preserve"> </v>
      </c>
      <c r="D243" s="56" t="str">
        <f>IF(PT_sort!D248=0," ",PT_sort!D248)</f>
        <v xml:space="preserve"> </v>
      </c>
      <c r="E243" s="22" t="str">
        <f>IF(PT_sort!E248=0," ",PT_sort!E248)</f>
        <v xml:space="preserve"> </v>
      </c>
    </row>
    <row r="244" spans="2:5" x14ac:dyDescent="0.25">
      <c r="B244" s="22" t="str">
        <f>IF(PT_sort!B249=0," ",PT_sort!B249)</f>
        <v xml:space="preserve"> </v>
      </c>
      <c r="C244" s="56" t="str">
        <f>IF(PT_sort!C249=0," ",PT_sort!C249)</f>
        <v xml:space="preserve"> </v>
      </c>
      <c r="D244" s="56" t="str">
        <f>IF(PT_sort!D249=0," ",PT_sort!D249)</f>
        <v xml:space="preserve"> </v>
      </c>
      <c r="E244" s="22" t="str">
        <f>IF(PT_sort!E249=0," ",PT_sort!E249)</f>
        <v xml:space="preserve"> </v>
      </c>
    </row>
    <row r="245" spans="2:5" x14ac:dyDescent="0.25">
      <c r="B245" s="22" t="str">
        <f>IF(PT_sort!B250=0," ",PT_sort!B250)</f>
        <v xml:space="preserve"> </v>
      </c>
      <c r="C245" s="56" t="str">
        <f>IF(PT_sort!C250=0," ",PT_sort!C250)</f>
        <v xml:space="preserve"> </v>
      </c>
      <c r="D245" s="56" t="str">
        <f>IF(PT_sort!D250=0," ",PT_sort!D250)</f>
        <v xml:space="preserve"> </v>
      </c>
      <c r="E245" s="22" t="str">
        <f>IF(PT_sort!E250=0," ",PT_sort!E250)</f>
        <v xml:space="preserve"> </v>
      </c>
    </row>
    <row r="246" spans="2:5" x14ac:dyDescent="0.25">
      <c r="B246" s="22" t="str">
        <f>IF(PT_sort!B251=0," ",PT_sort!B251)</f>
        <v xml:space="preserve"> </v>
      </c>
      <c r="C246" s="56" t="str">
        <f>IF(PT_sort!C251=0," ",PT_sort!C251)</f>
        <v xml:space="preserve"> </v>
      </c>
      <c r="D246" s="56" t="str">
        <f>IF(PT_sort!D251=0," ",PT_sort!D251)</f>
        <v xml:space="preserve"> </v>
      </c>
      <c r="E246" s="22" t="str">
        <f>IF(PT_sort!E251=0," ",PT_sort!E251)</f>
        <v xml:space="preserve"> </v>
      </c>
    </row>
    <row r="247" spans="2:5" x14ac:dyDescent="0.25">
      <c r="B247" s="22" t="str">
        <f>IF(PT_sort!B252=0," ",PT_sort!B252)</f>
        <v xml:space="preserve"> </v>
      </c>
      <c r="C247" s="56" t="str">
        <f>IF(PT_sort!C252=0," ",PT_sort!C252)</f>
        <v xml:space="preserve"> </v>
      </c>
      <c r="D247" s="56" t="str">
        <f>IF(PT_sort!D252=0," ",PT_sort!D252)</f>
        <v xml:space="preserve"> </v>
      </c>
      <c r="E247" s="22" t="str">
        <f>IF(PT_sort!E252=0," ",PT_sort!E252)</f>
        <v xml:space="preserve"> </v>
      </c>
    </row>
    <row r="248" spans="2:5" x14ac:dyDescent="0.25">
      <c r="B248" s="22" t="str">
        <f>IF(PT_sort!B253=0," ",PT_sort!B253)</f>
        <v xml:space="preserve"> </v>
      </c>
      <c r="C248" s="56" t="str">
        <f>IF(PT_sort!C253=0," ",PT_sort!C253)</f>
        <v xml:space="preserve"> </v>
      </c>
      <c r="D248" s="56" t="str">
        <f>IF(PT_sort!D253=0," ",PT_sort!D253)</f>
        <v xml:space="preserve"> </v>
      </c>
      <c r="E248" s="22" t="str">
        <f>IF(PT_sort!E253=0," ",PT_sort!E253)</f>
        <v xml:space="preserve"> </v>
      </c>
    </row>
    <row r="249" spans="2:5" x14ac:dyDescent="0.25">
      <c r="B249" s="22" t="str">
        <f>IF(PT_sort!B254=0," ",PT_sort!B254)</f>
        <v xml:space="preserve"> </v>
      </c>
      <c r="C249" s="56" t="str">
        <f>IF(PT_sort!C254=0," ",PT_sort!C254)</f>
        <v xml:space="preserve"> </v>
      </c>
      <c r="D249" s="56" t="str">
        <f>IF(PT_sort!D254=0," ",PT_sort!D254)</f>
        <v xml:space="preserve"> </v>
      </c>
      <c r="E249" s="22" t="str">
        <f>IF(PT_sort!E254=0," ",PT_sort!E254)</f>
        <v xml:space="preserve"> </v>
      </c>
    </row>
    <row r="250" spans="2:5" x14ac:dyDescent="0.25">
      <c r="B250" s="22" t="str">
        <f>IF(PT_sort!B255=0," ",PT_sort!B255)</f>
        <v xml:space="preserve"> </v>
      </c>
      <c r="C250" s="56" t="str">
        <f>IF(PT_sort!C255=0," ",PT_sort!C255)</f>
        <v xml:space="preserve"> </v>
      </c>
      <c r="D250" s="56" t="str">
        <f>IF(PT_sort!D255=0," ",PT_sort!D255)</f>
        <v xml:space="preserve"> </v>
      </c>
      <c r="E250" s="22" t="str">
        <f>IF(PT_sort!E255=0," ",PT_sort!E255)</f>
        <v xml:space="preserve"> </v>
      </c>
    </row>
    <row r="251" spans="2:5" x14ac:dyDescent="0.25">
      <c r="B251" s="22" t="str">
        <f>IF(PT_sort!B256=0," ",PT_sort!B256)</f>
        <v xml:space="preserve"> </v>
      </c>
      <c r="C251" s="56" t="str">
        <f>IF(PT_sort!C256=0," ",PT_sort!C256)</f>
        <v xml:space="preserve"> </v>
      </c>
      <c r="D251" s="56" t="str">
        <f>IF(PT_sort!D256=0," ",PT_sort!D256)</f>
        <v xml:space="preserve"> </v>
      </c>
      <c r="E251" s="22" t="str">
        <f>IF(PT_sort!E256=0," ",PT_sort!E256)</f>
        <v xml:space="preserve"> </v>
      </c>
    </row>
    <row r="252" spans="2:5" x14ac:dyDescent="0.25">
      <c r="B252" s="22" t="str">
        <f>IF(PT_sort!B257=0," ",PT_sort!B257)</f>
        <v xml:space="preserve"> </v>
      </c>
      <c r="C252" s="56" t="str">
        <f>IF(PT_sort!C257=0," ",PT_sort!C257)</f>
        <v xml:space="preserve"> </v>
      </c>
      <c r="D252" s="56" t="str">
        <f>IF(PT_sort!D257=0," ",PT_sort!D257)</f>
        <v xml:space="preserve"> </v>
      </c>
      <c r="E252" s="22" t="str">
        <f>IF(PT_sort!E257=0," ",PT_sort!E257)</f>
        <v xml:space="preserve"> </v>
      </c>
    </row>
    <row r="253" spans="2:5" x14ac:dyDescent="0.25">
      <c r="B253" s="22" t="str">
        <f>IF(PT_sort!B258=0," ",PT_sort!B258)</f>
        <v xml:space="preserve"> </v>
      </c>
      <c r="C253" s="56" t="str">
        <f>IF(PT_sort!C258=0," ",PT_sort!C258)</f>
        <v xml:space="preserve"> </v>
      </c>
      <c r="D253" s="56" t="str">
        <f>IF(PT_sort!D258=0," ",PT_sort!D258)</f>
        <v xml:space="preserve"> </v>
      </c>
      <c r="E253" s="22" t="str">
        <f>IF(PT_sort!E258=0," ",PT_sort!E258)</f>
        <v xml:space="preserve"> </v>
      </c>
    </row>
    <row r="254" spans="2:5" x14ac:dyDescent="0.25">
      <c r="B254" s="22" t="str">
        <f>IF(PT_sort!B259=0," ",PT_sort!B259)</f>
        <v xml:space="preserve"> </v>
      </c>
      <c r="C254" s="56" t="str">
        <f>IF(PT_sort!C259=0," ",PT_sort!C259)</f>
        <v xml:space="preserve"> </v>
      </c>
      <c r="D254" s="56" t="str">
        <f>IF(PT_sort!D259=0," ",PT_sort!D259)</f>
        <v xml:space="preserve"> </v>
      </c>
      <c r="E254" s="22" t="str">
        <f>IF(PT_sort!E259=0," ",PT_sort!E259)</f>
        <v xml:space="preserve"> </v>
      </c>
    </row>
    <row r="255" spans="2:5" x14ac:dyDescent="0.25">
      <c r="B255" s="22" t="str">
        <f>IF(PT_sort!B260=0," ",PT_sort!B260)</f>
        <v xml:space="preserve"> </v>
      </c>
      <c r="C255" s="56" t="str">
        <f>IF(PT_sort!C260=0," ",PT_sort!C260)</f>
        <v xml:space="preserve"> </v>
      </c>
      <c r="D255" s="56" t="str">
        <f>IF(PT_sort!D260=0," ",PT_sort!D260)</f>
        <v xml:space="preserve"> </v>
      </c>
      <c r="E255" s="22" t="str">
        <f>IF(PT_sort!E260=0," ",PT_sort!E260)</f>
        <v xml:space="preserve"> </v>
      </c>
    </row>
    <row r="256" spans="2:5" x14ac:dyDescent="0.25">
      <c r="B256" s="22" t="str">
        <f>IF(PT_sort!B261=0," ",PT_sort!B261)</f>
        <v xml:space="preserve"> </v>
      </c>
      <c r="C256" s="56" t="str">
        <f>IF(PT_sort!C261=0," ",PT_sort!C261)</f>
        <v xml:space="preserve"> </v>
      </c>
      <c r="D256" s="56" t="str">
        <f>IF(PT_sort!D261=0," ",PT_sort!D261)</f>
        <v xml:space="preserve"> </v>
      </c>
      <c r="E256" s="22" t="str">
        <f>IF(PT_sort!E261=0," ",PT_sort!E261)</f>
        <v xml:space="preserve"> </v>
      </c>
    </row>
    <row r="257" spans="2:5" x14ac:dyDescent="0.25">
      <c r="B257" s="22" t="str">
        <f>IF(PT_sort!B262=0," ",PT_sort!B262)</f>
        <v xml:space="preserve"> </v>
      </c>
      <c r="C257" s="56" t="str">
        <f>IF(PT_sort!C262=0," ",PT_sort!C262)</f>
        <v xml:space="preserve"> </v>
      </c>
      <c r="D257" s="56" t="str">
        <f>IF(PT_sort!D262=0," ",PT_sort!D262)</f>
        <v xml:space="preserve"> </v>
      </c>
      <c r="E257" s="22" t="str">
        <f>IF(PT_sort!E262=0," ",PT_sort!E262)</f>
        <v xml:space="preserve"> </v>
      </c>
    </row>
    <row r="258" spans="2:5" x14ac:dyDescent="0.25">
      <c r="B258" s="22" t="str">
        <f>IF(PT_sort!B263=0," ",PT_sort!B263)</f>
        <v xml:space="preserve"> </v>
      </c>
      <c r="C258" s="56" t="str">
        <f>IF(PT_sort!C263=0," ",PT_sort!C263)</f>
        <v xml:space="preserve"> </v>
      </c>
      <c r="D258" s="56" t="str">
        <f>IF(PT_sort!D263=0," ",PT_sort!D263)</f>
        <v xml:space="preserve"> </v>
      </c>
      <c r="E258" s="22" t="str">
        <f>IF(PT_sort!E263=0," ",PT_sort!E263)</f>
        <v xml:space="preserve"> </v>
      </c>
    </row>
    <row r="259" spans="2:5" x14ac:dyDescent="0.25">
      <c r="B259" s="22" t="str">
        <f>IF(PT_sort!B264=0," ",PT_sort!B264)</f>
        <v xml:space="preserve"> </v>
      </c>
      <c r="C259" s="56" t="str">
        <f>IF(PT_sort!C264=0," ",PT_sort!C264)</f>
        <v xml:space="preserve"> </v>
      </c>
      <c r="D259" s="56" t="str">
        <f>IF(PT_sort!D264=0," ",PT_sort!D264)</f>
        <v xml:space="preserve"> </v>
      </c>
      <c r="E259" s="22" t="str">
        <f>IF(PT_sort!E264=0," ",PT_sort!E264)</f>
        <v xml:space="preserve"> </v>
      </c>
    </row>
    <row r="260" spans="2:5" x14ac:dyDescent="0.25">
      <c r="B260" s="22" t="str">
        <f>IF(PT_sort!B265=0," ",PT_sort!B265)</f>
        <v xml:space="preserve"> </v>
      </c>
      <c r="C260" s="56" t="str">
        <f>IF(PT_sort!C265=0," ",PT_sort!C265)</f>
        <v xml:space="preserve"> </v>
      </c>
      <c r="D260" s="56" t="str">
        <f>IF(PT_sort!D265=0," ",PT_sort!D265)</f>
        <v xml:space="preserve"> </v>
      </c>
      <c r="E260" s="22" t="str">
        <f>IF(PT_sort!E265=0," ",PT_sort!E265)</f>
        <v xml:space="preserve"> </v>
      </c>
    </row>
    <row r="261" spans="2:5" x14ac:dyDescent="0.25">
      <c r="B261" s="22" t="str">
        <f>IF(PT_sort!B266=0," ",PT_sort!B266)</f>
        <v xml:space="preserve"> </v>
      </c>
      <c r="C261" s="56" t="str">
        <f>IF(PT_sort!C266=0," ",PT_sort!C266)</f>
        <v xml:space="preserve"> </v>
      </c>
      <c r="D261" s="56" t="str">
        <f>IF(PT_sort!D266=0," ",PT_sort!D266)</f>
        <v xml:space="preserve"> </v>
      </c>
      <c r="E261" s="22" t="str">
        <f>IF(PT_sort!E266=0," ",PT_sort!E266)</f>
        <v xml:space="preserve"> </v>
      </c>
    </row>
    <row r="262" spans="2:5" x14ac:dyDescent="0.25">
      <c r="B262" s="22" t="str">
        <f>IF(PT_sort!B267=0," ",PT_sort!B267)</f>
        <v xml:space="preserve"> </v>
      </c>
      <c r="C262" s="56" t="str">
        <f>IF(PT_sort!C267=0," ",PT_sort!C267)</f>
        <v xml:space="preserve"> </v>
      </c>
      <c r="D262" s="56" t="str">
        <f>IF(PT_sort!D267=0," ",PT_sort!D267)</f>
        <v xml:space="preserve"> </v>
      </c>
      <c r="E262" s="22" t="str">
        <f>IF(PT_sort!E267=0," ",PT_sort!E267)</f>
        <v xml:space="preserve"> </v>
      </c>
    </row>
    <row r="263" spans="2:5" x14ac:dyDescent="0.25">
      <c r="B263" s="22" t="str">
        <f>IF(PT_sort!B268=0," ",PT_sort!B268)</f>
        <v xml:space="preserve"> </v>
      </c>
      <c r="C263" s="56" t="str">
        <f>IF(PT_sort!C268=0," ",PT_sort!C268)</f>
        <v xml:space="preserve"> </v>
      </c>
      <c r="D263" s="56" t="str">
        <f>IF(PT_sort!D268=0," ",PT_sort!D268)</f>
        <v xml:space="preserve"> </v>
      </c>
      <c r="E263" s="22" t="str">
        <f>IF(PT_sort!E268=0," ",PT_sort!E268)</f>
        <v xml:space="preserve"> </v>
      </c>
    </row>
    <row r="264" spans="2:5" x14ac:dyDescent="0.25">
      <c r="B264" s="22" t="str">
        <f>IF(PT_sort!B269=0," ",PT_sort!B269)</f>
        <v xml:space="preserve"> </v>
      </c>
      <c r="C264" s="56" t="str">
        <f>IF(PT_sort!C269=0," ",PT_sort!C269)</f>
        <v xml:space="preserve"> </v>
      </c>
      <c r="D264" s="56" t="str">
        <f>IF(PT_sort!D269=0," ",PT_sort!D269)</f>
        <v xml:space="preserve"> </v>
      </c>
      <c r="E264" s="22" t="str">
        <f>IF(PT_sort!E269=0," ",PT_sort!E269)</f>
        <v xml:space="preserve"> </v>
      </c>
    </row>
    <row r="265" spans="2:5" x14ac:dyDescent="0.25">
      <c r="B265" s="22" t="str">
        <f>IF(PT_sort!B270=0," ",PT_sort!B270)</f>
        <v xml:space="preserve"> </v>
      </c>
      <c r="C265" s="56" t="str">
        <f>IF(PT_sort!C270=0," ",PT_sort!C270)</f>
        <v xml:space="preserve"> </v>
      </c>
      <c r="D265" s="56" t="str">
        <f>IF(PT_sort!D270=0," ",PT_sort!D270)</f>
        <v xml:space="preserve"> </v>
      </c>
      <c r="E265" s="22" t="str">
        <f>IF(PT_sort!E270=0," ",PT_sort!E270)</f>
        <v xml:space="preserve"> </v>
      </c>
    </row>
    <row r="266" spans="2:5" x14ac:dyDescent="0.25">
      <c r="B266" s="22" t="str">
        <f>IF(PT_sort!B271=0," ",PT_sort!B271)</f>
        <v xml:space="preserve"> </v>
      </c>
      <c r="C266" s="56" t="str">
        <f>IF(PT_sort!C271=0," ",PT_sort!C271)</f>
        <v xml:space="preserve"> </v>
      </c>
      <c r="D266" s="56" t="str">
        <f>IF(PT_sort!D271=0," ",PT_sort!D271)</f>
        <v xml:space="preserve"> </v>
      </c>
      <c r="E266" s="22" t="str">
        <f>IF(PT_sort!E271=0," ",PT_sort!E271)</f>
        <v xml:space="preserve"> </v>
      </c>
    </row>
    <row r="267" spans="2:5" x14ac:dyDescent="0.25">
      <c r="B267" s="22" t="str">
        <f>IF(PT_sort!B272=0," ",PT_sort!B272)</f>
        <v xml:space="preserve"> </v>
      </c>
      <c r="C267" s="56" t="str">
        <f>IF(PT_sort!C272=0," ",PT_sort!C272)</f>
        <v xml:space="preserve"> </v>
      </c>
      <c r="D267" s="56" t="str">
        <f>IF(PT_sort!D272=0," ",PT_sort!D272)</f>
        <v xml:space="preserve"> </v>
      </c>
      <c r="E267" s="22" t="str">
        <f>IF(PT_sort!E272=0," ",PT_sort!E272)</f>
        <v xml:space="preserve"> </v>
      </c>
    </row>
    <row r="268" spans="2:5" x14ac:dyDescent="0.25">
      <c r="B268" s="22" t="str">
        <f>IF(PT_sort!B273=0," ",PT_sort!B273)</f>
        <v xml:space="preserve"> </v>
      </c>
      <c r="C268" s="56" t="str">
        <f>IF(PT_sort!C273=0," ",PT_sort!C273)</f>
        <v xml:space="preserve"> </v>
      </c>
      <c r="D268" s="56" t="str">
        <f>IF(PT_sort!D273=0," ",PT_sort!D273)</f>
        <v xml:space="preserve"> </v>
      </c>
      <c r="E268" s="22" t="str">
        <f>IF(PT_sort!E273=0," ",PT_sort!E273)</f>
        <v xml:space="preserve"> </v>
      </c>
    </row>
    <row r="269" spans="2:5" x14ac:dyDescent="0.25">
      <c r="B269" s="22" t="str">
        <f>IF(PT_sort!B274=0," ",PT_sort!B274)</f>
        <v xml:space="preserve"> </v>
      </c>
      <c r="C269" s="56" t="str">
        <f>IF(PT_sort!C274=0," ",PT_sort!C274)</f>
        <v xml:space="preserve"> </v>
      </c>
      <c r="D269" s="56" t="str">
        <f>IF(PT_sort!D274=0," ",PT_sort!D274)</f>
        <v xml:space="preserve"> </v>
      </c>
      <c r="E269" s="22" t="str">
        <f>IF(PT_sort!E274=0," ",PT_sort!E274)</f>
        <v xml:space="preserve"> </v>
      </c>
    </row>
    <row r="270" spans="2:5" x14ac:dyDescent="0.25">
      <c r="B270" s="22" t="str">
        <f>IF(PT_sort!B275=0," ",PT_sort!B275)</f>
        <v xml:space="preserve"> </v>
      </c>
      <c r="C270" s="56" t="str">
        <f>IF(PT_sort!C275=0," ",PT_sort!C275)</f>
        <v xml:space="preserve"> </v>
      </c>
      <c r="D270" s="56" t="str">
        <f>IF(PT_sort!D275=0," ",PT_sort!D275)</f>
        <v xml:space="preserve"> </v>
      </c>
      <c r="E270" s="22" t="str">
        <f>IF(PT_sort!E275=0," ",PT_sort!E275)</f>
        <v xml:space="preserve"> </v>
      </c>
    </row>
    <row r="271" spans="2:5" x14ac:dyDescent="0.25">
      <c r="B271" s="22" t="str">
        <f>IF(PT_sort!B276=0," ",PT_sort!B276)</f>
        <v xml:space="preserve"> </v>
      </c>
      <c r="C271" s="56" t="str">
        <f>IF(PT_sort!C276=0," ",PT_sort!C276)</f>
        <v xml:space="preserve"> </v>
      </c>
      <c r="D271" s="56" t="str">
        <f>IF(PT_sort!D276=0," ",PT_sort!D276)</f>
        <v xml:space="preserve"> </v>
      </c>
      <c r="E271" s="22" t="str">
        <f>IF(PT_sort!E276=0," ",PT_sort!E276)</f>
        <v xml:space="preserve"> </v>
      </c>
    </row>
    <row r="272" spans="2:5" x14ac:dyDescent="0.25">
      <c r="B272" s="22" t="str">
        <f>IF(PT_sort!B277=0," ",PT_sort!B277)</f>
        <v xml:space="preserve"> </v>
      </c>
      <c r="C272" s="56" t="str">
        <f>IF(PT_sort!C277=0," ",PT_sort!C277)</f>
        <v xml:space="preserve"> </v>
      </c>
      <c r="D272" s="56" t="str">
        <f>IF(PT_sort!D277=0," ",PT_sort!D277)</f>
        <v xml:space="preserve"> </v>
      </c>
      <c r="E272" s="22" t="str">
        <f>IF(PT_sort!E277=0," ",PT_sort!E277)</f>
        <v xml:space="preserve"> </v>
      </c>
    </row>
    <row r="273" spans="2:5" x14ac:dyDescent="0.25">
      <c r="B273" s="22" t="str">
        <f>IF(PT_sort!B278=0," ",PT_sort!B278)</f>
        <v xml:space="preserve"> </v>
      </c>
      <c r="C273" s="56" t="str">
        <f>IF(PT_sort!C278=0," ",PT_sort!C278)</f>
        <v xml:space="preserve"> </v>
      </c>
      <c r="D273" s="56" t="str">
        <f>IF(PT_sort!D278=0," ",PT_sort!D278)</f>
        <v xml:space="preserve"> </v>
      </c>
      <c r="E273" s="22" t="str">
        <f>IF(PT_sort!E278=0," ",PT_sort!E278)</f>
        <v xml:space="preserve"> </v>
      </c>
    </row>
    <row r="274" spans="2:5" x14ac:dyDescent="0.25">
      <c r="B274" s="22" t="str">
        <f>IF(PT_sort!B279=0," ",PT_sort!B279)</f>
        <v xml:space="preserve"> </v>
      </c>
      <c r="C274" s="56" t="str">
        <f>IF(PT_sort!C279=0," ",PT_sort!C279)</f>
        <v xml:space="preserve"> </v>
      </c>
      <c r="D274" s="56" t="str">
        <f>IF(PT_sort!D279=0," ",PT_sort!D279)</f>
        <v xml:space="preserve"> </v>
      </c>
      <c r="E274" s="22" t="str">
        <f>IF(PT_sort!E279=0," ",PT_sort!E279)</f>
        <v xml:space="preserve"> </v>
      </c>
    </row>
    <row r="275" spans="2:5" x14ac:dyDescent="0.25">
      <c r="B275" s="22" t="str">
        <f>IF(PT_sort!B280=0," ",PT_sort!B280)</f>
        <v xml:space="preserve"> </v>
      </c>
      <c r="C275" s="56" t="str">
        <f>IF(PT_sort!C280=0," ",PT_sort!C280)</f>
        <v xml:space="preserve"> </v>
      </c>
      <c r="D275" s="56" t="str">
        <f>IF(PT_sort!D280=0," ",PT_sort!D280)</f>
        <v xml:space="preserve"> </v>
      </c>
      <c r="E275" s="22" t="str">
        <f>IF(PT_sort!E280=0," ",PT_sort!E280)</f>
        <v xml:space="preserve"> </v>
      </c>
    </row>
    <row r="276" spans="2:5" x14ac:dyDescent="0.25">
      <c r="B276" s="22" t="str">
        <f>IF(PT_sort!B281=0," ",PT_sort!B281)</f>
        <v xml:space="preserve"> </v>
      </c>
      <c r="C276" s="56" t="str">
        <f>IF(PT_sort!C281=0," ",PT_sort!C281)</f>
        <v xml:space="preserve"> </v>
      </c>
      <c r="D276" s="56" t="str">
        <f>IF(PT_sort!D281=0," ",PT_sort!D281)</f>
        <v xml:space="preserve"> </v>
      </c>
      <c r="E276" s="22" t="str">
        <f>IF(PT_sort!E281=0," ",PT_sort!E281)</f>
        <v xml:space="preserve"> </v>
      </c>
    </row>
    <row r="277" spans="2:5" x14ac:dyDescent="0.25">
      <c r="B277" s="22" t="str">
        <f>IF(PT_sort!B282=0," ",PT_sort!B282)</f>
        <v xml:space="preserve"> </v>
      </c>
      <c r="C277" s="56" t="str">
        <f>IF(PT_sort!C282=0," ",PT_sort!C282)</f>
        <v xml:space="preserve"> </v>
      </c>
      <c r="D277" s="56" t="str">
        <f>IF(PT_sort!D282=0," ",PT_sort!D282)</f>
        <v xml:space="preserve"> </v>
      </c>
      <c r="E277" s="22" t="str">
        <f>IF(PT_sort!E282=0," ",PT_sort!E282)</f>
        <v xml:space="preserve"> </v>
      </c>
    </row>
    <row r="278" spans="2:5" x14ac:dyDescent="0.25">
      <c r="B278" s="22" t="str">
        <f>IF(PT_sort!B283=0," ",PT_sort!B283)</f>
        <v xml:space="preserve"> </v>
      </c>
      <c r="C278" s="56" t="str">
        <f>IF(PT_sort!C283=0," ",PT_sort!C283)</f>
        <v xml:space="preserve"> </v>
      </c>
      <c r="D278" s="56" t="str">
        <f>IF(PT_sort!D283=0," ",PT_sort!D283)</f>
        <v xml:space="preserve"> </v>
      </c>
      <c r="E278" s="22" t="str">
        <f>IF(PT_sort!E283=0," ",PT_sort!E283)</f>
        <v xml:space="preserve"> </v>
      </c>
    </row>
    <row r="279" spans="2:5" x14ac:dyDescent="0.25">
      <c r="B279" s="22" t="str">
        <f>IF(PT_sort!B284=0," ",PT_sort!B284)</f>
        <v xml:space="preserve"> </v>
      </c>
      <c r="C279" s="56" t="str">
        <f>IF(PT_sort!C284=0," ",PT_sort!C284)</f>
        <v xml:space="preserve"> </v>
      </c>
      <c r="D279" s="56" t="str">
        <f>IF(PT_sort!D284=0," ",PT_sort!D284)</f>
        <v xml:space="preserve"> </v>
      </c>
      <c r="E279" s="22" t="str">
        <f>IF(PT_sort!E284=0," ",PT_sort!E284)</f>
        <v xml:space="preserve"> </v>
      </c>
    </row>
    <row r="280" spans="2:5" x14ac:dyDescent="0.25">
      <c r="B280" s="22" t="str">
        <f>IF(PT_sort!B285=0," ",PT_sort!B285)</f>
        <v xml:space="preserve"> </v>
      </c>
      <c r="C280" s="56" t="str">
        <f>IF(PT_sort!C285=0," ",PT_sort!C285)</f>
        <v xml:space="preserve"> </v>
      </c>
      <c r="D280" s="56" t="str">
        <f>IF(PT_sort!D285=0," ",PT_sort!D285)</f>
        <v xml:space="preserve"> </v>
      </c>
      <c r="E280" s="22" t="str">
        <f>IF(PT_sort!E285=0," ",PT_sort!E285)</f>
        <v xml:space="preserve"> </v>
      </c>
    </row>
    <row r="281" spans="2:5" x14ac:dyDescent="0.25">
      <c r="B281" s="22" t="str">
        <f>IF(PT_sort!B286=0," ",PT_sort!B286)</f>
        <v xml:space="preserve"> </v>
      </c>
      <c r="C281" s="56" t="str">
        <f>IF(PT_sort!C286=0," ",PT_sort!C286)</f>
        <v xml:space="preserve"> </v>
      </c>
      <c r="D281" s="56" t="str">
        <f>IF(PT_sort!D286=0," ",PT_sort!D286)</f>
        <v xml:space="preserve"> </v>
      </c>
      <c r="E281" s="22" t="str">
        <f>IF(PT_sort!E286=0," ",PT_sort!E286)</f>
        <v xml:space="preserve"> </v>
      </c>
    </row>
    <row r="282" spans="2:5" x14ac:dyDescent="0.25">
      <c r="B282" s="22" t="str">
        <f>IF(PT_sort!B287=0," ",PT_sort!B287)</f>
        <v xml:space="preserve"> </v>
      </c>
      <c r="C282" s="56" t="str">
        <f>IF(PT_sort!C287=0," ",PT_sort!C287)</f>
        <v xml:space="preserve"> </v>
      </c>
      <c r="D282" s="56" t="str">
        <f>IF(PT_sort!D287=0," ",PT_sort!D287)</f>
        <v xml:space="preserve"> </v>
      </c>
      <c r="E282" s="22" t="str">
        <f>IF(PT_sort!E287=0," ",PT_sort!E287)</f>
        <v xml:space="preserve"> </v>
      </c>
    </row>
    <row r="283" spans="2:5" x14ac:dyDescent="0.25">
      <c r="B283" s="22" t="str">
        <f>IF(PT_sort!B288=0," ",PT_sort!B288)</f>
        <v xml:space="preserve"> </v>
      </c>
      <c r="C283" s="56" t="str">
        <f>IF(PT_sort!C288=0," ",PT_sort!C288)</f>
        <v xml:space="preserve"> </v>
      </c>
      <c r="D283" s="56" t="str">
        <f>IF(PT_sort!D288=0," ",PT_sort!D288)</f>
        <v xml:space="preserve"> </v>
      </c>
      <c r="E283" s="22" t="str">
        <f>IF(PT_sort!E288=0," ",PT_sort!E288)</f>
        <v xml:space="preserve"> </v>
      </c>
    </row>
    <row r="284" spans="2:5" x14ac:dyDescent="0.25">
      <c r="B284" s="22" t="str">
        <f>IF(PT_sort!B289=0," ",PT_sort!B289)</f>
        <v xml:space="preserve"> </v>
      </c>
      <c r="C284" s="56" t="str">
        <f>IF(PT_sort!C289=0," ",PT_sort!C289)</f>
        <v xml:space="preserve"> </v>
      </c>
      <c r="D284" s="56" t="str">
        <f>IF(PT_sort!D289=0," ",PT_sort!D289)</f>
        <v xml:space="preserve"> </v>
      </c>
      <c r="E284" s="22" t="str">
        <f>IF(PT_sort!E289=0," ",PT_sort!E289)</f>
        <v xml:space="preserve"> </v>
      </c>
    </row>
    <row r="285" spans="2:5" x14ac:dyDescent="0.25">
      <c r="B285" s="22" t="str">
        <f>IF(PT_sort!B290=0," ",PT_sort!B290)</f>
        <v xml:space="preserve"> </v>
      </c>
      <c r="C285" s="56" t="str">
        <f>IF(PT_sort!C290=0," ",PT_sort!C290)</f>
        <v xml:space="preserve"> </v>
      </c>
      <c r="D285" s="56" t="str">
        <f>IF(PT_sort!D290=0," ",PT_sort!D290)</f>
        <v xml:space="preserve"> </v>
      </c>
      <c r="E285" s="22" t="str">
        <f>IF(PT_sort!E290=0," ",PT_sort!E290)</f>
        <v xml:space="preserve"> </v>
      </c>
    </row>
    <row r="286" spans="2:5" x14ac:dyDescent="0.25">
      <c r="B286" s="22" t="str">
        <f>IF(PT_sort!B291=0," ",PT_sort!B291)</f>
        <v xml:space="preserve"> </v>
      </c>
      <c r="C286" s="56" t="str">
        <f>IF(PT_sort!C291=0," ",PT_sort!C291)</f>
        <v xml:space="preserve"> </v>
      </c>
      <c r="D286" s="56" t="str">
        <f>IF(PT_sort!D291=0," ",PT_sort!D291)</f>
        <v xml:space="preserve"> </v>
      </c>
      <c r="E286" s="22" t="str">
        <f>IF(PT_sort!E291=0," ",PT_sort!E291)</f>
        <v xml:space="preserve"> </v>
      </c>
    </row>
    <row r="287" spans="2:5" x14ac:dyDescent="0.25">
      <c r="B287" s="22" t="str">
        <f>IF(PT_sort!B292=0," ",PT_sort!B292)</f>
        <v xml:space="preserve"> </v>
      </c>
      <c r="C287" s="56" t="str">
        <f>IF(PT_sort!C292=0," ",PT_sort!C292)</f>
        <v xml:space="preserve"> </v>
      </c>
      <c r="D287" s="56" t="str">
        <f>IF(PT_sort!D292=0," ",PT_sort!D292)</f>
        <v xml:space="preserve"> </v>
      </c>
      <c r="E287" s="22" t="str">
        <f>IF(PT_sort!E292=0," ",PT_sort!E292)</f>
        <v xml:space="preserve"> </v>
      </c>
    </row>
    <row r="288" spans="2:5" x14ac:dyDescent="0.25">
      <c r="B288" s="22" t="str">
        <f>IF(PT_sort!B293=0," ",PT_sort!B293)</f>
        <v xml:space="preserve"> </v>
      </c>
      <c r="C288" s="56" t="str">
        <f>IF(PT_sort!C293=0," ",PT_sort!C293)</f>
        <v xml:space="preserve"> </v>
      </c>
      <c r="D288" s="56" t="str">
        <f>IF(PT_sort!D293=0," ",PT_sort!D293)</f>
        <v xml:space="preserve"> </v>
      </c>
      <c r="E288" s="22" t="str">
        <f>IF(PT_sort!E293=0," ",PT_sort!E293)</f>
        <v xml:space="preserve"> </v>
      </c>
    </row>
    <row r="289" spans="2:5" x14ac:dyDescent="0.25">
      <c r="B289" s="22" t="str">
        <f>IF(PT_sort!B294=0," ",PT_sort!B294)</f>
        <v xml:space="preserve"> </v>
      </c>
      <c r="C289" s="56" t="str">
        <f>IF(PT_sort!C294=0," ",PT_sort!C294)</f>
        <v xml:space="preserve"> </v>
      </c>
      <c r="D289" s="56" t="str">
        <f>IF(PT_sort!D294=0," ",PT_sort!D294)</f>
        <v xml:space="preserve"> </v>
      </c>
      <c r="E289" s="22" t="str">
        <f>IF(PT_sort!E294=0," ",PT_sort!E294)</f>
        <v xml:space="preserve"> </v>
      </c>
    </row>
    <row r="290" spans="2:5" x14ac:dyDescent="0.25">
      <c r="B290" s="22" t="str">
        <f>IF(PT_sort!B295=0," ",PT_sort!B295)</f>
        <v xml:space="preserve"> </v>
      </c>
      <c r="C290" s="56" t="str">
        <f>IF(PT_sort!C295=0," ",PT_sort!C295)</f>
        <v xml:space="preserve"> </v>
      </c>
      <c r="D290" s="56" t="str">
        <f>IF(PT_sort!D295=0," ",PT_sort!D295)</f>
        <v xml:space="preserve"> </v>
      </c>
      <c r="E290" s="22" t="str">
        <f>IF(PT_sort!E295=0," ",PT_sort!E295)</f>
        <v xml:space="preserve"> </v>
      </c>
    </row>
    <row r="291" spans="2:5" x14ac:dyDescent="0.25">
      <c r="B291" s="22" t="str">
        <f>IF(PT_sort!B296=0," ",PT_sort!B296)</f>
        <v xml:space="preserve"> </v>
      </c>
      <c r="C291" s="56" t="str">
        <f>IF(PT_sort!C296=0," ",PT_sort!C296)</f>
        <v xml:space="preserve"> </v>
      </c>
      <c r="D291" s="56" t="str">
        <f>IF(PT_sort!D296=0," ",PT_sort!D296)</f>
        <v xml:space="preserve"> </v>
      </c>
      <c r="E291" s="22" t="str">
        <f>IF(PT_sort!E296=0," ",PT_sort!E296)</f>
        <v xml:space="preserve"> </v>
      </c>
    </row>
    <row r="292" spans="2:5" x14ac:dyDescent="0.25">
      <c r="B292" s="22" t="str">
        <f>IF(PT_sort!B297=0," ",PT_sort!B297)</f>
        <v xml:space="preserve"> </v>
      </c>
      <c r="C292" s="56" t="str">
        <f>IF(PT_sort!C297=0," ",PT_sort!C297)</f>
        <v xml:space="preserve"> </v>
      </c>
      <c r="D292" s="56" t="str">
        <f>IF(PT_sort!D297=0," ",PT_sort!D297)</f>
        <v xml:space="preserve"> </v>
      </c>
      <c r="E292" s="22" t="str">
        <f>IF(PT_sort!E297=0," ",PT_sort!E297)</f>
        <v xml:space="preserve"> </v>
      </c>
    </row>
    <row r="293" spans="2:5" x14ac:dyDescent="0.25">
      <c r="B293" s="22" t="str">
        <f>IF(PT_sort!B298=0," ",PT_sort!B298)</f>
        <v xml:space="preserve"> </v>
      </c>
      <c r="C293" s="56" t="str">
        <f>IF(PT_sort!C298=0," ",PT_sort!C298)</f>
        <v xml:space="preserve"> </v>
      </c>
      <c r="D293" s="56" t="str">
        <f>IF(PT_sort!D298=0," ",PT_sort!D298)</f>
        <v xml:space="preserve"> </v>
      </c>
      <c r="E293" s="22" t="str">
        <f>IF(PT_sort!E298=0," ",PT_sort!E298)</f>
        <v xml:space="preserve"> </v>
      </c>
    </row>
    <row r="294" spans="2:5" x14ac:dyDescent="0.25">
      <c r="B294" s="22" t="str">
        <f>IF(PT_sort!B299=0," ",PT_sort!B299)</f>
        <v xml:space="preserve"> </v>
      </c>
      <c r="C294" s="56" t="str">
        <f>IF(PT_sort!C299=0," ",PT_sort!C299)</f>
        <v xml:space="preserve"> </v>
      </c>
      <c r="D294" s="56" t="str">
        <f>IF(PT_sort!D299=0," ",PT_sort!D299)</f>
        <v xml:space="preserve"> </v>
      </c>
      <c r="E294" s="22" t="str">
        <f>IF(PT_sort!E299=0," ",PT_sort!E299)</f>
        <v xml:space="preserve"> </v>
      </c>
    </row>
    <row r="295" spans="2:5" x14ac:dyDescent="0.25">
      <c r="B295" s="22" t="str">
        <f>IF(PT_sort!B300=0," ",PT_sort!B300)</f>
        <v xml:space="preserve"> </v>
      </c>
      <c r="C295" s="56" t="str">
        <f>IF(PT_sort!C300=0," ",PT_sort!C300)</f>
        <v xml:space="preserve"> </v>
      </c>
      <c r="D295" s="56" t="str">
        <f>IF(PT_sort!D300=0," ",PT_sort!D300)</f>
        <v xml:space="preserve"> </v>
      </c>
      <c r="E295" s="22" t="str">
        <f>IF(PT_sort!E300=0," ",PT_sort!E300)</f>
        <v xml:space="preserve"> </v>
      </c>
    </row>
    <row r="296" spans="2:5" x14ac:dyDescent="0.25">
      <c r="B296" s="22" t="str">
        <f>IF(PT_sort!B301=0," ",PT_sort!B301)</f>
        <v xml:space="preserve"> </v>
      </c>
      <c r="C296" s="56" t="str">
        <f>IF(PT_sort!C301=0," ",PT_sort!C301)</f>
        <v xml:space="preserve"> </v>
      </c>
      <c r="D296" s="56" t="str">
        <f>IF(PT_sort!D301=0," ",PT_sort!D301)</f>
        <v xml:space="preserve"> </v>
      </c>
      <c r="E296" s="22" t="str">
        <f>IF(PT_sort!E301=0," ",PT_sort!E301)</f>
        <v xml:space="preserve"> </v>
      </c>
    </row>
    <row r="297" spans="2:5" x14ac:dyDescent="0.25">
      <c r="B297" s="22" t="str">
        <f>IF(PT_sort!B302=0," ",PT_sort!B302)</f>
        <v xml:space="preserve"> </v>
      </c>
      <c r="C297" s="56" t="str">
        <f>IF(PT_sort!C302=0," ",PT_sort!C302)</f>
        <v xml:space="preserve"> </v>
      </c>
      <c r="D297" s="56" t="str">
        <f>IF(PT_sort!D302=0," ",PT_sort!D302)</f>
        <v xml:space="preserve"> </v>
      </c>
      <c r="E297" s="22" t="str">
        <f>IF(PT_sort!E302=0," ",PT_sort!E302)</f>
        <v xml:space="preserve"> </v>
      </c>
    </row>
    <row r="298" spans="2:5" x14ac:dyDescent="0.25">
      <c r="B298" s="22" t="str">
        <f>IF(PT_sort!B303=0," ",PT_sort!B303)</f>
        <v xml:space="preserve"> </v>
      </c>
      <c r="C298" s="56" t="str">
        <f>IF(PT_sort!C303=0," ",PT_sort!C303)</f>
        <v xml:space="preserve"> </v>
      </c>
      <c r="D298" s="56" t="str">
        <f>IF(PT_sort!D303=0," ",PT_sort!D303)</f>
        <v xml:space="preserve"> </v>
      </c>
      <c r="E298" s="22" t="str">
        <f>IF(PT_sort!E303=0," ",PT_sort!E303)</f>
        <v xml:space="preserve"> </v>
      </c>
    </row>
    <row r="299" spans="2:5" x14ac:dyDescent="0.25">
      <c r="B299" s="22" t="str">
        <f>IF(PT_sort!B304=0," ",PT_sort!B304)</f>
        <v xml:space="preserve"> </v>
      </c>
      <c r="C299" s="56" t="str">
        <f>IF(PT_sort!C304=0," ",PT_sort!C304)</f>
        <v xml:space="preserve"> </v>
      </c>
      <c r="D299" s="56" t="str">
        <f>IF(PT_sort!D304=0," ",PT_sort!D304)</f>
        <v xml:space="preserve"> </v>
      </c>
      <c r="E299" s="22" t="str">
        <f>IF(PT_sort!E304=0," ",PT_sort!E304)</f>
        <v xml:space="preserve"> </v>
      </c>
    </row>
    <row r="300" spans="2:5" x14ac:dyDescent="0.25">
      <c r="B300" s="22" t="str">
        <f>IF(PT_sort!B305=0," ",PT_sort!B305)</f>
        <v xml:space="preserve"> </v>
      </c>
      <c r="C300" s="56" t="str">
        <f>IF(PT_sort!C305=0," ",PT_sort!C305)</f>
        <v xml:space="preserve"> </v>
      </c>
      <c r="D300" s="56" t="str">
        <f>IF(PT_sort!D305=0," ",PT_sort!D305)</f>
        <v xml:space="preserve"> </v>
      </c>
      <c r="E300" s="22" t="str">
        <f>IF(PT_sort!E305=0," ",PT_sort!E305)</f>
        <v xml:space="preserve"> </v>
      </c>
    </row>
    <row r="301" spans="2:5" x14ac:dyDescent="0.25">
      <c r="B301" s="22" t="str">
        <f>IF(PT_sort!B306=0," ",PT_sort!B306)</f>
        <v xml:space="preserve"> </v>
      </c>
      <c r="C301" s="56" t="str">
        <f>IF(PT_sort!C306=0," ",PT_sort!C306)</f>
        <v xml:space="preserve"> </v>
      </c>
      <c r="D301" s="56" t="str">
        <f>IF(PT_sort!D306=0," ",PT_sort!D306)</f>
        <v xml:space="preserve"> </v>
      </c>
      <c r="E301" s="22" t="str">
        <f>IF(PT_sort!E306=0," ",PT_sort!E306)</f>
        <v xml:space="preserve"> </v>
      </c>
    </row>
    <row r="302" spans="2:5" x14ac:dyDescent="0.25">
      <c r="B302" s="22" t="str">
        <f>IF(PT_sort!B307=0," ",PT_sort!B307)</f>
        <v xml:space="preserve"> </v>
      </c>
      <c r="C302" s="56" t="str">
        <f>IF(PT_sort!C307=0," ",PT_sort!C307)</f>
        <v xml:space="preserve"> </v>
      </c>
      <c r="D302" s="56" t="str">
        <f>IF(PT_sort!D307=0," ",PT_sort!D307)</f>
        <v xml:space="preserve"> </v>
      </c>
      <c r="E302" s="22" t="str">
        <f>IF(PT_sort!E307=0," ",PT_sort!E307)</f>
        <v xml:space="preserve"> </v>
      </c>
    </row>
    <row r="303" spans="2:5" x14ac:dyDescent="0.25">
      <c r="B303" s="22" t="str">
        <f>IF(PT_sort!B308=0," ",PT_sort!B308)</f>
        <v xml:space="preserve"> </v>
      </c>
      <c r="C303" s="56" t="str">
        <f>IF(PT_sort!C308=0," ",PT_sort!C308)</f>
        <v xml:space="preserve"> </v>
      </c>
      <c r="D303" s="56" t="str">
        <f>IF(PT_sort!D308=0," ",PT_sort!D308)</f>
        <v xml:space="preserve"> </v>
      </c>
      <c r="E303" s="22" t="str">
        <f>IF(PT_sort!E308=0," ",PT_sort!E308)</f>
        <v xml:space="preserve"> </v>
      </c>
    </row>
    <row r="304" spans="2:5" x14ac:dyDescent="0.25">
      <c r="B304" s="22" t="str">
        <f>IF(PT_sort!B309=0," ",PT_sort!B309)</f>
        <v xml:space="preserve"> </v>
      </c>
      <c r="C304" s="56" t="str">
        <f>IF(PT_sort!C309=0," ",PT_sort!C309)</f>
        <v xml:space="preserve"> </v>
      </c>
      <c r="D304" s="56" t="str">
        <f>IF(PT_sort!D309=0," ",PT_sort!D309)</f>
        <v xml:space="preserve"> </v>
      </c>
      <c r="E304" s="22" t="str">
        <f>IF(PT_sort!E309=0," ",PT_sort!E309)</f>
        <v xml:space="preserve"> </v>
      </c>
    </row>
    <row r="305" spans="2:5" x14ac:dyDescent="0.25">
      <c r="B305" s="22" t="str">
        <f>IF(PT_sort!B310=0," ",PT_sort!B310)</f>
        <v xml:space="preserve"> </v>
      </c>
      <c r="C305" s="56" t="str">
        <f>IF(PT_sort!C310=0," ",PT_sort!C310)</f>
        <v xml:space="preserve"> </v>
      </c>
      <c r="D305" s="56" t="str">
        <f>IF(PT_sort!D310=0," ",PT_sort!D310)</f>
        <v xml:space="preserve"> </v>
      </c>
      <c r="E305" s="22" t="str">
        <f>IF(PT_sort!E310=0," ",PT_sort!E310)</f>
        <v xml:space="preserve"> </v>
      </c>
    </row>
    <row r="306" spans="2:5" x14ac:dyDescent="0.25">
      <c r="B306" s="22" t="str">
        <f>IF(PT_sort!B311=0," ",PT_sort!B311)</f>
        <v xml:space="preserve"> </v>
      </c>
      <c r="C306" s="56" t="str">
        <f>IF(PT_sort!C311=0," ",PT_sort!C311)</f>
        <v xml:space="preserve"> </v>
      </c>
      <c r="D306" s="56" t="str">
        <f>IF(PT_sort!D311=0," ",PT_sort!D311)</f>
        <v xml:space="preserve"> </v>
      </c>
      <c r="E306" s="22" t="str">
        <f>IF(PT_sort!E311=0," ",PT_sort!E311)</f>
        <v xml:space="preserve"> </v>
      </c>
    </row>
    <row r="307" spans="2:5" x14ac:dyDescent="0.25">
      <c r="B307" s="22" t="str">
        <f>IF(PT_sort!B312=0," ",PT_sort!B312)</f>
        <v xml:space="preserve"> </v>
      </c>
      <c r="C307" s="56" t="str">
        <f>IF(PT_sort!C312=0," ",PT_sort!C312)</f>
        <v xml:space="preserve"> </v>
      </c>
      <c r="D307" s="56" t="str">
        <f>IF(PT_sort!D312=0," ",PT_sort!D312)</f>
        <v xml:space="preserve"> </v>
      </c>
      <c r="E307" s="22" t="str">
        <f>IF(PT_sort!E312=0," ",PT_sort!E312)</f>
        <v xml:space="preserve"> </v>
      </c>
    </row>
    <row r="308" spans="2:5" x14ac:dyDescent="0.25">
      <c r="B308" s="22" t="str">
        <f>IF(PT_sort!B313=0," ",PT_sort!B313)</f>
        <v xml:space="preserve"> </v>
      </c>
      <c r="C308" s="56" t="str">
        <f>IF(PT_sort!C313=0," ",PT_sort!C313)</f>
        <v xml:space="preserve"> </v>
      </c>
      <c r="D308" s="56" t="str">
        <f>IF(PT_sort!D313=0," ",PT_sort!D313)</f>
        <v xml:space="preserve"> </v>
      </c>
      <c r="E308" s="22" t="str">
        <f>IF(PT_sort!E313=0," ",PT_sort!E313)</f>
        <v xml:space="preserve"> </v>
      </c>
    </row>
    <row r="309" spans="2:5" x14ac:dyDescent="0.25">
      <c r="B309" s="22" t="str">
        <f>IF(PT_sort!B314=0," ",PT_sort!B314)</f>
        <v xml:space="preserve"> </v>
      </c>
      <c r="C309" s="56" t="str">
        <f>IF(PT_sort!C314=0," ",PT_sort!C314)</f>
        <v xml:space="preserve"> </v>
      </c>
      <c r="D309" s="56" t="str">
        <f>IF(PT_sort!D314=0," ",PT_sort!D314)</f>
        <v xml:space="preserve"> </v>
      </c>
      <c r="E309" s="22" t="str">
        <f>IF(PT_sort!E314=0," ",PT_sort!E314)</f>
        <v xml:space="preserve"> </v>
      </c>
    </row>
    <row r="310" spans="2:5" x14ac:dyDescent="0.25">
      <c r="B310" s="22" t="str">
        <f>IF(PT_sort!B315=0," ",PT_sort!B315)</f>
        <v xml:space="preserve"> </v>
      </c>
      <c r="C310" s="56" t="str">
        <f>IF(PT_sort!C315=0," ",PT_sort!C315)</f>
        <v xml:space="preserve"> </v>
      </c>
      <c r="D310" s="56" t="str">
        <f>IF(PT_sort!D315=0," ",PT_sort!D315)</f>
        <v xml:space="preserve"> </v>
      </c>
      <c r="E310" s="22" t="str">
        <f>IF(PT_sort!E315=0," ",PT_sort!E315)</f>
        <v xml:space="preserve"> </v>
      </c>
    </row>
    <row r="311" spans="2:5" x14ac:dyDescent="0.25">
      <c r="B311" s="22" t="str">
        <f>IF(PT_sort!B316=0," ",PT_sort!B316)</f>
        <v xml:space="preserve"> </v>
      </c>
      <c r="C311" s="56" t="str">
        <f>IF(PT_sort!C316=0," ",PT_sort!C316)</f>
        <v xml:space="preserve"> </v>
      </c>
      <c r="D311" s="56" t="str">
        <f>IF(PT_sort!D316=0," ",PT_sort!D316)</f>
        <v xml:space="preserve"> </v>
      </c>
      <c r="E311" s="22" t="str">
        <f>IF(PT_sort!E316=0," ",PT_sort!E316)</f>
        <v xml:space="preserve"> </v>
      </c>
    </row>
    <row r="312" spans="2:5" x14ac:dyDescent="0.25">
      <c r="B312" s="22" t="str">
        <f>IF(PT_sort!B317=0," ",PT_sort!B317)</f>
        <v xml:space="preserve"> </v>
      </c>
      <c r="C312" s="56" t="str">
        <f>IF(PT_sort!C317=0," ",PT_sort!C317)</f>
        <v xml:space="preserve"> </v>
      </c>
      <c r="D312" s="56" t="str">
        <f>IF(PT_sort!D317=0," ",PT_sort!D317)</f>
        <v xml:space="preserve"> </v>
      </c>
      <c r="E312" s="22" t="str">
        <f>IF(PT_sort!E317=0," ",PT_sort!E317)</f>
        <v xml:space="preserve"> </v>
      </c>
    </row>
    <row r="313" spans="2:5" x14ac:dyDescent="0.25">
      <c r="B313" s="22" t="str">
        <f>IF(PT_sort!B318=0," ",PT_sort!B318)</f>
        <v xml:space="preserve"> </v>
      </c>
      <c r="C313" s="56" t="str">
        <f>IF(PT_sort!C318=0," ",PT_sort!C318)</f>
        <v xml:space="preserve"> </v>
      </c>
      <c r="D313" s="56" t="str">
        <f>IF(PT_sort!D318=0," ",PT_sort!D318)</f>
        <v xml:space="preserve"> </v>
      </c>
      <c r="E313" s="22" t="str">
        <f>IF(PT_sort!E318=0," ",PT_sort!E318)</f>
        <v xml:space="preserve"> </v>
      </c>
    </row>
    <row r="314" spans="2:5" x14ac:dyDescent="0.25">
      <c r="B314" s="22" t="str">
        <f>IF(PT_sort!B319=0," ",PT_sort!B319)</f>
        <v xml:space="preserve"> </v>
      </c>
      <c r="C314" s="56" t="str">
        <f>IF(PT_sort!C319=0," ",PT_sort!C319)</f>
        <v xml:space="preserve"> </v>
      </c>
      <c r="D314" s="56" t="str">
        <f>IF(PT_sort!D319=0," ",PT_sort!D319)</f>
        <v xml:space="preserve"> </v>
      </c>
      <c r="E314" s="22" t="str">
        <f>IF(PT_sort!E319=0," ",PT_sort!E319)</f>
        <v xml:space="preserve"> </v>
      </c>
    </row>
    <row r="315" spans="2:5" x14ac:dyDescent="0.25">
      <c r="B315" s="22" t="str">
        <f>IF(PT_sort!B320=0," ",PT_sort!B320)</f>
        <v xml:space="preserve"> </v>
      </c>
      <c r="C315" s="56" t="str">
        <f>IF(PT_sort!C320=0," ",PT_sort!C320)</f>
        <v xml:space="preserve"> </v>
      </c>
      <c r="D315" s="56" t="str">
        <f>IF(PT_sort!D320=0," ",PT_sort!D320)</f>
        <v xml:space="preserve"> </v>
      </c>
      <c r="E315" s="22" t="str">
        <f>IF(PT_sort!E320=0," ",PT_sort!E320)</f>
        <v xml:space="preserve"> </v>
      </c>
    </row>
    <row r="316" spans="2:5" x14ac:dyDescent="0.25">
      <c r="B316" s="22" t="str">
        <f>IF(PT_sort!B321=0," ",PT_sort!B321)</f>
        <v xml:space="preserve"> </v>
      </c>
      <c r="C316" s="56" t="str">
        <f>IF(PT_sort!C321=0," ",PT_sort!C321)</f>
        <v xml:space="preserve"> </v>
      </c>
      <c r="D316" s="56" t="str">
        <f>IF(PT_sort!D321=0," ",PT_sort!D321)</f>
        <v xml:space="preserve"> </v>
      </c>
      <c r="E316" s="22" t="str">
        <f>IF(PT_sort!E321=0," ",PT_sort!E321)</f>
        <v xml:space="preserve"> </v>
      </c>
    </row>
    <row r="317" spans="2:5" x14ac:dyDescent="0.25">
      <c r="B317" s="22" t="str">
        <f>IF(PT_sort!B322=0," ",PT_sort!B322)</f>
        <v xml:space="preserve"> </v>
      </c>
      <c r="C317" s="56" t="str">
        <f>IF(PT_sort!C322=0," ",PT_sort!C322)</f>
        <v xml:space="preserve"> </v>
      </c>
      <c r="D317" s="56" t="str">
        <f>IF(PT_sort!D322=0," ",PT_sort!D322)</f>
        <v xml:space="preserve"> </v>
      </c>
      <c r="E317" s="22" t="str">
        <f>IF(PT_sort!E322=0," ",PT_sort!E322)</f>
        <v xml:space="preserve"> </v>
      </c>
    </row>
    <row r="318" spans="2:5" x14ac:dyDescent="0.25">
      <c r="B318" s="22" t="str">
        <f>IF(PT_sort!B323=0," ",PT_sort!B323)</f>
        <v xml:space="preserve"> </v>
      </c>
      <c r="C318" s="56" t="str">
        <f>IF(PT_sort!C323=0," ",PT_sort!C323)</f>
        <v xml:space="preserve"> </v>
      </c>
      <c r="D318" s="56" t="str">
        <f>IF(PT_sort!D323=0," ",PT_sort!D323)</f>
        <v xml:space="preserve"> </v>
      </c>
      <c r="E318" s="22" t="str">
        <f>IF(PT_sort!E323=0," ",PT_sort!E323)</f>
        <v xml:space="preserve"> </v>
      </c>
    </row>
    <row r="319" spans="2:5" x14ac:dyDescent="0.25">
      <c r="B319" s="22" t="str">
        <f>IF(PT_sort!B324=0," ",PT_sort!B324)</f>
        <v xml:space="preserve"> </v>
      </c>
      <c r="C319" s="56" t="str">
        <f>IF(PT_sort!C324=0," ",PT_sort!C324)</f>
        <v xml:space="preserve"> </v>
      </c>
      <c r="D319" s="56" t="str">
        <f>IF(PT_sort!D324=0," ",PT_sort!D324)</f>
        <v xml:space="preserve"> </v>
      </c>
      <c r="E319" s="22" t="str">
        <f>IF(PT_sort!E324=0," ",PT_sort!E324)</f>
        <v xml:space="preserve"> </v>
      </c>
    </row>
    <row r="320" spans="2:5" x14ac:dyDescent="0.25">
      <c r="B320" s="22" t="str">
        <f>IF(PT_sort!B325=0," ",PT_sort!B325)</f>
        <v xml:space="preserve"> </v>
      </c>
      <c r="C320" s="56" t="str">
        <f>IF(PT_sort!C325=0," ",PT_sort!C325)</f>
        <v xml:space="preserve"> </v>
      </c>
      <c r="D320" s="56" t="str">
        <f>IF(PT_sort!D325=0," ",PT_sort!D325)</f>
        <v xml:space="preserve"> </v>
      </c>
      <c r="E320" s="22" t="str">
        <f>IF(PT_sort!E325=0," ",PT_sort!E325)</f>
        <v xml:space="preserve"> </v>
      </c>
    </row>
    <row r="321" spans="2:5" x14ac:dyDescent="0.25">
      <c r="B321" s="22" t="str">
        <f>IF(PT_sort!B326=0," ",PT_sort!B326)</f>
        <v xml:space="preserve"> </v>
      </c>
      <c r="C321" s="56" t="str">
        <f>IF(PT_sort!C326=0," ",PT_sort!C326)</f>
        <v xml:space="preserve"> </v>
      </c>
      <c r="D321" s="56" t="str">
        <f>IF(PT_sort!D326=0," ",PT_sort!D326)</f>
        <v xml:space="preserve"> </v>
      </c>
      <c r="E321" s="22" t="str">
        <f>IF(PT_sort!E326=0," ",PT_sort!E326)</f>
        <v xml:space="preserve"> </v>
      </c>
    </row>
    <row r="322" spans="2:5" x14ac:dyDescent="0.25">
      <c r="B322" s="22" t="str">
        <f>IF(PT_sort!B327=0," ",PT_sort!B327)</f>
        <v xml:space="preserve"> </v>
      </c>
      <c r="C322" s="56" t="str">
        <f>IF(PT_sort!C327=0," ",PT_sort!C327)</f>
        <v xml:space="preserve"> </v>
      </c>
      <c r="D322" s="56" t="str">
        <f>IF(PT_sort!D327=0," ",PT_sort!D327)</f>
        <v xml:space="preserve"> </v>
      </c>
      <c r="E322" s="22" t="str">
        <f>IF(PT_sort!E327=0," ",PT_sort!E327)</f>
        <v xml:space="preserve"> </v>
      </c>
    </row>
    <row r="323" spans="2:5" x14ac:dyDescent="0.25">
      <c r="B323" s="22" t="str">
        <f>IF(PT_sort!B328=0," ",PT_sort!B328)</f>
        <v xml:space="preserve"> </v>
      </c>
      <c r="C323" s="56" t="str">
        <f>IF(PT_sort!C328=0," ",PT_sort!C328)</f>
        <v xml:space="preserve"> </v>
      </c>
      <c r="D323" s="56" t="str">
        <f>IF(PT_sort!D328=0," ",PT_sort!D328)</f>
        <v xml:space="preserve"> </v>
      </c>
      <c r="E323" s="22" t="str">
        <f>IF(PT_sort!E328=0," ",PT_sort!E328)</f>
        <v xml:space="preserve"> </v>
      </c>
    </row>
    <row r="324" spans="2:5" x14ac:dyDescent="0.25">
      <c r="B324" s="22" t="str">
        <f>IF(PT_sort!B329=0," ",PT_sort!B329)</f>
        <v xml:space="preserve"> </v>
      </c>
      <c r="C324" s="56" t="str">
        <f>IF(PT_sort!C329=0," ",PT_sort!C329)</f>
        <v xml:space="preserve"> </v>
      </c>
      <c r="D324" s="56" t="str">
        <f>IF(PT_sort!D329=0," ",PT_sort!D329)</f>
        <v xml:space="preserve"> </v>
      </c>
      <c r="E324" s="22" t="str">
        <f>IF(PT_sort!E329=0," ",PT_sort!E329)</f>
        <v xml:space="preserve"> </v>
      </c>
    </row>
    <row r="325" spans="2:5" x14ac:dyDescent="0.25">
      <c r="B325" s="22" t="str">
        <f>IF(PT_sort!B330=0," ",PT_sort!B330)</f>
        <v xml:space="preserve"> </v>
      </c>
      <c r="C325" s="56" t="str">
        <f>IF(PT_sort!C330=0," ",PT_sort!C330)</f>
        <v xml:space="preserve"> </v>
      </c>
      <c r="D325" s="56" t="str">
        <f>IF(PT_sort!D330=0," ",PT_sort!D330)</f>
        <v xml:space="preserve"> </v>
      </c>
      <c r="E325" s="22" t="str">
        <f>IF(PT_sort!E330=0," ",PT_sort!E330)</f>
        <v xml:space="preserve"> </v>
      </c>
    </row>
    <row r="326" spans="2:5" x14ac:dyDescent="0.25">
      <c r="B326" s="22" t="str">
        <f>IF(PT_sort!B331=0," ",PT_sort!B331)</f>
        <v xml:space="preserve"> </v>
      </c>
      <c r="C326" s="56" t="str">
        <f>IF(PT_sort!C331=0," ",PT_sort!C331)</f>
        <v xml:space="preserve"> </v>
      </c>
      <c r="D326" s="56" t="str">
        <f>IF(PT_sort!D331=0," ",PT_sort!D331)</f>
        <v xml:space="preserve"> </v>
      </c>
      <c r="E326" s="22" t="str">
        <f>IF(PT_sort!E331=0," ",PT_sort!E331)</f>
        <v xml:space="preserve"> </v>
      </c>
    </row>
    <row r="327" spans="2:5" x14ac:dyDescent="0.25">
      <c r="B327" s="22" t="str">
        <f>IF(PT_sort!B332=0," ",PT_sort!B332)</f>
        <v xml:space="preserve"> </v>
      </c>
      <c r="C327" s="56" t="str">
        <f>IF(PT_sort!C332=0," ",PT_sort!C332)</f>
        <v xml:space="preserve"> </v>
      </c>
      <c r="D327" s="56" t="str">
        <f>IF(PT_sort!D332=0," ",PT_sort!D332)</f>
        <v xml:space="preserve"> </v>
      </c>
      <c r="E327" s="22" t="str">
        <f>IF(PT_sort!E332=0," ",PT_sort!E332)</f>
        <v xml:space="preserve"> </v>
      </c>
    </row>
    <row r="328" spans="2:5" x14ac:dyDescent="0.25">
      <c r="B328" s="22" t="str">
        <f>IF(PT_sort!B333=0," ",PT_sort!B333)</f>
        <v xml:space="preserve"> </v>
      </c>
      <c r="C328" s="56" t="str">
        <f>IF(PT_sort!C333=0," ",PT_sort!C333)</f>
        <v xml:space="preserve"> </v>
      </c>
      <c r="D328" s="56" t="str">
        <f>IF(PT_sort!D333=0," ",PT_sort!D333)</f>
        <v xml:space="preserve"> </v>
      </c>
      <c r="E328" s="22" t="str">
        <f>IF(PT_sort!E333=0," ",PT_sort!E333)</f>
        <v xml:space="preserve"> </v>
      </c>
    </row>
    <row r="329" spans="2:5" x14ac:dyDescent="0.25">
      <c r="B329" s="22" t="str">
        <f>IF(PT_sort!B334=0," ",PT_sort!B334)</f>
        <v xml:space="preserve"> </v>
      </c>
      <c r="C329" s="56" t="str">
        <f>IF(PT_sort!C334=0," ",PT_sort!C334)</f>
        <v xml:space="preserve"> </v>
      </c>
      <c r="D329" s="56" t="str">
        <f>IF(PT_sort!D334=0," ",PT_sort!D334)</f>
        <v xml:space="preserve"> </v>
      </c>
      <c r="E329" s="22" t="str">
        <f>IF(PT_sort!E334=0," ",PT_sort!E334)</f>
        <v xml:space="preserve"> </v>
      </c>
    </row>
    <row r="330" spans="2:5" x14ac:dyDescent="0.25">
      <c r="B330" s="22" t="str">
        <f>IF(PT_sort!B335=0," ",PT_sort!B335)</f>
        <v xml:space="preserve"> </v>
      </c>
      <c r="C330" s="56" t="str">
        <f>IF(PT_sort!C335=0," ",PT_sort!C335)</f>
        <v xml:space="preserve"> </v>
      </c>
      <c r="D330" s="56" t="str">
        <f>IF(PT_sort!D335=0," ",PT_sort!D335)</f>
        <v xml:space="preserve"> </v>
      </c>
      <c r="E330" s="22" t="str">
        <f>IF(PT_sort!E335=0," ",PT_sort!E335)</f>
        <v xml:space="preserve"> </v>
      </c>
    </row>
    <row r="331" spans="2:5" x14ac:dyDescent="0.25">
      <c r="B331" s="22" t="str">
        <f>IF(PT_sort!B336=0," ",PT_sort!B336)</f>
        <v xml:space="preserve"> </v>
      </c>
      <c r="C331" s="56" t="str">
        <f>IF(PT_sort!C336=0," ",PT_sort!C336)</f>
        <v xml:space="preserve"> </v>
      </c>
      <c r="D331" s="56" t="str">
        <f>IF(PT_sort!D336=0," ",PT_sort!D336)</f>
        <v xml:space="preserve"> </v>
      </c>
      <c r="E331" s="22" t="str">
        <f>IF(PT_sort!E336=0," ",PT_sort!E336)</f>
        <v xml:space="preserve"> </v>
      </c>
    </row>
    <row r="332" spans="2:5" x14ac:dyDescent="0.25">
      <c r="B332" s="22" t="str">
        <f>IF(PT_sort!B337=0," ",PT_sort!B337)</f>
        <v xml:space="preserve"> </v>
      </c>
      <c r="C332" s="56" t="str">
        <f>IF(PT_sort!C337=0," ",PT_sort!C337)</f>
        <v xml:space="preserve"> </v>
      </c>
      <c r="D332" s="56" t="str">
        <f>IF(PT_sort!D337=0," ",PT_sort!D337)</f>
        <v xml:space="preserve"> </v>
      </c>
      <c r="E332" s="22" t="str">
        <f>IF(PT_sort!E337=0," ",PT_sort!E337)</f>
        <v xml:space="preserve"> </v>
      </c>
    </row>
    <row r="333" spans="2:5" x14ac:dyDescent="0.25">
      <c r="B333" s="22" t="str">
        <f>IF(PT_sort!B338=0," ",PT_sort!B338)</f>
        <v xml:space="preserve"> </v>
      </c>
      <c r="C333" s="56" t="str">
        <f>IF(PT_sort!C338=0," ",PT_sort!C338)</f>
        <v xml:space="preserve"> </v>
      </c>
      <c r="D333" s="56" t="str">
        <f>IF(PT_sort!D338=0," ",PT_sort!D338)</f>
        <v xml:space="preserve"> </v>
      </c>
      <c r="E333" s="22" t="str">
        <f>IF(PT_sort!E338=0," ",PT_sort!E338)</f>
        <v xml:space="preserve"> </v>
      </c>
    </row>
    <row r="334" spans="2:5" x14ac:dyDescent="0.25">
      <c r="B334" s="22" t="str">
        <f>IF(PT_sort!B339=0," ",PT_sort!B339)</f>
        <v xml:space="preserve"> </v>
      </c>
      <c r="C334" s="56" t="str">
        <f>IF(PT_sort!C339=0," ",PT_sort!C339)</f>
        <v xml:space="preserve"> </v>
      </c>
      <c r="D334" s="56" t="str">
        <f>IF(PT_sort!D339=0," ",PT_sort!D339)</f>
        <v xml:space="preserve"> </v>
      </c>
      <c r="E334" s="22" t="str">
        <f>IF(PT_sort!E339=0," ",PT_sort!E339)</f>
        <v xml:space="preserve"> </v>
      </c>
    </row>
    <row r="335" spans="2:5" x14ac:dyDescent="0.25">
      <c r="B335" s="22" t="str">
        <f>IF(PT_sort!B340=0," ",PT_sort!B340)</f>
        <v xml:space="preserve"> </v>
      </c>
      <c r="C335" s="56" t="str">
        <f>IF(PT_sort!C340=0," ",PT_sort!C340)</f>
        <v xml:space="preserve"> </v>
      </c>
      <c r="D335" s="56" t="str">
        <f>IF(PT_sort!D340=0," ",PT_sort!D340)</f>
        <v xml:space="preserve"> </v>
      </c>
      <c r="E335" s="22" t="str">
        <f>IF(PT_sort!E340=0," ",PT_sort!E340)</f>
        <v xml:space="preserve"> </v>
      </c>
    </row>
    <row r="336" spans="2:5" x14ac:dyDescent="0.25">
      <c r="B336" s="22" t="str">
        <f>IF(PT_sort!B341=0," ",PT_sort!B341)</f>
        <v xml:space="preserve"> </v>
      </c>
      <c r="C336" s="56" t="str">
        <f>IF(PT_sort!C341=0," ",PT_sort!C341)</f>
        <v xml:space="preserve"> </v>
      </c>
      <c r="D336" s="56" t="str">
        <f>IF(PT_sort!D341=0," ",PT_sort!D341)</f>
        <v xml:space="preserve"> </v>
      </c>
      <c r="E336" s="22" t="str">
        <f>IF(PT_sort!E341=0," ",PT_sort!E341)</f>
        <v xml:space="preserve"> </v>
      </c>
    </row>
    <row r="337" spans="2:5" x14ac:dyDescent="0.25">
      <c r="B337" s="22" t="str">
        <f>IF(PT_sort!B342=0," ",PT_sort!B342)</f>
        <v xml:space="preserve"> </v>
      </c>
      <c r="C337" s="56" t="str">
        <f>IF(PT_sort!C342=0," ",PT_sort!C342)</f>
        <v xml:space="preserve"> </v>
      </c>
      <c r="D337" s="56" t="str">
        <f>IF(PT_sort!D342=0," ",PT_sort!D342)</f>
        <v xml:space="preserve"> </v>
      </c>
      <c r="E337" s="22" t="str">
        <f>IF(PT_sort!E342=0," ",PT_sort!E342)</f>
        <v xml:space="preserve"> </v>
      </c>
    </row>
    <row r="338" spans="2:5" x14ac:dyDescent="0.25">
      <c r="B338" s="22" t="str">
        <f>IF(PT_sort!B343=0," ",PT_sort!B343)</f>
        <v xml:space="preserve"> </v>
      </c>
      <c r="C338" s="56" t="str">
        <f>IF(PT_sort!C343=0," ",PT_sort!C343)</f>
        <v xml:space="preserve"> </v>
      </c>
      <c r="D338" s="56" t="str">
        <f>IF(PT_sort!D343=0," ",PT_sort!D343)</f>
        <v xml:space="preserve"> </v>
      </c>
      <c r="E338" s="22" t="str">
        <f>IF(PT_sort!E343=0," ",PT_sort!E343)</f>
        <v xml:space="preserve"> </v>
      </c>
    </row>
    <row r="339" spans="2:5" x14ac:dyDescent="0.25">
      <c r="B339" s="22" t="str">
        <f>IF(PT_sort!B344=0," ",PT_sort!B344)</f>
        <v xml:space="preserve"> </v>
      </c>
      <c r="C339" s="56" t="str">
        <f>IF(PT_sort!C344=0," ",PT_sort!C344)</f>
        <v xml:space="preserve"> </v>
      </c>
      <c r="D339" s="56" t="str">
        <f>IF(PT_sort!D344=0," ",PT_sort!D344)</f>
        <v xml:space="preserve"> </v>
      </c>
      <c r="E339" s="22" t="str">
        <f>IF(PT_sort!E344=0," ",PT_sort!E344)</f>
        <v xml:space="preserve"> </v>
      </c>
    </row>
    <row r="340" spans="2:5" x14ac:dyDescent="0.25">
      <c r="B340" s="22" t="str">
        <f>IF(PT_sort!B345=0," ",PT_sort!B345)</f>
        <v xml:space="preserve"> </v>
      </c>
      <c r="C340" s="56" t="str">
        <f>IF(PT_sort!C345=0," ",PT_sort!C345)</f>
        <v xml:space="preserve"> </v>
      </c>
      <c r="D340" s="56" t="str">
        <f>IF(PT_sort!D345=0," ",PT_sort!D345)</f>
        <v xml:space="preserve"> </v>
      </c>
      <c r="E340" s="22" t="str">
        <f>IF(PT_sort!E345=0," ",PT_sort!E345)</f>
        <v xml:space="preserve"> </v>
      </c>
    </row>
    <row r="341" spans="2:5" x14ac:dyDescent="0.25">
      <c r="B341" s="22" t="str">
        <f>IF(PT_sort!B346=0," ",PT_sort!B346)</f>
        <v xml:space="preserve"> </v>
      </c>
      <c r="C341" s="56" t="str">
        <f>IF(PT_sort!C346=0," ",PT_sort!C346)</f>
        <v xml:space="preserve"> </v>
      </c>
      <c r="D341" s="56" t="str">
        <f>IF(PT_sort!D346=0," ",PT_sort!D346)</f>
        <v xml:space="preserve"> </v>
      </c>
      <c r="E341" s="22" t="str">
        <f>IF(PT_sort!E346=0," ",PT_sort!E346)</f>
        <v xml:space="preserve"> </v>
      </c>
    </row>
    <row r="342" spans="2:5" x14ac:dyDescent="0.25">
      <c r="B342" s="22" t="str">
        <f>IF(PT_sort!B347=0," ",PT_sort!B347)</f>
        <v xml:space="preserve"> </v>
      </c>
      <c r="C342" s="56" t="str">
        <f>IF(PT_sort!C347=0," ",PT_sort!C347)</f>
        <v xml:space="preserve"> </v>
      </c>
      <c r="D342" s="56" t="str">
        <f>IF(PT_sort!D347=0," ",PT_sort!D347)</f>
        <v xml:space="preserve"> </v>
      </c>
      <c r="E342" s="22" t="str">
        <f>IF(PT_sort!E347=0," ",PT_sort!E347)</f>
        <v xml:space="preserve"> </v>
      </c>
    </row>
    <row r="343" spans="2:5" x14ac:dyDescent="0.25">
      <c r="B343" s="22" t="str">
        <f>IF(PT_sort!B348=0," ",PT_sort!B348)</f>
        <v xml:space="preserve"> </v>
      </c>
      <c r="C343" s="56" t="str">
        <f>IF(PT_sort!C348=0," ",PT_sort!C348)</f>
        <v xml:space="preserve"> </v>
      </c>
      <c r="D343" s="56" t="str">
        <f>IF(PT_sort!D348=0," ",PT_sort!D348)</f>
        <v xml:space="preserve"> </v>
      </c>
      <c r="E343" s="22" t="str">
        <f>IF(PT_sort!E348=0," ",PT_sort!E348)</f>
        <v xml:space="preserve"> </v>
      </c>
    </row>
    <row r="344" spans="2:5" x14ac:dyDescent="0.25">
      <c r="B344" s="22" t="str">
        <f>IF(PT_sort!B349=0," ",PT_sort!B349)</f>
        <v xml:space="preserve"> </v>
      </c>
      <c r="C344" s="56" t="str">
        <f>IF(PT_sort!C349=0," ",PT_sort!C349)</f>
        <v xml:space="preserve"> </v>
      </c>
      <c r="D344" s="56" t="str">
        <f>IF(PT_sort!D349=0," ",PT_sort!D349)</f>
        <v xml:space="preserve"> </v>
      </c>
      <c r="E344" s="22" t="str">
        <f>IF(PT_sort!E349=0," ",PT_sort!E349)</f>
        <v xml:space="preserve"> </v>
      </c>
    </row>
    <row r="345" spans="2:5" x14ac:dyDescent="0.25">
      <c r="B345" s="22" t="str">
        <f>IF(PT_sort!B350=0," ",PT_sort!B350)</f>
        <v xml:space="preserve"> </v>
      </c>
      <c r="C345" s="56" t="str">
        <f>IF(PT_sort!C350=0," ",PT_sort!C350)</f>
        <v xml:space="preserve"> </v>
      </c>
      <c r="D345" s="56" t="str">
        <f>IF(PT_sort!D350=0," ",PT_sort!D350)</f>
        <v xml:space="preserve"> </v>
      </c>
      <c r="E345" s="22" t="str">
        <f>IF(PT_sort!E350=0," ",PT_sort!E350)</f>
        <v xml:space="preserve"> </v>
      </c>
    </row>
    <row r="346" spans="2:5" x14ac:dyDescent="0.25">
      <c r="B346" s="22" t="str">
        <f>IF(PT_sort!B351=0," ",PT_sort!B351)</f>
        <v xml:space="preserve"> </v>
      </c>
      <c r="C346" s="56" t="str">
        <f>IF(PT_sort!C351=0," ",PT_sort!C351)</f>
        <v xml:space="preserve"> </v>
      </c>
      <c r="D346" s="56" t="str">
        <f>IF(PT_sort!D351=0," ",PT_sort!D351)</f>
        <v xml:space="preserve"> </v>
      </c>
      <c r="E346" s="22" t="str">
        <f>IF(PT_sort!E351=0," ",PT_sort!E351)</f>
        <v xml:space="preserve"> </v>
      </c>
    </row>
    <row r="347" spans="2:5" x14ac:dyDescent="0.25">
      <c r="B347" s="22" t="str">
        <f>IF(PT_sort!B352=0," ",PT_sort!B352)</f>
        <v xml:space="preserve"> </v>
      </c>
      <c r="C347" s="56" t="str">
        <f>IF(PT_sort!C352=0," ",PT_sort!C352)</f>
        <v xml:space="preserve"> </v>
      </c>
      <c r="D347" s="56" t="str">
        <f>IF(PT_sort!D352=0," ",PT_sort!D352)</f>
        <v xml:space="preserve"> </v>
      </c>
      <c r="E347" s="22" t="str">
        <f>IF(PT_sort!E352=0," ",PT_sort!E352)</f>
        <v xml:space="preserve"> </v>
      </c>
    </row>
    <row r="348" spans="2:5" x14ac:dyDescent="0.25">
      <c r="B348" s="22" t="str">
        <f>IF(PT_sort!B353=0," ",PT_sort!B353)</f>
        <v xml:space="preserve"> </v>
      </c>
      <c r="C348" s="56" t="str">
        <f>IF(PT_sort!C353=0," ",PT_sort!C353)</f>
        <v xml:space="preserve"> </v>
      </c>
      <c r="D348" s="56" t="str">
        <f>IF(PT_sort!D353=0," ",PT_sort!D353)</f>
        <v xml:space="preserve"> </v>
      </c>
      <c r="E348" s="22" t="str">
        <f>IF(PT_sort!E353=0," ",PT_sort!E353)</f>
        <v xml:space="preserve"> </v>
      </c>
    </row>
    <row r="349" spans="2:5" x14ac:dyDescent="0.25">
      <c r="B349" s="22" t="str">
        <f>IF(PT_sort!B354=0," ",PT_sort!B354)</f>
        <v xml:space="preserve"> </v>
      </c>
      <c r="C349" s="56" t="str">
        <f>IF(PT_sort!C354=0," ",PT_sort!C354)</f>
        <v xml:space="preserve"> </v>
      </c>
      <c r="D349" s="56" t="str">
        <f>IF(PT_sort!D354=0," ",PT_sort!D354)</f>
        <v xml:space="preserve"> </v>
      </c>
      <c r="E349" s="22" t="str">
        <f>IF(PT_sort!E354=0," ",PT_sort!E354)</f>
        <v xml:space="preserve"> </v>
      </c>
    </row>
    <row r="350" spans="2:5" x14ac:dyDescent="0.25">
      <c r="B350" s="22" t="str">
        <f>IF(PT_sort!B355=0," ",PT_sort!B355)</f>
        <v xml:space="preserve"> </v>
      </c>
      <c r="C350" s="56" t="str">
        <f>IF(PT_sort!C355=0," ",PT_sort!C355)</f>
        <v xml:space="preserve"> </v>
      </c>
      <c r="D350" s="56" t="str">
        <f>IF(PT_sort!D355=0," ",PT_sort!D355)</f>
        <v xml:space="preserve"> </v>
      </c>
      <c r="E350" s="22" t="str">
        <f>IF(PT_sort!E355=0," ",PT_sort!E355)</f>
        <v xml:space="preserve"> </v>
      </c>
    </row>
    <row r="351" spans="2:5" x14ac:dyDescent="0.25">
      <c r="B351" s="22" t="str">
        <f>IF(PT_sort!B356=0," ",PT_sort!B356)</f>
        <v xml:space="preserve"> </v>
      </c>
      <c r="C351" s="56" t="str">
        <f>IF(PT_sort!C356=0," ",PT_sort!C356)</f>
        <v xml:space="preserve"> </v>
      </c>
      <c r="D351" s="56" t="str">
        <f>IF(PT_sort!D356=0," ",PT_sort!D356)</f>
        <v xml:space="preserve"> </v>
      </c>
      <c r="E351" s="22" t="str">
        <f>IF(PT_sort!E356=0," ",PT_sort!E356)</f>
        <v xml:space="preserve"> </v>
      </c>
    </row>
    <row r="352" spans="2:5" x14ac:dyDescent="0.25">
      <c r="B352" s="22" t="str">
        <f>IF(PT_sort!B357=0," ",PT_sort!B357)</f>
        <v xml:space="preserve"> </v>
      </c>
      <c r="C352" s="56" t="str">
        <f>IF(PT_sort!C357=0," ",PT_sort!C357)</f>
        <v xml:space="preserve"> </v>
      </c>
      <c r="D352" s="56" t="str">
        <f>IF(PT_sort!D357=0," ",PT_sort!D357)</f>
        <v xml:space="preserve"> </v>
      </c>
      <c r="E352" s="22" t="str">
        <f>IF(PT_sort!E357=0," ",PT_sort!E357)</f>
        <v xml:space="preserve"> </v>
      </c>
    </row>
    <row r="353" spans="2:5" x14ac:dyDescent="0.25">
      <c r="B353" s="22" t="str">
        <f>IF(PT_sort!B358=0," ",PT_sort!B358)</f>
        <v xml:space="preserve"> </v>
      </c>
      <c r="C353" s="56" t="str">
        <f>IF(PT_sort!C358=0," ",PT_sort!C358)</f>
        <v xml:space="preserve"> </v>
      </c>
      <c r="D353" s="56" t="str">
        <f>IF(PT_sort!D358=0," ",PT_sort!D358)</f>
        <v xml:space="preserve"> </v>
      </c>
      <c r="E353" s="22" t="str">
        <f>IF(PT_sort!E358=0," ",PT_sort!E358)</f>
        <v xml:space="preserve"> </v>
      </c>
    </row>
    <row r="354" spans="2:5" x14ac:dyDescent="0.25">
      <c r="B354" s="22" t="str">
        <f>IF(PT_sort!B359=0," ",PT_sort!B359)</f>
        <v xml:space="preserve"> </v>
      </c>
      <c r="C354" s="56" t="str">
        <f>IF(PT_sort!C359=0," ",PT_sort!C359)</f>
        <v xml:space="preserve"> </v>
      </c>
      <c r="D354" s="56" t="str">
        <f>IF(PT_sort!D359=0," ",PT_sort!D359)</f>
        <v xml:space="preserve"> </v>
      </c>
      <c r="E354" s="22" t="str">
        <f>IF(PT_sort!E359=0," ",PT_sort!E359)</f>
        <v xml:space="preserve"> </v>
      </c>
    </row>
    <row r="355" spans="2:5" x14ac:dyDescent="0.25">
      <c r="B355" s="22" t="str">
        <f>IF(PT_sort!B360=0," ",PT_sort!B360)</f>
        <v xml:space="preserve"> </v>
      </c>
      <c r="C355" s="56" t="str">
        <f>IF(PT_sort!C360=0," ",PT_sort!C360)</f>
        <v xml:space="preserve"> </v>
      </c>
      <c r="D355" s="56" t="str">
        <f>IF(PT_sort!D360=0," ",PT_sort!D360)</f>
        <v xml:space="preserve"> </v>
      </c>
      <c r="E355" s="22" t="str">
        <f>IF(PT_sort!E360=0," ",PT_sort!E360)</f>
        <v xml:space="preserve"> </v>
      </c>
    </row>
    <row r="356" spans="2:5" x14ac:dyDescent="0.25">
      <c r="B356" s="22" t="str">
        <f>IF(PT_sort!B361=0," ",PT_sort!B361)</f>
        <v xml:space="preserve"> </v>
      </c>
      <c r="C356" s="56" t="str">
        <f>IF(PT_sort!C361=0," ",PT_sort!C361)</f>
        <v xml:space="preserve"> </v>
      </c>
      <c r="D356" s="56" t="str">
        <f>IF(PT_sort!D361=0," ",PT_sort!D361)</f>
        <v xml:space="preserve"> </v>
      </c>
      <c r="E356" s="22" t="str">
        <f>IF(PT_sort!E361=0," ",PT_sort!E361)</f>
        <v xml:space="preserve"> </v>
      </c>
    </row>
    <row r="357" spans="2:5" x14ac:dyDescent="0.25">
      <c r="B357" s="22" t="str">
        <f>IF(PT_sort!B362=0," ",PT_sort!B362)</f>
        <v xml:space="preserve"> </v>
      </c>
      <c r="C357" s="56" t="str">
        <f>IF(PT_sort!C362=0," ",PT_sort!C362)</f>
        <v xml:space="preserve"> </v>
      </c>
      <c r="D357" s="56" t="str">
        <f>IF(PT_sort!D362=0," ",PT_sort!D362)</f>
        <v xml:space="preserve"> </v>
      </c>
      <c r="E357" s="22" t="str">
        <f>IF(PT_sort!E362=0," ",PT_sort!E362)</f>
        <v xml:space="preserve"> </v>
      </c>
    </row>
    <row r="358" spans="2:5" x14ac:dyDescent="0.25">
      <c r="B358" s="22" t="str">
        <f>IF(PT_sort!B363=0," ",PT_sort!B363)</f>
        <v xml:space="preserve"> </v>
      </c>
      <c r="C358" s="56" t="str">
        <f>IF(PT_sort!C363=0," ",PT_sort!C363)</f>
        <v xml:space="preserve"> </v>
      </c>
      <c r="D358" s="56" t="str">
        <f>IF(PT_sort!D363=0," ",PT_sort!D363)</f>
        <v xml:space="preserve"> </v>
      </c>
      <c r="E358" s="22" t="str">
        <f>IF(PT_sort!E363=0," ",PT_sort!E363)</f>
        <v xml:space="preserve"> </v>
      </c>
    </row>
    <row r="359" spans="2:5" x14ac:dyDescent="0.25">
      <c r="B359" s="22" t="str">
        <f>IF(PT_sort!B364=0," ",PT_sort!B364)</f>
        <v xml:space="preserve"> </v>
      </c>
      <c r="C359" s="56" t="str">
        <f>IF(PT_sort!C364=0," ",PT_sort!C364)</f>
        <v xml:space="preserve"> </v>
      </c>
      <c r="D359" s="56" t="str">
        <f>IF(PT_sort!D364=0," ",PT_sort!D364)</f>
        <v xml:space="preserve"> </v>
      </c>
      <c r="E359" s="22" t="str">
        <f>IF(PT_sort!E364=0," ",PT_sort!E364)</f>
        <v xml:space="preserve"> </v>
      </c>
    </row>
    <row r="360" spans="2:5" x14ac:dyDescent="0.25">
      <c r="B360" s="22" t="str">
        <f>IF(PT_sort!B365=0," ",PT_sort!B365)</f>
        <v xml:space="preserve"> </v>
      </c>
      <c r="C360" s="56" t="str">
        <f>IF(PT_sort!C365=0," ",PT_sort!C365)</f>
        <v xml:space="preserve"> </v>
      </c>
      <c r="D360" s="56" t="str">
        <f>IF(PT_sort!D365=0," ",PT_sort!D365)</f>
        <v xml:space="preserve"> </v>
      </c>
      <c r="E360" s="22" t="str">
        <f>IF(PT_sort!E365=0," ",PT_sort!E365)</f>
        <v xml:space="preserve"> </v>
      </c>
    </row>
    <row r="361" spans="2:5" x14ac:dyDescent="0.25">
      <c r="B361" s="22" t="str">
        <f>IF(PT_sort!B366=0," ",PT_sort!B366)</f>
        <v xml:space="preserve"> </v>
      </c>
      <c r="C361" s="56" t="str">
        <f>IF(PT_sort!C366=0," ",PT_sort!C366)</f>
        <v xml:space="preserve"> </v>
      </c>
      <c r="D361" s="56" t="str">
        <f>IF(PT_sort!D366=0," ",PT_sort!D366)</f>
        <v xml:space="preserve"> </v>
      </c>
      <c r="E361" s="22" t="str">
        <f>IF(PT_sort!E366=0," ",PT_sort!E366)</f>
        <v xml:space="preserve"> </v>
      </c>
    </row>
    <row r="362" spans="2:5" x14ac:dyDescent="0.25">
      <c r="B362" s="22" t="str">
        <f>IF(PT_sort!B367=0," ",PT_sort!B367)</f>
        <v xml:space="preserve"> </v>
      </c>
      <c r="C362" s="56" t="str">
        <f>IF(PT_sort!C367=0," ",PT_sort!C367)</f>
        <v xml:space="preserve"> </v>
      </c>
      <c r="D362" s="56" t="str">
        <f>IF(PT_sort!D367=0," ",PT_sort!D367)</f>
        <v xml:space="preserve"> </v>
      </c>
      <c r="E362" s="22" t="str">
        <f>IF(PT_sort!E367=0," ",PT_sort!E367)</f>
        <v xml:space="preserve"> </v>
      </c>
    </row>
    <row r="363" spans="2:5" x14ac:dyDescent="0.25">
      <c r="B363" s="22" t="str">
        <f>IF(PT_sort!B368=0," ",PT_sort!B368)</f>
        <v xml:space="preserve"> </v>
      </c>
      <c r="C363" s="56" t="str">
        <f>IF(PT_sort!C368=0," ",PT_sort!C368)</f>
        <v xml:space="preserve"> </v>
      </c>
      <c r="D363" s="56" t="str">
        <f>IF(PT_sort!D368=0," ",PT_sort!D368)</f>
        <v xml:space="preserve"> </v>
      </c>
      <c r="E363" s="22" t="str">
        <f>IF(PT_sort!E368=0," ",PT_sort!E368)</f>
        <v xml:space="preserve"> </v>
      </c>
    </row>
    <row r="364" spans="2:5" x14ac:dyDescent="0.25">
      <c r="B364" s="22" t="str">
        <f>IF(PT_sort!B369=0," ",PT_sort!B369)</f>
        <v xml:space="preserve"> </v>
      </c>
      <c r="C364" s="56" t="str">
        <f>IF(PT_sort!C369=0," ",PT_sort!C369)</f>
        <v xml:space="preserve"> </v>
      </c>
      <c r="D364" s="56" t="str">
        <f>IF(PT_sort!D369=0," ",PT_sort!D369)</f>
        <v xml:space="preserve"> </v>
      </c>
      <c r="E364" s="22" t="str">
        <f>IF(PT_sort!E369=0," ",PT_sort!E369)</f>
        <v xml:space="preserve"> </v>
      </c>
    </row>
    <row r="365" spans="2:5" x14ac:dyDescent="0.25">
      <c r="B365" s="22" t="str">
        <f>IF(PT_sort!B370=0," ",PT_sort!B370)</f>
        <v xml:space="preserve"> </v>
      </c>
      <c r="C365" s="56" t="str">
        <f>IF(PT_sort!C370=0," ",PT_sort!C370)</f>
        <v xml:space="preserve"> </v>
      </c>
      <c r="D365" s="56" t="str">
        <f>IF(PT_sort!D370=0," ",PT_sort!D370)</f>
        <v xml:space="preserve"> </v>
      </c>
      <c r="E365" s="22" t="str">
        <f>IF(PT_sort!E370=0," ",PT_sort!E370)</f>
        <v xml:space="preserve"> </v>
      </c>
    </row>
    <row r="366" spans="2:5" x14ac:dyDescent="0.25">
      <c r="B366" s="22" t="str">
        <f>IF(PT_sort!B371=0," ",PT_sort!B371)</f>
        <v xml:space="preserve"> </v>
      </c>
      <c r="C366" s="56" t="str">
        <f>IF(PT_sort!C371=0," ",PT_sort!C371)</f>
        <v xml:space="preserve"> </v>
      </c>
      <c r="D366" s="56" t="str">
        <f>IF(PT_sort!D371=0," ",PT_sort!D371)</f>
        <v xml:space="preserve"> </v>
      </c>
      <c r="E366" s="22" t="str">
        <f>IF(PT_sort!E371=0," ",PT_sort!E371)</f>
        <v xml:space="preserve"> </v>
      </c>
    </row>
    <row r="367" spans="2:5" x14ac:dyDescent="0.25">
      <c r="B367" s="22" t="str">
        <f>IF(PT_sort!B372=0," ",PT_sort!B372)</f>
        <v xml:space="preserve"> </v>
      </c>
      <c r="C367" s="56" t="str">
        <f>IF(PT_sort!C372=0," ",PT_sort!C372)</f>
        <v xml:space="preserve"> </v>
      </c>
      <c r="D367" s="56" t="str">
        <f>IF(PT_sort!D372=0," ",PT_sort!D372)</f>
        <v xml:space="preserve"> </v>
      </c>
      <c r="E367" s="22" t="str">
        <f>IF(PT_sort!E372=0," ",PT_sort!E372)</f>
        <v xml:space="preserve"> </v>
      </c>
    </row>
    <row r="368" spans="2:5" x14ac:dyDescent="0.25">
      <c r="B368" s="22" t="str">
        <f>IF(PT_sort!B373=0," ",PT_sort!B373)</f>
        <v xml:space="preserve"> </v>
      </c>
      <c r="C368" s="56" t="str">
        <f>IF(PT_sort!C373=0," ",PT_sort!C373)</f>
        <v xml:space="preserve"> </v>
      </c>
      <c r="D368" s="56" t="str">
        <f>IF(PT_sort!D373=0," ",PT_sort!D373)</f>
        <v xml:space="preserve"> </v>
      </c>
      <c r="E368" s="22" t="str">
        <f>IF(PT_sort!E373=0," ",PT_sort!E373)</f>
        <v xml:space="preserve"> </v>
      </c>
    </row>
    <row r="369" spans="2:5" x14ac:dyDescent="0.25">
      <c r="B369" s="22" t="str">
        <f>IF(PT_sort!B374=0," ",PT_sort!B374)</f>
        <v xml:space="preserve"> </v>
      </c>
      <c r="C369" s="56" t="str">
        <f>IF(PT_sort!C374=0," ",PT_sort!C374)</f>
        <v xml:space="preserve"> </v>
      </c>
      <c r="D369" s="56" t="str">
        <f>IF(PT_sort!D374=0," ",PT_sort!D374)</f>
        <v xml:space="preserve"> </v>
      </c>
      <c r="E369" s="22" t="str">
        <f>IF(PT_sort!E374=0," ",PT_sort!E374)</f>
        <v xml:space="preserve"> </v>
      </c>
    </row>
    <row r="370" spans="2:5" x14ac:dyDescent="0.25">
      <c r="B370" s="22" t="str">
        <f>IF(PT_sort!B375=0," ",PT_sort!B375)</f>
        <v xml:space="preserve"> </v>
      </c>
      <c r="C370" s="56" t="str">
        <f>IF(PT_sort!C375=0," ",PT_sort!C375)</f>
        <v xml:space="preserve"> </v>
      </c>
      <c r="D370" s="56" t="str">
        <f>IF(PT_sort!D375=0," ",PT_sort!D375)</f>
        <v xml:space="preserve"> </v>
      </c>
      <c r="E370" s="22" t="str">
        <f>IF(PT_sort!E375=0," ",PT_sort!E375)</f>
        <v xml:space="preserve"> </v>
      </c>
    </row>
    <row r="371" spans="2:5" x14ac:dyDescent="0.25">
      <c r="B371" s="22" t="str">
        <f>IF(PT_sort!B376=0," ",PT_sort!B376)</f>
        <v xml:space="preserve"> </v>
      </c>
      <c r="C371" s="56" t="str">
        <f>IF(PT_sort!C376=0," ",PT_sort!C376)</f>
        <v xml:space="preserve"> </v>
      </c>
      <c r="D371" s="56" t="str">
        <f>IF(PT_sort!D376=0," ",PT_sort!D376)</f>
        <v xml:space="preserve"> </v>
      </c>
      <c r="E371" s="22" t="str">
        <f>IF(PT_sort!E376=0," ",PT_sort!E376)</f>
        <v xml:space="preserve"> </v>
      </c>
    </row>
    <row r="372" spans="2:5" x14ac:dyDescent="0.25">
      <c r="B372" s="22" t="str">
        <f>IF(PT_sort!B377=0," ",PT_sort!B377)</f>
        <v xml:space="preserve"> </v>
      </c>
      <c r="C372" s="56" t="str">
        <f>IF(PT_sort!C377=0," ",PT_sort!C377)</f>
        <v xml:space="preserve"> </v>
      </c>
      <c r="D372" s="56" t="str">
        <f>IF(PT_sort!D377=0," ",PT_sort!D377)</f>
        <v xml:space="preserve"> </v>
      </c>
      <c r="E372" s="22" t="str">
        <f>IF(PT_sort!E377=0," ",PT_sort!E377)</f>
        <v xml:space="preserve"> </v>
      </c>
    </row>
    <row r="373" spans="2:5" x14ac:dyDescent="0.25">
      <c r="B373" s="22" t="str">
        <f>IF(PT_sort!B378=0," ",PT_sort!B378)</f>
        <v xml:space="preserve"> </v>
      </c>
      <c r="C373" s="56" t="str">
        <f>IF(PT_sort!C378=0," ",PT_sort!C378)</f>
        <v xml:space="preserve"> </v>
      </c>
      <c r="D373" s="56" t="str">
        <f>IF(PT_sort!D378=0," ",PT_sort!D378)</f>
        <v xml:space="preserve"> </v>
      </c>
      <c r="E373" s="22" t="str">
        <f>IF(PT_sort!E378=0," ",PT_sort!E378)</f>
        <v xml:space="preserve"> </v>
      </c>
    </row>
    <row r="374" spans="2:5" x14ac:dyDescent="0.25">
      <c r="B374" s="22" t="str">
        <f>IF(PT_sort!B379=0," ",PT_sort!B379)</f>
        <v xml:space="preserve"> </v>
      </c>
      <c r="C374" s="56" t="str">
        <f>IF(PT_sort!C379=0," ",PT_sort!C379)</f>
        <v xml:space="preserve"> </v>
      </c>
      <c r="D374" s="56" t="str">
        <f>IF(PT_sort!D379=0," ",PT_sort!D379)</f>
        <v xml:space="preserve"> </v>
      </c>
      <c r="E374" s="22" t="str">
        <f>IF(PT_sort!E379=0," ",PT_sort!E379)</f>
        <v xml:space="preserve"> </v>
      </c>
    </row>
    <row r="375" spans="2:5" x14ac:dyDescent="0.25">
      <c r="B375" s="22" t="str">
        <f>IF(PT_sort!B380=0," ",PT_sort!B380)</f>
        <v xml:space="preserve"> </v>
      </c>
      <c r="C375" s="56" t="str">
        <f>IF(PT_sort!C380=0," ",PT_sort!C380)</f>
        <v xml:space="preserve"> </v>
      </c>
      <c r="D375" s="56" t="str">
        <f>IF(PT_sort!D380=0," ",PT_sort!D380)</f>
        <v xml:space="preserve"> </v>
      </c>
      <c r="E375" s="22" t="str">
        <f>IF(PT_sort!E380=0," ",PT_sort!E380)</f>
        <v xml:space="preserve"> </v>
      </c>
    </row>
    <row r="376" spans="2:5" x14ac:dyDescent="0.25">
      <c r="B376" s="22" t="str">
        <f>IF(PT_sort!B381=0," ",PT_sort!B381)</f>
        <v xml:space="preserve"> </v>
      </c>
      <c r="C376" s="56" t="str">
        <f>IF(PT_sort!C381=0," ",PT_sort!C381)</f>
        <v xml:space="preserve"> </v>
      </c>
      <c r="D376" s="56" t="str">
        <f>IF(PT_sort!D381=0," ",PT_sort!D381)</f>
        <v xml:space="preserve"> </v>
      </c>
      <c r="E376" s="22" t="str">
        <f>IF(PT_sort!E381=0," ",PT_sort!E381)</f>
        <v xml:space="preserve"> </v>
      </c>
    </row>
    <row r="377" spans="2:5" x14ac:dyDescent="0.25">
      <c r="B377" s="22" t="str">
        <f>IF(PT_sort!B382=0," ",PT_sort!B382)</f>
        <v xml:space="preserve"> </v>
      </c>
      <c r="C377" s="56" t="str">
        <f>IF(PT_sort!C382=0," ",PT_sort!C382)</f>
        <v xml:space="preserve"> </v>
      </c>
      <c r="D377" s="56" t="str">
        <f>IF(PT_sort!D382=0," ",PT_sort!D382)</f>
        <v xml:space="preserve"> </v>
      </c>
      <c r="E377" s="22" t="str">
        <f>IF(PT_sort!E382=0," ",PT_sort!E382)</f>
        <v xml:space="preserve"> </v>
      </c>
    </row>
    <row r="378" spans="2:5" x14ac:dyDescent="0.25">
      <c r="B378" s="22" t="str">
        <f>IF(PT_sort!B383=0," ",PT_sort!B383)</f>
        <v xml:space="preserve"> </v>
      </c>
      <c r="C378" s="56" t="str">
        <f>IF(PT_sort!C383=0," ",PT_sort!C383)</f>
        <v xml:space="preserve"> </v>
      </c>
      <c r="D378" s="56" t="str">
        <f>IF(PT_sort!D383=0," ",PT_sort!D383)</f>
        <v xml:space="preserve"> </v>
      </c>
      <c r="E378" s="22" t="str">
        <f>IF(PT_sort!E383=0," ",PT_sort!E383)</f>
        <v xml:space="preserve"> </v>
      </c>
    </row>
    <row r="379" spans="2:5" x14ac:dyDescent="0.25">
      <c r="B379" s="22" t="str">
        <f>IF(PT_sort!B384=0," ",PT_sort!B384)</f>
        <v xml:space="preserve"> </v>
      </c>
      <c r="C379" s="56" t="str">
        <f>IF(PT_sort!C384=0," ",PT_sort!C384)</f>
        <v xml:space="preserve"> </v>
      </c>
      <c r="D379" s="56" t="str">
        <f>IF(PT_sort!D384=0," ",PT_sort!D384)</f>
        <v xml:space="preserve"> </v>
      </c>
      <c r="E379" s="22" t="str">
        <f>IF(PT_sort!E384=0," ",PT_sort!E384)</f>
        <v xml:space="preserve"> </v>
      </c>
    </row>
    <row r="380" spans="2:5" x14ac:dyDescent="0.25">
      <c r="B380" s="22" t="str">
        <f>IF(PT_sort!B385=0," ",PT_sort!B385)</f>
        <v xml:space="preserve"> </v>
      </c>
      <c r="C380" s="56" t="str">
        <f>IF(PT_sort!C385=0," ",PT_sort!C385)</f>
        <v xml:space="preserve"> </v>
      </c>
      <c r="D380" s="56" t="str">
        <f>IF(PT_sort!D385=0," ",PT_sort!D385)</f>
        <v xml:space="preserve"> </v>
      </c>
      <c r="E380" s="22" t="str">
        <f>IF(PT_sort!E385=0," ",PT_sort!E385)</f>
        <v xml:space="preserve"> </v>
      </c>
    </row>
    <row r="381" spans="2:5" x14ac:dyDescent="0.25">
      <c r="B381" s="22" t="str">
        <f>IF(PT_sort!B386=0," ",PT_sort!B386)</f>
        <v xml:space="preserve"> </v>
      </c>
      <c r="C381" s="56" t="str">
        <f>IF(PT_sort!C386=0," ",PT_sort!C386)</f>
        <v xml:space="preserve"> </v>
      </c>
      <c r="D381" s="56" t="str">
        <f>IF(PT_sort!D386=0," ",PT_sort!D386)</f>
        <v xml:space="preserve"> </v>
      </c>
      <c r="E381" s="22" t="str">
        <f>IF(PT_sort!E386=0," ",PT_sort!E386)</f>
        <v xml:space="preserve"> </v>
      </c>
    </row>
    <row r="382" spans="2:5" x14ac:dyDescent="0.25">
      <c r="B382" s="22" t="str">
        <f>IF(PT_sort!B387=0," ",PT_sort!B387)</f>
        <v xml:space="preserve"> </v>
      </c>
      <c r="C382" s="56" t="str">
        <f>IF(PT_sort!C387=0," ",PT_sort!C387)</f>
        <v xml:space="preserve"> </v>
      </c>
      <c r="D382" s="56" t="str">
        <f>IF(PT_sort!D387=0," ",PT_sort!D387)</f>
        <v xml:space="preserve"> </v>
      </c>
      <c r="E382" s="22" t="str">
        <f>IF(PT_sort!E387=0," ",PT_sort!E387)</f>
        <v xml:space="preserve"> </v>
      </c>
    </row>
    <row r="383" spans="2:5" x14ac:dyDescent="0.25">
      <c r="B383" s="22" t="str">
        <f>IF(PT_sort!B388=0," ",PT_sort!B388)</f>
        <v xml:space="preserve"> </v>
      </c>
      <c r="C383" s="56" t="str">
        <f>IF(PT_sort!C388=0," ",PT_sort!C388)</f>
        <v xml:space="preserve"> </v>
      </c>
      <c r="D383" s="56" t="str">
        <f>IF(PT_sort!D388=0," ",PT_sort!D388)</f>
        <v xml:space="preserve"> </v>
      </c>
      <c r="E383" s="22" t="str">
        <f>IF(PT_sort!E388=0," ",PT_sort!E388)</f>
        <v xml:space="preserve"> </v>
      </c>
    </row>
    <row r="384" spans="2:5" x14ac:dyDescent="0.25">
      <c r="B384" s="22" t="str">
        <f>IF(PT_sort!B389=0," ",PT_sort!B389)</f>
        <v xml:space="preserve"> </v>
      </c>
      <c r="C384" s="56" t="str">
        <f>IF(PT_sort!C389=0," ",PT_sort!C389)</f>
        <v xml:space="preserve"> </v>
      </c>
      <c r="D384" s="56" t="str">
        <f>IF(PT_sort!D389=0," ",PT_sort!D389)</f>
        <v xml:space="preserve"> </v>
      </c>
      <c r="E384" s="22" t="str">
        <f>IF(PT_sort!E389=0," ",PT_sort!E389)</f>
        <v xml:space="preserve"> </v>
      </c>
    </row>
    <row r="385" spans="2:5" x14ac:dyDescent="0.25">
      <c r="B385" s="22" t="str">
        <f>IF(PT_sort!B390=0," ",PT_sort!B390)</f>
        <v xml:space="preserve"> </v>
      </c>
      <c r="C385" s="56" t="str">
        <f>IF(PT_sort!C390=0," ",PT_sort!C390)</f>
        <v xml:space="preserve"> </v>
      </c>
      <c r="D385" s="56" t="str">
        <f>IF(PT_sort!D390=0," ",PT_sort!D390)</f>
        <v xml:space="preserve"> </v>
      </c>
      <c r="E385" s="22" t="str">
        <f>IF(PT_sort!E390=0," ",PT_sort!E390)</f>
        <v xml:space="preserve"> </v>
      </c>
    </row>
    <row r="386" spans="2:5" x14ac:dyDescent="0.25">
      <c r="B386" s="22" t="str">
        <f>IF(PT_sort!B391=0," ",PT_sort!B391)</f>
        <v xml:space="preserve"> </v>
      </c>
      <c r="C386" s="56" t="str">
        <f>IF(PT_sort!C391=0," ",PT_sort!C391)</f>
        <v xml:space="preserve"> </v>
      </c>
      <c r="D386" s="56" t="str">
        <f>IF(PT_sort!D391=0," ",PT_sort!D391)</f>
        <v xml:space="preserve"> </v>
      </c>
      <c r="E386" s="22" t="str">
        <f>IF(PT_sort!E391=0," ",PT_sort!E391)</f>
        <v xml:space="preserve"> </v>
      </c>
    </row>
    <row r="387" spans="2:5" x14ac:dyDescent="0.25">
      <c r="B387" s="22" t="str">
        <f>IF(PT_sort!B392=0," ",PT_sort!B392)</f>
        <v xml:space="preserve"> </v>
      </c>
      <c r="C387" s="56" t="str">
        <f>IF(PT_sort!C392=0," ",PT_sort!C392)</f>
        <v xml:space="preserve"> </v>
      </c>
      <c r="D387" s="56" t="str">
        <f>IF(PT_sort!D392=0," ",PT_sort!D392)</f>
        <v xml:space="preserve"> </v>
      </c>
      <c r="E387" s="22" t="str">
        <f>IF(PT_sort!E392=0," ",PT_sort!E392)</f>
        <v xml:space="preserve"> </v>
      </c>
    </row>
    <row r="388" spans="2:5" x14ac:dyDescent="0.25">
      <c r="B388" s="22" t="str">
        <f>IF(PT_sort!B393=0," ",PT_sort!B393)</f>
        <v xml:space="preserve"> </v>
      </c>
      <c r="C388" s="56" t="str">
        <f>IF(PT_sort!C393=0," ",PT_sort!C393)</f>
        <v xml:space="preserve"> </v>
      </c>
      <c r="D388" s="56" t="str">
        <f>IF(PT_sort!D393=0," ",PT_sort!D393)</f>
        <v xml:space="preserve"> </v>
      </c>
      <c r="E388" s="22" t="str">
        <f>IF(PT_sort!E393=0," ",PT_sort!E393)</f>
        <v xml:space="preserve"> </v>
      </c>
    </row>
    <row r="389" spans="2:5" x14ac:dyDescent="0.25">
      <c r="B389" s="22" t="str">
        <f>IF(PT_sort!B394=0," ",PT_sort!B394)</f>
        <v xml:space="preserve"> </v>
      </c>
      <c r="C389" s="56" t="str">
        <f>IF(PT_sort!C394=0," ",PT_sort!C394)</f>
        <v xml:space="preserve"> </v>
      </c>
      <c r="D389" s="56" t="str">
        <f>IF(PT_sort!D394=0," ",PT_sort!D394)</f>
        <v xml:space="preserve"> </v>
      </c>
      <c r="E389" s="22" t="str">
        <f>IF(PT_sort!E394=0," ",PT_sort!E394)</f>
        <v xml:space="preserve"> </v>
      </c>
    </row>
    <row r="390" spans="2:5" x14ac:dyDescent="0.25">
      <c r="B390" s="22" t="str">
        <f>IF(PT_sort!B395=0," ",PT_sort!B395)</f>
        <v xml:space="preserve"> </v>
      </c>
      <c r="C390" s="56" t="str">
        <f>IF(PT_sort!C395=0," ",PT_sort!C395)</f>
        <v xml:space="preserve"> </v>
      </c>
      <c r="D390" s="56" t="str">
        <f>IF(PT_sort!D395=0," ",PT_sort!D395)</f>
        <v xml:space="preserve"> </v>
      </c>
      <c r="E390" s="22" t="str">
        <f>IF(PT_sort!E395=0," ",PT_sort!E395)</f>
        <v xml:space="preserve"> </v>
      </c>
    </row>
    <row r="391" spans="2:5" x14ac:dyDescent="0.25">
      <c r="B391" s="22" t="str">
        <f>IF(PT_sort!B396=0," ",PT_sort!B396)</f>
        <v xml:space="preserve"> </v>
      </c>
      <c r="C391" s="56" t="str">
        <f>IF(PT_sort!C396=0," ",PT_sort!C396)</f>
        <v xml:space="preserve"> </v>
      </c>
      <c r="D391" s="56" t="str">
        <f>IF(PT_sort!D396=0," ",PT_sort!D396)</f>
        <v xml:space="preserve"> </v>
      </c>
      <c r="E391" s="22" t="str">
        <f>IF(PT_sort!E396=0," ",PT_sort!E396)</f>
        <v xml:space="preserve"> </v>
      </c>
    </row>
    <row r="392" spans="2:5" x14ac:dyDescent="0.25">
      <c r="B392" s="22" t="str">
        <f>IF(PT_sort!B397=0," ",PT_sort!B397)</f>
        <v xml:space="preserve"> </v>
      </c>
      <c r="C392" s="56" t="str">
        <f>IF(PT_sort!C397=0," ",PT_sort!C397)</f>
        <v xml:space="preserve"> </v>
      </c>
      <c r="D392" s="56" t="str">
        <f>IF(PT_sort!D397=0," ",PT_sort!D397)</f>
        <v xml:space="preserve"> </v>
      </c>
      <c r="E392" s="22" t="str">
        <f>IF(PT_sort!E397=0," ",PT_sort!E397)</f>
        <v xml:space="preserve"> </v>
      </c>
    </row>
    <row r="393" spans="2:5" x14ac:dyDescent="0.25">
      <c r="B393" s="22" t="str">
        <f>IF(PT_sort!B398=0," ",PT_sort!B398)</f>
        <v xml:space="preserve"> </v>
      </c>
      <c r="C393" s="56" t="str">
        <f>IF(PT_sort!C398=0," ",PT_sort!C398)</f>
        <v xml:space="preserve"> </v>
      </c>
      <c r="D393" s="56" t="str">
        <f>IF(PT_sort!D398=0," ",PT_sort!D398)</f>
        <v xml:space="preserve"> </v>
      </c>
      <c r="E393" s="22" t="str">
        <f>IF(PT_sort!E398=0," ",PT_sort!E398)</f>
        <v xml:space="preserve"> </v>
      </c>
    </row>
    <row r="394" spans="2:5" x14ac:dyDescent="0.25">
      <c r="B394" s="22" t="str">
        <f>IF(PT_sort!B399=0," ",PT_sort!B399)</f>
        <v xml:space="preserve"> </v>
      </c>
      <c r="C394" s="56" t="str">
        <f>IF(PT_sort!C399=0," ",PT_sort!C399)</f>
        <v xml:space="preserve"> </v>
      </c>
      <c r="D394" s="56" t="str">
        <f>IF(PT_sort!D399=0," ",PT_sort!D399)</f>
        <v xml:space="preserve"> </v>
      </c>
      <c r="E394" s="22" t="str">
        <f>IF(PT_sort!E399=0," ",PT_sort!E399)</f>
        <v xml:space="preserve"> </v>
      </c>
    </row>
    <row r="395" spans="2:5" x14ac:dyDescent="0.25">
      <c r="B395" s="22" t="str">
        <f>IF(PT_sort!B400=0," ",PT_sort!B400)</f>
        <v xml:space="preserve"> </v>
      </c>
      <c r="C395" s="56" t="str">
        <f>IF(PT_sort!C400=0," ",PT_sort!C400)</f>
        <v xml:space="preserve"> </v>
      </c>
      <c r="D395" s="56" t="str">
        <f>IF(PT_sort!D400=0," ",PT_sort!D400)</f>
        <v xml:space="preserve"> </v>
      </c>
      <c r="E395" s="22" t="str">
        <f>IF(PT_sort!E400=0," ",PT_sort!E400)</f>
        <v xml:space="preserve"> </v>
      </c>
    </row>
    <row r="396" spans="2:5" x14ac:dyDescent="0.25">
      <c r="B396" s="22" t="str">
        <f>IF(PT_sort!B401=0," ",PT_sort!B401)</f>
        <v xml:space="preserve"> </v>
      </c>
      <c r="C396" s="56" t="str">
        <f>IF(PT_sort!C401=0," ",PT_sort!C401)</f>
        <v xml:space="preserve"> </v>
      </c>
      <c r="D396" s="56" t="str">
        <f>IF(PT_sort!D401=0," ",PT_sort!D401)</f>
        <v xml:space="preserve"> </v>
      </c>
      <c r="E396" s="22" t="str">
        <f>IF(PT_sort!E401=0," ",PT_sort!E401)</f>
        <v xml:space="preserve"> </v>
      </c>
    </row>
    <row r="397" spans="2:5" x14ac:dyDescent="0.25">
      <c r="B397" s="22" t="str">
        <f>IF(PT_sort!B402=0," ",PT_sort!B402)</f>
        <v xml:space="preserve"> </v>
      </c>
      <c r="C397" s="56" t="str">
        <f>IF(PT_sort!C402=0," ",PT_sort!C402)</f>
        <v xml:space="preserve"> </v>
      </c>
      <c r="D397" s="56" t="str">
        <f>IF(PT_sort!D402=0," ",PT_sort!D402)</f>
        <v xml:space="preserve"> </v>
      </c>
      <c r="E397" s="22" t="str">
        <f>IF(PT_sort!E402=0," ",PT_sort!E402)</f>
        <v xml:space="preserve"> </v>
      </c>
    </row>
    <row r="398" spans="2:5" x14ac:dyDescent="0.25">
      <c r="B398" s="22" t="str">
        <f>IF(PT_sort!B403=0," ",PT_sort!B403)</f>
        <v xml:space="preserve"> </v>
      </c>
      <c r="C398" s="56" t="str">
        <f>IF(PT_sort!C403=0," ",PT_sort!C403)</f>
        <v xml:space="preserve"> </v>
      </c>
      <c r="D398" s="56" t="str">
        <f>IF(PT_sort!D403=0," ",PT_sort!D403)</f>
        <v xml:space="preserve"> </v>
      </c>
      <c r="E398" s="22" t="str">
        <f>IF(PT_sort!E403=0," ",PT_sort!E403)</f>
        <v xml:space="preserve"> </v>
      </c>
    </row>
    <row r="399" spans="2:5" x14ac:dyDescent="0.25">
      <c r="B399" s="22" t="str">
        <f>IF(PT_sort!B404=0," ",PT_sort!B404)</f>
        <v xml:space="preserve"> </v>
      </c>
      <c r="C399" s="56" t="str">
        <f>IF(PT_sort!C404=0," ",PT_sort!C404)</f>
        <v xml:space="preserve"> </v>
      </c>
      <c r="D399" s="56" t="str">
        <f>IF(PT_sort!D404=0," ",PT_sort!D404)</f>
        <v xml:space="preserve"> </v>
      </c>
      <c r="E399" s="22" t="str">
        <f>IF(PT_sort!E404=0," ",PT_sort!E404)</f>
        <v xml:space="preserve"> </v>
      </c>
    </row>
    <row r="400" spans="2:5" x14ac:dyDescent="0.25">
      <c r="B400" s="22" t="str">
        <f>IF(PT_sort!B405=0," ",PT_sort!B405)</f>
        <v xml:space="preserve"> </v>
      </c>
      <c r="C400" s="56" t="str">
        <f>IF(PT_sort!C405=0," ",PT_sort!C405)</f>
        <v xml:space="preserve"> </v>
      </c>
      <c r="D400" s="56" t="str">
        <f>IF(PT_sort!D405=0," ",PT_sort!D405)</f>
        <v xml:space="preserve"> </v>
      </c>
      <c r="E400" s="22" t="str">
        <f>IF(PT_sort!E405=0," ",PT_sort!E405)</f>
        <v xml:space="preserve"> </v>
      </c>
    </row>
    <row r="401" spans="2:5" x14ac:dyDescent="0.25">
      <c r="B401" s="22" t="str">
        <f>IF(PT_sort!B406=0," ",PT_sort!B406)</f>
        <v xml:space="preserve"> </v>
      </c>
      <c r="C401" s="56" t="str">
        <f>IF(PT_sort!C406=0," ",PT_sort!C406)</f>
        <v xml:space="preserve"> </v>
      </c>
      <c r="D401" s="56" t="str">
        <f>IF(PT_sort!D406=0," ",PT_sort!D406)</f>
        <v xml:space="preserve"> </v>
      </c>
      <c r="E401" s="22" t="str">
        <f>IF(PT_sort!E406=0," ",PT_sort!E406)</f>
        <v xml:space="preserve"> </v>
      </c>
    </row>
    <row r="402" spans="2:5" x14ac:dyDescent="0.25">
      <c r="B402" s="22" t="str">
        <f>IF(PT_sort!B407=0," ",PT_sort!B407)</f>
        <v xml:space="preserve"> </v>
      </c>
      <c r="C402" s="56" t="str">
        <f>IF(PT_sort!C407=0," ",PT_sort!C407)</f>
        <v xml:space="preserve"> </v>
      </c>
      <c r="D402" s="56" t="str">
        <f>IF(PT_sort!D407=0," ",PT_sort!D407)</f>
        <v xml:space="preserve"> </v>
      </c>
      <c r="E402" s="22" t="str">
        <f>IF(PT_sort!E407=0," ",PT_sort!E407)</f>
        <v xml:space="preserve"> </v>
      </c>
    </row>
    <row r="403" spans="2:5" x14ac:dyDescent="0.25">
      <c r="B403" s="22" t="str">
        <f>IF(PT_sort!B408=0," ",PT_sort!B408)</f>
        <v xml:space="preserve"> </v>
      </c>
      <c r="C403" s="56" t="str">
        <f>IF(PT_sort!C408=0," ",PT_sort!C408)</f>
        <v xml:space="preserve"> </v>
      </c>
      <c r="D403" s="56" t="str">
        <f>IF(PT_sort!D408=0," ",PT_sort!D408)</f>
        <v xml:space="preserve"> </v>
      </c>
      <c r="E403" s="22" t="str">
        <f>IF(PT_sort!E408=0," ",PT_sort!E408)</f>
        <v xml:space="preserve"> </v>
      </c>
    </row>
    <row r="404" spans="2:5" x14ac:dyDescent="0.25">
      <c r="B404" s="22" t="str">
        <f>IF(PT_sort!B409=0," ",PT_sort!B409)</f>
        <v xml:space="preserve"> </v>
      </c>
      <c r="C404" s="56" t="str">
        <f>IF(PT_sort!C409=0," ",PT_sort!C409)</f>
        <v xml:space="preserve"> </v>
      </c>
      <c r="D404" s="56" t="str">
        <f>IF(PT_sort!D409=0," ",PT_sort!D409)</f>
        <v xml:space="preserve"> </v>
      </c>
      <c r="E404" s="22" t="str">
        <f>IF(PT_sort!E409=0," ",PT_sort!E409)</f>
        <v xml:space="preserve"> </v>
      </c>
    </row>
    <row r="405" spans="2:5" x14ac:dyDescent="0.25">
      <c r="B405" s="22" t="str">
        <f>IF(PT_sort!B410=0," ",PT_sort!B410)</f>
        <v xml:space="preserve"> </v>
      </c>
      <c r="C405" s="56" t="str">
        <f>IF(PT_sort!C410=0," ",PT_sort!C410)</f>
        <v xml:space="preserve"> </v>
      </c>
      <c r="D405" s="56" t="str">
        <f>IF(PT_sort!D410=0," ",PT_sort!D410)</f>
        <v xml:space="preserve"> </v>
      </c>
      <c r="E405" s="22" t="str">
        <f>IF(PT_sort!E410=0," ",PT_sort!E410)</f>
        <v xml:space="preserve"> </v>
      </c>
    </row>
    <row r="406" spans="2:5" x14ac:dyDescent="0.25">
      <c r="B406" s="22" t="str">
        <f>IF(PT_sort!B411=0," ",PT_sort!B411)</f>
        <v xml:space="preserve"> </v>
      </c>
      <c r="C406" s="56" t="str">
        <f>IF(PT_sort!C411=0," ",PT_sort!C411)</f>
        <v xml:space="preserve"> </v>
      </c>
      <c r="D406" s="56" t="str">
        <f>IF(PT_sort!D411=0," ",PT_sort!D411)</f>
        <v xml:space="preserve"> </v>
      </c>
      <c r="E406" s="22" t="str">
        <f>IF(PT_sort!E411=0," ",PT_sort!E411)</f>
        <v xml:space="preserve"> </v>
      </c>
    </row>
    <row r="407" spans="2:5" x14ac:dyDescent="0.25">
      <c r="B407" s="22" t="str">
        <f>IF(PT_sort!B412=0," ",PT_sort!B412)</f>
        <v xml:space="preserve"> </v>
      </c>
      <c r="C407" s="56" t="str">
        <f>IF(PT_sort!C412=0," ",PT_sort!C412)</f>
        <v xml:space="preserve"> </v>
      </c>
      <c r="D407" s="56" t="str">
        <f>IF(PT_sort!D412=0," ",PT_sort!D412)</f>
        <v xml:space="preserve"> </v>
      </c>
      <c r="E407" s="22" t="str">
        <f>IF(PT_sort!E412=0," ",PT_sort!E412)</f>
        <v xml:space="preserve"> </v>
      </c>
    </row>
    <row r="408" spans="2:5" x14ac:dyDescent="0.25">
      <c r="B408" s="22" t="str">
        <f>IF(PT_sort!B413=0," ",PT_sort!B413)</f>
        <v xml:space="preserve"> </v>
      </c>
      <c r="C408" s="56" t="str">
        <f>IF(PT_sort!C413=0," ",PT_sort!C413)</f>
        <v xml:space="preserve"> </v>
      </c>
      <c r="D408" s="56" t="str">
        <f>IF(PT_sort!D413=0," ",PT_sort!D413)</f>
        <v xml:space="preserve"> </v>
      </c>
      <c r="E408" s="22" t="str">
        <f>IF(PT_sort!E413=0," ",PT_sort!E413)</f>
        <v xml:space="preserve"> </v>
      </c>
    </row>
    <row r="409" spans="2:5" x14ac:dyDescent="0.25">
      <c r="B409" s="22" t="str">
        <f>IF(PT_sort!B414=0," ",PT_sort!B414)</f>
        <v xml:space="preserve"> </v>
      </c>
      <c r="C409" s="56" t="str">
        <f>IF(PT_sort!C414=0," ",PT_sort!C414)</f>
        <v xml:space="preserve"> </v>
      </c>
      <c r="D409" s="56" t="str">
        <f>IF(PT_sort!D414=0," ",PT_sort!D414)</f>
        <v xml:space="preserve"> </v>
      </c>
      <c r="E409" s="22" t="str">
        <f>IF(PT_sort!E414=0," ",PT_sort!E414)</f>
        <v xml:space="preserve"> </v>
      </c>
    </row>
    <row r="410" spans="2:5" x14ac:dyDescent="0.25">
      <c r="B410" s="22" t="str">
        <f>IF(PT_sort!B415=0," ",PT_sort!B415)</f>
        <v xml:space="preserve"> </v>
      </c>
      <c r="C410" s="56" t="str">
        <f>IF(PT_sort!C415=0," ",PT_sort!C415)</f>
        <v xml:space="preserve"> </v>
      </c>
      <c r="D410" s="56" t="str">
        <f>IF(PT_sort!D415=0," ",PT_sort!D415)</f>
        <v xml:space="preserve"> </v>
      </c>
      <c r="E410" s="22" t="str">
        <f>IF(PT_sort!E415=0," ",PT_sort!E415)</f>
        <v xml:space="preserve"> </v>
      </c>
    </row>
    <row r="411" spans="2:5" x14ac:dyDescent="0.25">
      <c r="B411" s="22" t="str">
        <f>IF(PT_sort!B416=0," ",PT_sort!B416)</f>
        <v xml:space="preserve"> </v>
      </c>
      <c r="C411" s="56" t="str">
        <f>IF(PT_sort!C416=0," ",PT_sort!C416)</f>
        <v xml:space="preserve"> </v>
      </c>
      <c r="D411" s="56" t="str">
        <f>IF(PT_sort!D416=0," ",PT_sort!D416)</f>
        <v xml:space="preserve"> </v>
      </c>
      <c r="E411" s="22" t="str">
        <f>IF(PT_sort!E416=0," ",PT_sort!E416)</f>
        <v xml:space="preserve"> </v>
      </c>
    </row>
    <row r="412" spans="2:5" x14ac:dyDescent="0.25">
      <c r="B412" s="22" t="str">
        <f>IF(PT_sort!B417=0," ",PT_sort!B417)</f>
        <v xml:space="preserve"> </v>
      </c>
      <c r="C412" s="56" t="str">
        <f>IF(PT_sort!C417=0," ",PT_sort!C417)</f>
        <v xml:space="preserve"> </v>
      </c>
      <c r="D412" s="56" t="str">
        <f>IF(PT_sort!D417=0," ",PT_sort!D417)</f>
        <v xml:space="preserve"> </v>
      </c>
      <c r="E412" s="22" t="str">
        <f>IF(PT_sort!E417=0," ",PT_sort!E417)</f>
        <v xml:space="preserve"> </v>
      </c>
    </row>
    <row r="413" spans="2:5" x14ac:dyDescent="0.25">
      <c r="B413" s="22" t="str">
        <f>IF(PT_sort!B418=0," ",PT_sort!B418)</f>
        <v xml:space="preserve"> </v>
      </c>
      <c r="C413" s="56" t="str">
        <f>IF(PT_sort!C418=0," ",PT_sort!C418)</f>
        <v xml:space="preserve"> </v>
      </c>
      <c r="D413" s="56" t="str">
        <f>IF(PT_sort!D418=0," ",PT_sort!D418)</f>
        <v xml:space="preserve"> </v>
      </c>
      <c r="E413" s="22" t="str">
        <f>IF(PT_sort!E418=0," ",PT_sort!E418)</f>
        <v xml:space="preserve"> </v>
      </c>
    </row>
    <row r="414" spans="2:5" x14ac:dyDescent="0.25">
      <c r="B414" s="22" t="str">
        <f>IF(PT_sort!B419=0," ",PT_sort!B419)</f>
        <v xml:space="preserve"> </v>
      </c>
      <c r="C414" s="56" t="str">
        <f>IF(PT_sort!C419=0," ",PT_sort!C419)</f>
        <v xml:space="preserve"> </v>
      </c>
      <c r="D414" s="56" t="str">
        <f>IF(PT_sort!D419=0," ",PT_sort!D419)</f>
        <v xml:space="preserve"> </v>
      </c>
      <c r="E414" s="22" t="str">
        <f>IF(PT_sort!E419=0," ",PT_sort!E419)</f>
        <v xml:space="preserve"> </v>
      </c>
    </row>
    <row r="415" spans="2:5" x14ac:dyDescent="0.25">
      <c r="B415" s="22" t="str">
        <f>IF(PT_sort!B420=0," ",PT_sort!B420)</f>
        <v xml:space="preserve"> </v>
      </c>
      <c r="C415" s="56" t="str">
        <f>IF(PT_sort!C420=0," ",PT_sort!C420)</f>
        <v xml:space="preserve"> </v>
      </c>
      <c r="D415" s="56" t="str">
        <f>IF(PT_sort!D420=0," ",PT_sort!D420)</f>
        <v xml:space="preserve"> </v>
      </c>
      <c r="E415" s="22" t="str">
        <f>IF(PT_sort!E420=0," ",PT_sort!E420)</f>
        <v xml:space="preserve"> </v>
      </c>
    </row>
    <row r="416" spans="2:5" x14ac:dyDescent="0.25">
      <c r="B416" s="22" t="str">
        <f>IF(PT_sort!B421=0," ",PT_sort!B421)</f>
        <v xml:space="preserve"> </v>
      </c>
      <c r="C416" s="56" t="str">
        <f>IF(PT_sort!C421=0," ",PT_sort!C421)</f>
        <v xml:space="preserve"> </v>
      </c>
      <c r="D416" s="56" t="str">
        <f>IF(PT_sort!D421=0," ",PT_sort!D421)</f>
        <v xml:space="preserve"> </v>
      </c>
      <c r="E416" s="22" t="str">
        <f>IF(PT_sort!E421=0," ",PT_sort!E421)</f>
        <v xml:space="preserve"> </v>
      </c>
    </row>
    <row r="417" spans="2:5" x14ac:dyDescent="0.25">
      <c r="B417" s="22" t="str">
        <f>IF(PT_sort!B422=0," ",PT_sort!B422)</f>
        <v xml:space="preserve"> </v>
      </c>
      <c r="C417" s="56" t="str">
        <f>IF(PT_sort!C422=0," ",PT_sort!C422)</f>
        <v xml:space="preserve"> </v>
      </c>
      <c r="D417" s="56" t="str">
        <f>IF(PT_sort!D422=0," ",PT_sort!D422)</f>
        <v xml:space="preserve"> </v>
      </c>
      <c r="E417" s="22" t="str">
        <f>IF(PT_sort!E422=0," ",PT_sort!E422)</f>
        <v xml:space="preserve"> </v>
      </c>
    </row>
    <row r="418" spans="2:5" x14ac:dyDescent="0.25">
      <c r="B418" s="22" t="str">
        <f>IF(PT_sort!B423=0," ",PT_sort!B423)</f>
        <v xml:space="preserve"> </v>
      </c>
      <c r="C418" s="56" t="str">
        <f>IF(PT_sort!C423=0," ",PT_sort!C423)</f>
        <v xml:space="preserve"> </v>
      </c>
      <c r="D418" s="56" t="str">
        <f>IF(PT_sort!D423=0," ",PT_sort!D423)</f>
        <v xml:space="preserve"> </v>
      </c>
      <c r="E418" s="22" t="str">
        <f>IF(PT_sort!E423=0," ",PT_sort!E423)</f>
        <v xml:space="preserve"> </v>
      </c>
    </row>
    <row r="419" spans="2:5" x14ac:dyDescent="0.25">
      <c r="B419" s="22" t="str">
        <f>IF(PT_sort!B424=0," ",PT_sort!B424)</f>
        <v xml:space="preserve"> </v>
      </c>
      <c r="C419" s="56" t="str">
        <f>IF(PT_sort!C424=0," ",PT_sort!C424)</f>
        <v xml:space="preserve"> </v>
      </c>
      <c r="D419" s="56" t="str">
        <f>IF(PT_sort!D424=0," ",PT_sort!D424)</f>
        <v xml:space="preserve"> </v>
      </c>
      <c r="E419" s="22" t="str">
        <f>IF(PT_sort!E424=0," ",PT_sort!E424)</f>
        <v xml:space="preserve"> </v>
      </c>
    </row>
    <row r="420" spans="2:5" x14ac:dyDescent="0.25">
      <c r="B420" s="22" t="str">
        <f>IF(PT_sort!B425=0," ",PT_sort!B425)</f>
        <v xml:space="preserve"> </v>
      </c>
      <c r="C420" s="56" t="str">
        <f>IF(PT_sort!C425=0," ",PT_sort!C425)</f>
        <v xml:space="preserve"> </v>
      </c>
      <c r="D420" s="56" t="str">
        <f>IF(PT_sort!D425=0," ",PT_sort!D425)</f>
        <v xml:space="preserve"> </v>
      </c>
      <c r="E420" s="22" t="str">
        <f>IF(PT_sort!E425=0," ",PT_sort!E425)</f>
        <v xml:space="preserve"> </v>
      </c>
    </row>
    <row r="421" spans="2:5" x14ac:dyDescent="0.25">
      <c r="B421" s="22" t="str">
        <f>IF(PT_sort!B426=0," ",PT_sort!B426)</f>
        <v xml:space="preserve"> </v>
      </c>
      <c r="C421" s="56" t="str">
        <f>IF(PT_sort!C426=0," ",PT_sort!C426)</f>
        <v xml:space="preserve"> </v>
      </c>
      <c r="D421" s="56" t="str">
        <f>IF(PT_sort!D426=0," ",PT_sort!D426)</f>
        <v xml:space="preserve"> </v>
      </c>
      <c r="E421" s="22" t="str">
        <f>IF(PT_sort!E426=0," ",PT_sort!E426)</f>
        <v xml:space="preserve"> </v>
      </c>
    </row>
    <row r="422" spans="2:5" x14ac:dyDescent="0.25">
      <c r="B422" s="20" t="str">
        <f>IF(PT_sort!B427=0," ",PT_sort!B427)</f>
        <v xml:space="preserve"> </v>
      </c>
      <c r="C422" s="54" t="str">
        <f>IF(PT_sort!C427=0," ",PT_sort!C427)</f>
        <v xml:space="preserve"> </v>
      </c>
      <c r="D422" s="54" t="str">
        <f>IF(PT_sort!D427=0," ",PT_sort!D427)</f>
        <v xml:space="preserve"> </v>
      </c>
      <c r="E422" s="20" t="str">
        <f>IF(PT_sort!E427=0," ",PT_sort!E427)</f>
        <v xml:space="preserve"> </v>
      </c>
    </row>
    <row r="423" spans="2:5" x14ac:dyDescent="0.25">
      <c r="B423" s="20" t="str">
        <f>IF(PT_sort!B428=0," ",PT_sort!B428)</f>
        <v xml:space="preserve"> </v>
      </c>
      <c r="C423" s="54" t="str">
        <f>IF(PT_sort!C428=0," ",PT_sort!C428)</f>
        <v xml:space="preserve"> </v>
      </c>
      <c r="D423" s="54" t="str">
        <f>IF(PT_sort!D428=0," ",PT_sort!D428)</f>
        <v xml:space="preserve"> </v>
      </c>
      <c r="E423" s="20" t="str">
        <f>IF(PT_sort!E428=0," ",PT_sort!E428)</f>
        <v xml:space="preserve"> </v>
      </c>
    </row>
    <row r="424" spans="2:5" x14ac:dyDescent="0.25">
      <c r="B424" s="20" t="str">
        <f>IF(PT_sort!B429=0," ",PT_sort!B429)</f>
        <v xml:space="preserve"> </v>
      </c>
      <c r="C424" s="54" t="str">
        <f>IF(PT_sort!C429=0," ",PT_sort!C429)</f>
        <v xml:space="preserve"> </v>
      </c>
      <c r="D424" s="54" t="str">
        <f>IF(PT_sort!D429=0," ",PT_sort!D429)</f>
        <v xml:space="preserve"> </v>
      </c>
      <c r="E424" s="20" t="str">
        <f>IF(PT_sort!E429=0," ",PT_sort!E429)</f>
        <v xml:space="preserve"> </v>
      </c>
    </row>
    <row r="425" spans="2:5" x14ac:dyDescent="0.25">
      <c r="B425" s="20" t="str">
        <f>IF(PT_sort!B430=0," ",PT_sort!B430)</f>
        <v xml:space="preserve"> </v>
      </c>
      <c r="C425" s="54" t="str">
        <f>IF(PT_sort!C430=0," ",PT_sort!C430)</f>
        <v xml:space="preserve"> </v>
      </c>
      <c r="D425" s="54" t="str">
        <f>IF(PT_sort!D430=0," ",PT_sort!D430)</f>
        <v xml:space="preserve"> </v>
      </c>
      <c r="E425" s="20" t="str">
        <f>IF(PT_sort!E430=0," ",PT_sort!E430)</f>
        <v xml:space="preserve"> </v>
      </c>
    </row>
    <row r="426" spans="2:5" x14ac:dyDescent="0.25">
      <c r="B426" s="20" t="str">
        <f>IF(PT_sort!B431=0," ",PT_sort!B431)</f>
        <v xml:space="preserve"> </v>
      </c>
      <c r="C426" s="54" t="str">
        <f>IF(PT_sort!C431=0," ",PT_sort!C431)</f>
        <v xml:space="preserve"> </v>
      </c>
      <c r="D426" s="54" t="str">
        <f>IF(PT_sort!D431=0," ",PT_sort!D431)</f>
        <v xml:space="preserve"> </v>
      </c>
      <c r="E426" s="20" t="str">
        <f>IF(PT_sort!E431=0," ",PT_sort!E431)</f>
        <v xml:space="preserve"> </v>
      </c>
    </row>
    <row r="427" spans="2:5" x14ac:dyDescent="0.25">
      <c r="B427" s="20" t="str">
        <f>IF(PT_sort!B432=0," ",PT_sort!B432)</f>
        <v xml:space="preserve"> </v>
      </c>
      <c r="C427" s="54" t="str">
        <f>IF(PT_sort!C432=0," ",PT_sort!C432)</f>
        <v xml:space="preserve"> </v>
      </c>
      <c r="D427" s="54" t="str">
        <f>IF(PT_sort!D432=0," ",PT_sort!D432)</f>
        <v xml:space="preserve"> </v>
      </c>
      <c r="E427" s="20" t="str">
        <f>IF(PT_sort!E432=0," ",PT_sort!E432)</f>
        <v xml:space="preserve"> </v>
      </c>
    </row>
    <row r="428" spans="2:5" x14ac:dyDescent="0.25">
      <c r="B428" s="20" t="str">
        <f>IF(PT_sort!B433=0," ",PT_sort!B433)</f>
        <v xml:space="preserve"> </v>
      </c>
      <c r="C428" s="54" t="str">
        <f>IF(PT_sort!C433=0," ",PT_sort!C433)</f>
        <v xml:space="preserve"> </v>
      </c>
      <c r="D428" s="54" t="str">
        <f>IF(PT_sort!D433=0," ",PT_sort!D433)</f>
        <v xml:space="preserve"> </v>
      </c>
      <c r="E428" s="20" t="str">
        <f>IF(PT_sort!E433=0," ",PT_sort!E433)</f>
        <v xml:space="preserve"> </v>
      </c>
    </row>
    <row r="429" spans="2:5" x14ac:dyDescent="0.25">
      <c r="B429" s="20" t="str">
        <f>IF(PT_sort!B434=0," ",PT_sort!B434)</f>
        <v xml:space="preserve"> </v>
      </c>
      <c r="C429" s="54" t="str">
        <f>IF(PT_sort!C434=0," ",PT_sort!C434)</f>
        <v xml:space="preserve"> </v>
      </c>
      <c r="D429" s="54" t="str">
        <f>IF(PT_sort!D434=0," ",PT_sort!D434)</f>
        <v xml:space="preserve"> </v>
      </c>
      <c r="E429" s="20" t="str">
        <f>IF(PT_sort!E434=0," ",PT_sort!E434)</f>
        <v xml:space="preserve"> </v>
      </c>
    </row>
    <row r="430" spans="2:5" x14ac:dyDescent="0.25">
      <c r="B430" s="20" t="str">
        <f>IF(PT_sort!B435=0," ",PT_sort!B435)</f>
        <v xml:space="preserve"> </v>
      </c>
      <c r="C430" s="54" t="str">
        <f>IF(PT_sort!C435=0," ",PT_sort!C435)</f>
        <v xml:space="preserve"> </v>
      </c>
      <c r="D430" s="54" t="str">
        <f>IF(PT_sort!D435=0," ",PT_sort!D435)</f>
        <v xml:space="preserve"> </v>
      </c>
      <c r="E430" s="20" t="str">
        <f>IF(PT_sort!E435=0," ",PT_sort!E435)</f>
        <v xml:space="preserve"> </v>
      </c>
    </row>
    <row r="431" spans="2:5" x14ac:dyDescent="0.25">
      <c r="B431" s="20" t="str">
        <f>IF(PT_sort!B436=0," ",PT_sort!B436)</f>
        <v xml:space="preserve"> </v>
      </c>
      <c r="C431" s="54" t="str">
        <f>IF(PT_sort!C436=0," ",PT_sort!C436)</f>
        <v xml:space="preserve"> </v>
      </c>
      <c r="D431" s="54" t="str">
        <f>IF(PT_sort!D436=0," ",PT_sort!D436)</f>
        <v xml:space="preserve"> </v>
      </c>
      <c r="E431" s="20" t="str">
        <f>IF(PT_sort!E436=0," ",PT_sort!E436)</f>
        <v xml:space="preserve"> </v>
      </c>
    </row>
    <row r="432" spans="2:5" x14ac:dyDescent="0.25">
      <c r="B432" s="20" t="str">
        <f>IF(PT_sort!B437=0," ",PT_sort!B437)</f>
        <v xml:space="preserve"> </v>
      </c>
      <c r="C432" s="54" t="str">
        <f>IF(PT_sort!C437=0," ",PT_sort!C437)</f>
        <v xml:space="preserve"> </v>
      </c>
      <c r="D432" s="54" t="str">
        <f>IF(PT_sort!D437=0," ",PT_sort!D437)</f>
        <v xml:space="preserve"> </v>
      </c>
      <c r="E432" s="20" t="str">
        <f>IF(PT_sort!E437=0," ",PT_sort!E437)</f>
        <v xml:space="preserve"> </v>
      </c>
    </row>
    <row r="433" spans="2:5" x14ac:dyDescent="0.25">
      <c r="B433" s="20" t="str">
        <f>IF(PT_sort!B438=0," ",PT_sort!B438)</f>
        <v xml:space="preserve"> </v>
      </c>
      <c r="C433" s="54" t="str">
        <f>IF(PT_sort!C438=0," ",PT_sort!C438)</f>
        <v xml:space="preserve"> </v>
      </c>
      <c r="D433" s="54" t="str">
        <f>IF(PT_sort!D438=0," ",PT_sort!D438)</f>
        <v xml:space="preserve"> </v>
      </c>
      <c r="E433" s="20" t="str">
        <f>IF(PT_sort!E438=0," ",PT_sort!E438)</f>
        <v xml:space="preserve"> </v>
      </c>
    </row>
    <row r="434" spans="2:5" x14ac:dyDescent="0.25">
      <c r="B434" s="20" t="str">
        <f>IF(PT_sort!B439=0," ",PT_sort!B439)</f>
        <v xml:space="preserve"> </v>
      </c>
      <c r="C434" s="54" t="str">
        <f>IF(PT_sort!C439=0," ",PT_sort!C439)</f>
        <v xml:space="preserve"> </v>
      </c>
      <c r="D434" s="54" t="str">
        <f>IF(PT_sort!D439=0," ",PT_sort!D439)</f>
        <v xml:space="preserve"> </v>
      </c>
      <c r="E434" s="20" t="str">
        <f>IF(PT_sort!E439=0," ",PT_sort!E439)</f>
        <v xml:space="preserve"> </v>
      </c>
    </row>
    <row r="435" spans="2:5" x14ac:dyDescent="0.25">
      <c r="B435" s="20" t="str">
        <f>IF(PT_sort!B440=0," ",PT_sort!B440)</f>
        <v xml:space="preserve"> </v>
      </c>
      <c r="C435" s="54" t="str">
        <f>IF(PT_sort!C440=0," ",PT_sort!C440)</f>
        <v xml:space="preserve"> </v>
      </c>
      <c r="D435" s="54" t="str">
        <f>IF(PT_sort!D440=0," ",PT_sort!D440)</f>
        <v xml:space="preserve"> </v>
      </c>
      <c r="E435" s="20" t="str">
        <f>IF(PT_sort!E440=0," ",PT_sort!E440)</f>
        <v xml:space="preserve"> </v>
      </c>
    </row>
    <row r="436" spans="2:5" x14ac:dyDescent="0.25">
      <c r="B436" s="20" t="str">
        <f>IF(PT_sort!B441=0," ",PT_sort!B441)</f>
        <v xml:space="preserve"> </v>
      </c>
      <c r="C436" s="54" t="str">
        <f>IF(PT_sort!C441=0," ",PT_sort!C441)</f>
        <v xml:space="preserve"> </v>
      </c>
      <c r="D436" s="54" t="str">
        <f>IF(PT_sort!D441=0," ",PT_sort!D441)</f>
        <v xml:space="preserve"> </v>
      </c>
      <c r="E436" s="20" t="str">
        <f>IF(PT_sort!E441=0," ",PT_sort!E441)</f>
        <v xml:space="preserve"> </v>
      </c>
    </row>
    <row r="437" spans="2:5" x14ac:dyDescent="0.25">
      <c r="B437" s="20" t="str">
        <f>IF(PT_sort!B442=0," ",PT_sort!B442)</f>
        <v xml:space="preserve"> </v>
      </c>
      <c r="C437" s="54" t="str">
        <f>IF(PT_sort!C442=0," ",PT_sort!C442)</f>
        <v xml:space="preserve"> </v>
      </c>
      <c r="D437" s="54" t="str">
        <f>IF(PT_sort!D442=0," ",PT_sort!D442)</f>
        <v xml:space="preserve"> </v>
      </c>
      <c r="E437" s="20" t="str">
        <f>IF(PT_sort!E442=0," ",PT_sort!E442)</f>
        <v xml:space="preserve"> </v>
      </c>
    </row>
    <row r="438" spans="2:5" x14ac:dyDescent="0.25">
      <c r="B438" s="20" t="str">
        <f>IF(PT_sort!B443=0," ",PT_sort!B443)</f>
        <v xml:space="preserve"> </v>
      </c>
      <c r="C438" s="54" t="str">
        <f>IF(PT_sort!C443=0," ",PT_sort!C443)</f>
        <v xml:space="preserve"> </v>
      </c>
      <c r="D438" s="54" t="str">
        <f>IF(PT_sort!D443=0," ",PT_sort!D443)</f>
        <v xml:space="preserve"> </v>
      </c>
      <c r="E438" s="20" t="str">
        <f>IF(PT_sort!E443=0," ",PT_sort!E443)</f>
        <v xml:space="preserve"> </v>
      </c>
    </row>
    <row r="439" spans="2:5" x14ac:dyDescent="0.25">
      <c r="B439" s="20" t="str">
        <f>IF(PT_sort!B444=0," ",PT_sort!B444)</f>
        <v xml:space="preserve"> </v>
      </c>
      <c r="C439" s="54" t="str">
        <f>IF(PT_sort!C444=0," ",PT_sort!C444)</f>
        <v xml:space="preserve"> </v>
      </c>
      <c r="D439" s="54" t="str">
        <f>IF(PT_sort!D444=0," ",PT_sort!D444)</f>
        <v xml:space="preserve"> </v>
      </c>
      <c r="E439" s="20" t="str">
        <f>IF(PT_sort!E444=0," ",PT_sort!E444)</f>
        <v xml:space="preserve"> </v>
      </c>
    </row>
  </sheetData>
  <mergeCells count="1">
    <mergeCell ref="B2:E2"/>
  </mergeCells>
  <conditionalFormatting sqref="B4:E421">
    <cfRule type="containsBlanks" dxfId="60" priority="1">
      <formula>LEN(TRIM(B4))=0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E98C-04F8-41EC-87CE-840B7975756A}">
  <sheetPr codeName="Ark16">
    <tabColor rgb="FFFFFF00"/>
  </sheetPr>
  <dimension ref="A2:T430"/>
  <sheetViews>
    <sheetView workbookViewId="0">
      <selection activeCell="G16" sqref="G16"/>
    </sheetView>
  </sheetViews>
  <sheetFormatPr baseColWidth="10" defaultRowHeight="12" x14ac:dyDescent="0.25"/>
  <cols>
    <col min="1" max="1" width="4.85546875" customWidth="1"/>
    <col min="2" max="2" width="16.5703125" bestFit="1" customWidth="1"/>
    <col min="3" max="3" width="29.28515625" bestFit="1" customWidth="1"/>
    <col min="7" max="7" width="29.28515625" bestFit="1" customWidth="1"/>
    <col min="8" max="8" width="19.140625" bestFit="1" customWidth="1"/>
    <col min="9" max="9" width="12.28515625" bestFit="1" customWidth="1"/>
    <col min="10" max="10" width="8.5703125" bestFit="1" customWidth="1"/>
    <col min="11" max="11" width="9.42578125" bestFit="1" customWidth="1"/>
    <col min="12" max="12" width="15.85546875" bestFit="1" customWidth="1"/>
    <col min="13" max="13" width="11.28515625" bestFit="1" customWidth="1"/>
    <col min="14" max="14" width="12.28515625" bestFit="1" customWidth="1"/>
    <col min="15" max="15" width="13.42578125" bestFit="1" customWidth="1"/>
    <col min="18" max="18" width="18.28515625" customWidth="1"/>
  </cols>
  <sheetData>
    <row r="2" spans="1:20" x14ac:dyDescent="0.25">
      <c r="K2" s="1" t="s">
        <v>1483</v>
      </c>
      <c r="L2" t="s" vm="7">
        <v>1487</v>
      </c>
      <c r="P2" t="s">
        <v>1489</v>
      </c>
      <c r="R2" t="s">
        <v>1499</v>
      </c>
      <c r="T2" t="str">
        <f>IF(H5=P2,R2,IF(H5=P3,R3,H5))</f>
        <v>hele landet</v>
      </c>
    </row>
    <row r="3" spans="1:20" x14ac:dyDescent="0.25">
      <c r="P3" t="s">
        <v>1453</v>
      </c>
      <c r="R3" t="s">
        <v>1500</v>
      </c>
    </row>
    <row r="4" spans="1:20" x14ac:dyDescent="0.25">
      <c r="B4" s="1" t="s">
        <v>1455</v>
      </c>
      <c r="C4" t="s" vm="1">
        <v>436</v>
      </c>
      <c r="G4" s="1" t="s">
        <v>1455</v>
      </c>
      <c r="H4" t="s" vm="1">
        <v>436</v>
      </c>
    </row>
    <row r="5" spans="1:20" x14ac:dyDescent="0.25">
      <c r="B5" s="1" t="s">
        <v>1483</v>
      </c>
      <c r="C5" t="s" vm="7">
        <v>1487</v>
      </c>
      <c r="G5" s="1" t="s">
        <v>1009</v>
      </c>
      <c r="H5" t="s" vm="5">
        <v>1453</v>
      </c>
      <c r="R5" t="s">
        <v>1501</v>
      </c>
      <c r="T5" t="str" vm="1">
        <f>IF(H4=P2,R5,IF(H4=P3,R6,H4))</f>
        <v>2018</v>
      </c>
    </row>
    <row r="6" spans="1:20" x14ac:dyDescent="0.25">
      <c r="B6" s="1" t="s">
        <v>1009</v>
      </c>
      <c r="C6" t="s" vm="5">
        <v>1453</v>
      </c>
      <c r="R6" t="s">
        <v>1520</v>
      </c>
    </row>
    <row r="7" spans="1:20" x14ac:dyDescent="0.25">
      <c r="B7" s="1"/>
      <c r="G7" s="1" t="s">
        <v>1452</v>
      </c>
      <c r="H7" s="1" t="s">
        <v>1443</v>
      </c>
    </row>
    <row r="8" spans="1:20" x14ac:dyDescent="0.25">
      <c r="B8" s="1" t="s">
        <v>0</v>
      </c>
      <c r="C8" t="s">
        <v>1452</v>
      </c>
      <c r="D8" t="s">
        <v>1511</v>
      </c>
      <c r="G8" s="1" t="s">
        <v>0</v>
      </c>
      <c r="H8" t="s">
        <v>1487</v>
      </c>
      <c r="I8" t="s">
        <v>494</v>
      </c>
      <c r="R8" t="s">
        <v>1490</v>
      </c>
      <c r="T8" t="str" vm="7">
        <f>IF(L2=P2,R8,IF(L2=P3,R9,L2))</f>
        <v>kylling/høns</v>
      </c>
    </row>
    <row r="9" spans="1:20" s="16" customFormat="1" x14ac:dyDescent="0.25">
      <c r="A9" s="17"/>
      <c r="B9" s="76" t="s">
        <v>1193</v>
      </c>
      <c r="C9" s="77">
        <v>8.6217473368347453E-2</v>
      </c>
      <c r="D9" s="17">
        <f>IF(C9=0," ",C9)</f>
        <v>8.6217473368347453E-2</v>
      </c>
      <c r="E9" s="16">
        <f>IF(C9=0," ",1)</f>
        <v>1</v>
      </c>
      <c r="G9" s="76" t="s">
        <v>1193</v>
      </c>
      <c r="H9" s="78">
        <v>7753110</v>
      </c>
      <c r="I9" s="78">
        <v>7753110</v>
      </c>
      <c r="J9"/>
      <c r="K9"/>
      <c r="L9"/>
      <c r="M9"/>
      <c r="N9"/>
      <c r="O9"/>
      <c r="R9" s="16" t="s">
        <v>1491</v>
      </c>
    </row>
    <row r="10" spans="1:20" x14ac:dyDescent="0.25">
      <c r="A10" s="14"/>
      <c r="B10" s="2" t="s">
        <v>1338</v>
      </c>
      <c r="C10" s="15">
        <v>6.9098515749389189E-2</v>
      </c>
      <c r="D10" s="17">
        <f t="shared" ref="D10:D73" si="0">IF(C10=0," ",C10+D9)</f>
        <v>0.15531598911773664</v>
      </c>
      <c r="E10">
        <f t="shared" ref="E10:E73" si="1">IF(C10=0," ",E9+1)</f>
        <v>2</v>
      </c>
      <c r="G10" s="2" t="s">
        <v>1338</v>
      </c>
      <c r="H10" s="13">
        <v>6213687</v>
      </c>
      <c r="I10" s="13">
        <v>6213687</v>
      </c>
    </row>
    <row r="11" spans="1:20" x14ac:dyDescent="0.25">
      <c r="A11" s="14"/>
      <c r="B11" s="2" t="s">
        <v>1057</v>
      </c>
      <c r="C11" s="15">
        <v>6.1379720441167872E-2</v>
      </c>
      <c r="D11" s="17">
        <f t="shared" si="0"/>
        <v>0.21669570955890452</v>
      </c>
      <c r="E11">
        <f t="shared" si="1"/>
        <v>3</v>
      </c>
      <c r="G11" s="2" t="s">
        <v>1057</v>
      </c>
      <c r="H11" s="13">
        <v>5519574</v>
      </c>
      <c r="I11" s="13">
        <v>5519574</v>
      </c>
    </row>
    <row r="12" spans="1:20" x14ac:dyDescent="0.25">
      <c r="A12" s="14"/>
      <c r="B12" s="2" t="s">
        <v>1333</v>
      </c>
      <c r="C12" s="15">
        <v>5.2377789799889225E-2</v>
      </c>
      <c r="D12" s="17">
        <f t="shared" si="0"/>
        <v>0.26907349935879377</v>
      </c>
      <c r="E12">
        <f t="shared" si="1"/>
        <v>4</v>
      </c>
      <c r="G12" s="2" t="s">
        <v>1333</v>
      </c>
      <c r="H12" s="13">
        <v>4710075</v>
      </c>
      <c r="I12" s="13">
        <v>4710075</v>
      </c>
      <c r="R12" t="str">
        <f>CONCATENATE("Kommunevis andel  og akkummulert andel av slakteleveranser av ",T8," i ",T2," i ",T5," i prosent")</f>
        <v>Kommunevis andel  og akkummulert andel av slakteleveranser av kylling/høns i hele landet i 2018 i prosent</v>
      </c>
    </row>
    <row r="13" spans="1:20" x14ac:dyDescent="0.25">
      <c r="A13" s="14"/>
      <c r="B13" s="2" t="s">
        <v>1326</v>
      </c>
      <c r="C13" s="15">
        <v>5.1315727477605988E-2</v>
      </c>
      <c r="D13" s="17">
        <f t="shared" si="0"/>
        <v>0.32038922683639975</v>
      </c>
      <c r="E13">
        <f t="shared" si="1"/>
        <v>5</v>
      </c>
      <c r="G13" s="2" t="s">
        <v>1326</v>
      </c>
      <c r="H13" s="13">
        <v>4614569</v>
      </c>
      <c r="I13" s="13">
        <v>4614569</v>
      </c>
    </row>
    <row r="14" spans="1:20" x14ac:dyDescent="0.25">
      <c r="A14" s="14"/>
      <c r="B14" s="2" t="s">
        <v>1026</v>
      </c>
      <c r="C14" s="15">
        <v>4.9512981606247328E-2</v>
      </c>
      <c r="D14" s="17">
        <f t="shared" si="0"/>
        <v>0.3699022084426471</v>
      </c>
      <c r="E14">
        <f t="shared" si="1"/>
        <v>6</v>
      </c>
      <c r="G14" s="2" t="s">
        <v>1026</v>
      </c>
      <c r="H14" s="13">
        <v>4452457</v>
      </c>
      <c r="I14" s="13">
        <v>4452457</v>
      </c>
      <c r="R14" t="str">
        <f>CONCATENATE("Slaktemengde av ",PT_sort!T8," i ",PT_sort!T2," i ",PT_sort!T5," i kg")</f>
        <v>Slaktemengde av kylling/høns i hele landet i 2018 i kg</v>
      </c>
    </row>
    <row r="15" spans="1:20" x14ac:dyDescent="0.25">
      <c r="A15" s="14"/>
      <c r="B15" s="2" t="s">
        <v>1194</v>
      </c>
      <c r="C15" s="15">
        <v>4.1632340392653469E-2</v>
      </c>
      <c r="D15" s="17">
        <f t="shared" si="0"/>
        <v>0.41153454883530055</v>
      </c>
      <c r="E15">
        <f t="shared" si="1"/>
        <v>7</v>
      </c>
      <c r="G15" s="2" t="s">
        <v>1194</v>
      </c>
      <c r="H15" s="13">
        <v>3743790</v>
      </c>
      <c r="I15" s="13">
        <v>3743790</v>
      </c>
    </row>
    <row r="16" spans="1:20" x14ac:dyDescent="0.25">
      <c r="A16" s="14"/>
      <c r="B16" s="2" t="s">
        <v>1327</v>
      </c>
      <c r="C16" s="15">
        <v>4.0972101620234978E-2</v>
      </c>
      <c r="D16" s="17">
        <f t="shared" si="0"/>
        <v>0.45250665045553551</v>
      </c>
      <c r="E16">
        <f t="shared" si="1"/>
        <v>8</v>
      </c>
      <c r="G16" s="2" t="s">
        <v>1327</v>
      </c>
      <c r="H16" s="13">
        <v>3684418</v>
      </c>
      <c r="I16" s="13">
        <v>3684418</v>
      </c>
    </row>
    <row r="17" spans="1:9" x14ac:dyDescent="0.25">
      <c r="A17" s="14"/>
      <c r="B17" s="2" t="s">
        <v>1019</v>
      </c>
      <c r="C17" s="15">
        <v>3.6419587811595489E-2</v>
      </c>
      <c r="D17" s="17">
        <f t="shared" si="0"/>
        <v>0.488926238267131</v>
      </c>
      <c r="E17">
        <f t="shared" si="1"/>
        <v>9</v>
      </c>
      <c r="G17" s="2" t="s">
        <v>1019</v>
      </c>
      <c r="H17" s="13">
        <v>3275033</v>
      </c>
      <c r="I17" s="13">
        <v>3275033</v>
      </c>
    </row>
    <row r="18" spans="1:9" x14ac:dyDescent="0.25">
      <c r="A18" s="14"/>
      <c r="B18" s="2" t="s">
        <v>1187</v>
      </c>
      <c r="C18" s="15">
        <v>3.5336619188494581E-2</v>
      </c>
      <c r="D18" s="17">
        <f t="shared" si="0"/>
        <v>0.52426285745562562</v>
      </c>
      <c r="E18">
        <f t="shared" si="1"/>
        <v>10</v>
      </c>
      <c r="G18" s="2" t="s">
        <v>1187</v>
      </c>
      <c r="H18" s="13">
        <v>3177647</v>
      </c>
      <c r="I18" s="13">
        <v>3177647</v>
      </c>
    </row>
    <row r="19" spans="1:9" x14ac:dyDescent="0.25">
      <c r="A19" s="14"/>
      <c r="B19" s="2" t="s">
        <v>1204</v>
      </c>
      <c r="C19" s="15">
        <v>2.6804668861820841E-2</v>
      </c>
      <c r="D19" s="17">
        <f t="shared" si="0"/>
        <v>0.55106752631744649</v>
      </c>
      <c r="E19">
        <f t="shared" si="1"/>
        <v>11</v>
      </c>
      <c r="G19" s="2" t="s">
        <v>1204</v>
      </c>
      <c r="H19" s="13">
        <v>2410411</v>
      </c>
      <c r="I19" s="13">
        <v>2410411</v>
      </c>
    </row>
    <row r="20" spans="1:9" x14ac:dyDescent="0.25">
      <c r="A20" s="14"/>
      <c r="B20" s="2" t="s">
        <v>1197</v>
      </c>
      <c r="C20" s="15">
        <v>2.434299642203118E-2</v>
      </c>
      <c r="D20" s="17">
        <f t="shared" si="0"/>
        <v>0.57541052273947768</v>
      </c>
      <c r="E20">
        <f t="shared" si="1"/>
        <v>12</v>
      </c>
      <c r="G20" s="2" t="s">
        <v>1197</v>
      </c>
      <c r="H20" s="13">
        <v>2189045</v>
      </c>
      <c r="I20" s="13">
        <v>2189045</v>
      </c>
    </row>
    <row r="21" spans="1:9" x14ac:dyDescent="0.25">
      <c r="A21" s="14"/>
      <c r="B21" s="2" t="s">
        <v>1029</v>
      </c>
      <c r="C21" s="15">
        <v>1.8040102577432184E-2</v>
      </c>
      <c r="D21" s="17">
        <f t="shared" si="0"/>
        <v>0.59345062531690984</v>
      </c>
      <c r="E21">
        <f t="shared" si="1"/>
        <v>13</v>
      </c>
      <c r="G21" s="2" t="s">
        <v>1029</v>
      </c>
      <c r="H21" s="13">
        <v>1622257</v>
      </c>
      <c r="I21" s="13">
        <v>1622257</v>
      </c>
    </row>
    <row r="22" spans="1:9" x14ac:dyDescent="0.25">
      <c r="A22" s="14"/>
      <c r="B22" s="2" t="s">
        <v>1205</v>
      </c>
      <c r="C22" s="15">
        <v>1.7790939505027536E-2</v>
      </c>
      <c r="D22" s="17">
        <f t="shared" si="0"/>
        <v>0.61124156482193737</v>
      </c>
      <c r="E22">
        <f t="shared" si="1"/>
        <v>14</v>
      </c>
      <c r="G22" s="2" t="s">
        <v>1205</v>
      </c>
      <c r="H22" s="13">
        <v>1599851</v>
      </c>
      <c r="I22" s="13">
        <v>1599851</v>
      </c>
    </row>
    <row r="23" spans="1:9" x14ac:dyDescent="0.25">
      <c r="A23" s="14"/>
      <c r="B23" s="2" t="s">
        <v>1059</v>
      </c>
      <c r="C23" s="15">
        <v>1.7678312369558722E-2</v>
      </c>
      <c r="D23" s="17">
        <f t="shared" si="0"/>
        <v>0.62891987719149611</v>
      </c>
      <c r="E23">
        <f t="shared" si="1"/>
        <v>15</v>
      </c>
      <c r="G23" s="2" t="s">
        <v>1059</v>
      </c>
      <c r="H23" s="13">
        <v>1589723</v>
      </c>
      <c r="I23" s="13">
        <v>1589723</v>
      </c>
    </row>
    <row r="24" spans="1:9" x14ac:dyDescent="0.25">
      <c r="A24" s="14"/>
      <c r="B24" s="2" t="s">
        <v>1339</v>
      </c>
      <c r="C24" s="15">
        <v>1.7625434997011899E-2</v>
      </c>
      <c r="D24" s="17">
        <f t="shared" si="0"/>
        <v>0.64654531218850797</v>
      </c>
      <c r="E24">
        <f t="shared" si="1"/>
        <v>16</v>
      </c>
      <c r="G24" s="2" t="s">
        <v>1339</v>
      </c>
      <c r="H24" s="13">
        <v>1584968</v>
      </c>
      <c r="I24" s="13">
        <v>1584968</v>
      </c>
    </row>
    <row r="25" spans="1:9" x14ac:dyDescent="0.25">
      <c r="A25" s="14"/>
      <c r="B25" s="2" t="s">
        <v>1196</v>
      </c>
      <c r="C25" s="15">
        <v>1.5576028137123048E-2</v>
      </c>
      <c r="D25" s="17">
        <f t="shared" si="0"/>
        <v>0.66212134032563097</v>
      </c>
      <c r="E25">
        <f t="shared" si="1"/>
        <v>17</v>
      </c>
      <c r="G25" s="2" t="s">
        <v>1196</v>
      </c>
      <c r="H25" s="13">
        <v>1400675</v>
      </c>
      <c r="I25" s="13">
        <v>1400675</v>
      </c>
    </row>
    <row r="26" spans="1:9" x14ac:dyDescent="0.25">
      <c r="A26" s="14"/>
      <c r="B26" s="2" t="s">
        <v>1195</v>
      </c>
      <c r="C26" s="15">
        <v>1.5282327971753096E-2</v>
      </c>
      <c r="D26" s="17">
        <f t="shared" si="0"/>
        <v>0.67740366829738408</v>
      </c>
      <c r="E26">
        <f t="shared" si="1"/>
        <v>18</v>
      </c>
      <c r="G26" s="2" t="s">
        <v>1195</v>
      </c>
      <c r="H26" s="13">
        <v>1374264</v>
      </c>
      <c r="I26" s="13">
        <v>1374264</v>
      </c>
    </row>
    <row r="27" spans="1:9" x14ac:dyDescent="0.25">
      <c r="A27" s="14"/>
      <c r="B27" s="2" t="s">
        <v>1128</v>
      </c>
      <c r="C27" s="15">
        <v>1.4768488906922179E-2</v>
      </c>
      <c r="D27" s="17">
        <f t="shared" si="0"/>
        <v>0.69217215720430625</v>
      </c>
      <c r="E27">
        <f t="shared" si="1"/>
        <v>19</v>
      </c>
      <c r="G27" s="2" t="s">
        <v>1128</v>
      </c>
      <c r="H27" s="13">
        <v>1328057</v>
      </c>
      <c r="I27" s="13">
        <v>1328057</v>
      </c>
    </row>
    <row r="28" spans="1:9" x14ac:dyDescent="0.25">
      <c r="A28" s="14"/>
      <c r="B28" s="2" t="s">
        <v>1024</v>
      </c>
      <c r="C28" s="15">
        <v>1.4346392917487957E-2</v>
      </c>
      <c r="D28" s="17">
        <f t="shared" si="0"/>
        <v>0.70651855012179421</v>
      </c>
      <c r="E28">
        <f t="shared" si="1"/>
        <v>20</v>
      </c>
      <c r="G28" s="2" t="s">
        <v>1024</v>
      </c>
      <c r="H28" s="13">
        <v>1290100</v>
      </c>
      <c r="I28" s="13">
        <v>1290100</v>
      </c>
    </row>
    <row r="29" spans="1:9" x14ac:dyDescent="0.25">
      <c r="A29" s="14"/>
      <c r="B29" s="2" t="s">
        <v>1021</v>
      </c>
      <c r="C29" s="15">
        <v>1.4232853911451564E-2</v>
      </c>
      <c r="D29" s="17">
        <f t="shared" si="0"/>
        <v>0.72075140403324578</v>
      </c>
      <c r="E29">
        <f t="shared" si="1"/>
        <v>21</v>
      </c>
      <c r="G29" s="2" t="s">
        <v>1021</v>
      </c>
      <c r="H29" s="13">
        <v>1279890</v>
      </c>
      <c r="I29" s="13">
        <v>1279890</v>
      </c>
    </row>
    <row r="30" spans="1:9" x14ac:dyDescent="0.25">
      <c r="A30" s="14"/>
      <c r="B30" s="2" t="s">
        <v>1064</v>
      </c>
      <c r="C30" s="15">
        <v>1.4178330723733989E-2</v>
      </c>
      <c r="D30" s="17">
        <f t="shared" si="0"/>
        <v>0.73492973475697976</v>
      </c>
      <c r="E30">
        <f t="shared" si="1"/>
        <v>22</v>
      </c>
      <c r="G30" s="2" t="s">
        <v>1064</v>
      </c>
      <c r="H30" s="13">
        <v>1274987</v>
      </c>
      <c r="I30" s="13">
        <v>1274987</v>
      </c>
    </row>
    <row r="31" spans="1:9" x14ac:dyDescent="0.25">
      <c r="A31" s="14"/>
      <c r="B31" s="2" t="s">
        <v>1013</v>
      </c>
      <c r="C31" s="15">
        <v>1.1958581993672219E-2</v>
      </c>
      <c r="D31" s="17">
        <f t="shared" si="0"/>
        <v>0.74688831675065193</v>
      </c>
      <c r="E31">
        <f t="shared" si="1"/>
        <v>23</v>
      </c>
      <c r="G31" s="2" t="s">
        <v>1013</v>
      </c>
      <c r="H31" s="13">
        <v>1075376</v>
      </c>
      <c r="I31" s="13">
        <v>1075376</v>
      </c>
    </row>
    <row r="32" spans="1:9" x14ac:dyDescent="0.25">
      <c r="A32" s="14"/>
      <c r="B32" s="2" t="s">
        <v>1065</v>
      </c>
      <c r="C32" s="15">
        <v>1.187482334592823E-2</v>
      </c>
      <c r="D32" s="17">
        <f t="shared" si="0"/>
        <v>0.75876314009658019</v>
      </c>
      <c r="E32">
        <f t="shared" si="1"/>
        <v>24</v>
      </c>
      <c r="G32" s="2" t="s">
        <v>1065</v>
      </c>
      <c r="H32" s="13">
        <v>1067844</v>
      </c>
      <c r="I32" s="13">
        <v>1067844</v>
      </c>
    </row>
    <row r="33" spans="1:9" x14ac:dyDescent="0.25">
      <c r="A33" s="14"/>
      <c r="B33" s="2" t="s">
        <v>1058</v>
      </c>
      <c r="C33" s="15">
        <v>1.1794067198833589E-2</v>
      </c>
      <c r="D33" s="17">
        <f t="shared" si="0"/>
        <v>0.77055720729541377</v>
      </c>
      <c r="E33">
        <f t="shared" si="1"/>
        <v>25</v>
      </c>
      <c r="G33" s="2" t="s">
        <v>1058</v>
      </c>
      <c r="H33" s="13">
        <v>1060582</v>
      </c>
      <c r="I33" s="13">
        <v>1060582</v>
      </c>
    </row>
    <row r="34" spans="1:9" x14ac:dyDescent="0.25">
      <c r="A34" s="14"/>
      <c r="B34" s="2" t="s">
        <v>1198</v>
      </c>
      <c r="C34" s="15">
        <v>1.1746383040372859E-2</v>
      </c>
      <c r="D34" s="17">
        <f t="shared" si="0"/>
        <v>0.78230359033578667</v>
      </c>
      <c r="E34">
        <f t="shared" si="1"/>
        <v>26</v>
      </c>
      <c r="G34" s="2" t="s">
        <v>1198</v>
      </c>
      <c r="H34" s="13">
        <v>1056294</v>
      </c>
      <c r="I34" s="13">
        <v>1056294</v>
      </c>
    </row>
    <row r="35" spans="1:9" x14ac:dyDescent="0.25">
      <c r="A35" s="14"/>
      <c r="B35" s="2" t="s">
        <v>1323</v>
      </c>
      <c r="C35" s="15">
        <v>1.1422846914846624E-2</v>
      </c>
      <c r="D35" s="17">
        <f t="shared" si="0"/>
        <v>0.7937264372506333</v>
      </c>
      <c r="E35">
        <f t="shared" si="1"/>
        <v>27</v>
      </c>
      <c r="G35" s="2" t="s">
        <v>1323</v>
      </c>
      <c r="H35" s="13">
        <v>1027200</v>
      </c>
      <c r="I35" s="13">
        <v>1027200</v>
      </c>
    </row>
    <row r="36" spans="1:9" x14ac:dyDescent="0.25">
      <c r="A36" s="14"/>
      <c r="B36" s="2" t="s">
        <v>1201</v>
      </c>
      <c r="C36" s="15">
        <v>9.3278020450877075E-3</v>
      </c>
      <c r="D36" s="17">
        <f t="shared" si="0"/>
        <v>0.80305423929572095</v>
      </c>
      <c r="E36">
        <f t="shared" si="1"/>
        <v>28</v>
      </c>
      <c r="G36" s="2" t="s">
        <v>1201</v>
      </c>
      <c r="H36" s="13">
        <v>838803</v>
      </c>
      <c r="I36" s="13">
        <v>838803</v>
      </c>
    </row>
    <row r="37" spans="1:9" x14ac:dyDescent="0.25">
      <c r="A37" s="14"/>
      <c r="B37" s="2" t="s">
        <v>1192</v>
      </c>
      <c r="C37" s="15">
        <v>8.6176550396534143E-3</v>
      </c>
      <c r="D37" s="17">
        <f t="shared" si="0"/>
        <v>0.81167189433537434</v>
      </c>
      <c r="E37">
        <f t="shared" si="1"/>
        <v>29</v>
      </c>
      <c r="G37" s="2" t="s">
        <v>1192</v>
      </c>
      <c r="H37" s="13">
        <v>774943</v>
      </c>
      <c r="I37" s="13">
        <v>774943</v>
      </c>
    </row>
    <row r="38" spans="1:9" x14ac:dyDescent="0.25">
      <c r="A38" s="14"/>
      <c r="B38" s="2" t="s">
        <v>1049</v>
      </c>
      <c r="C38" s="15">
        <v>8.3661233278476167E-3</v>
      </c>
      <c r="D38" s="17">
        <f t="shared" si="0"/>
        <v>0.82003801766322193</v>
      </c>
      <c r="E38">
        <f t="shared" si="1"/>
        <v>30</v>
      </c>
      <c r="G38" s="2" t="s">
        <v>1049</v>
      </c>
      <c r="H38" s="13">
        <v>752324</v>
      </c>
      <c r="I38" s="13">
        <v>752324</v>
      </c>
    </row>
    <row r="39" spans="1:9" x14ac:dyDescent="0.25">
      <c r="A39" s="14"/>
      <c r="B39" s="2" t="s">
        <v>1027</v>
      </c>
      <c r="C39" s="15">
        <v>8.0912388332135682E-3</v>
      </c>
      <c r="D39" s="17">
        <f t="shared" si="0"/>
        <v>0.82812925649643554</v>
      </c>
      <c r="E39">
        <f t="shared" si="1"/>
        <v>31</v>
      </c>
      <c r="G39" s="2" t="s">
        <v>1027</v>
      </c>
      <c r="H39" s="13">
        <v>727605</v>
      </c>
      <c r="I39" s="13">
        <v>727605</v>
      </c>
    </row>
    <row r="40" spans="1:9" x14ac:dyDescent="0.25">
      <c r="A40" s="14"/>
      <c r="B40" s="2" t="s">
        <v>1315</v>
      </c>
      <c r="C40" s="15">
        <v>7.921508583543296E-3</v>
      </c>
      <c r="D40" s="17">
        <f t="shared" si="0"/>
        <v>0.83605076507997889</v>
      </c>
      <c r="E40">
        <f t="shared" si="1"/>
        <v>32</v>
      </c>
      <c r="G40" s="2" t="s">
        <v>1315</v>
      </c>
      <c r="H40" s="13">
        <v>712342</v>
      </c>
      <c r="I40" s="13">
        <v>712342</v>
      </c>
    </row>
    <row r="41" spans="1:9" x14ac:dyDescent="0.25">
      <c r="A41" s="14"/>
      <c r="B41" s="2" t="s">
        <v>1308</v>
      </c>
      <c r="C41" s="15">
        <v>7.1404580812933277E-3</v>
      </c>
      <c r="D41" s="17">
        <f t="shared" si="0"/>
        <v>0.84319122316127226</v>
      </c>
      <c r="E41">
        <f t="shared" si="1"/>
        <v>33</v>
      </c>
      <c r="G41" s="2" t="s">
        <v>1308</v>
      </c>
      <c r="H41" s="13">
        <v>642106</v>
      </c>
      <c r="I41" s="13">
        <v>642106</v>
      </c>
    </row>
    <row r="42" spans="1:9" x14ac:dyDescent="0.25">
      <c r="A42" s="14"/>
      <c r="B42" s="2" t="s">
        <v>1071</v>
      </c>
      <c r="C42" s="15">
        <v>6.558206483148415E-3</v>
      </c>
      <c r="D42" s="17">
        <f t="shared" si="0"/>
        <v>0.84974942964442068</v>
      </c>
      <c r="E42">
        <f t="shared" si="1"/>
        <v>34</v>
      </c>
      <c r="G42" s="2" t="s">
        <v>1071</v>
      </c>
      <c r="H42" s="13">
        <v>589747</v>
      </c>
      <c r="I42" s="13">
        <v>589747</v>
      </c>
    </row>
    <row r="43" spans="1:9" x14ac:dyDescent="0.25">
      <c r="A43" s="14"/>
      <c r="B43" s="2" t="s">
        <v>1325</v>
      </c>
      <c r="C43" s="15">
        <v>6.3971834853612467E-3</v>
      </c>
      <c r="D43" s="17">
        <f t="shared" si="0"/>
        <v>0.85614661312978191</v>
      </c>
      <c r="E43">
        <f t="shared" si="1"/>
        <v>35</v>
      </c>
      <c r="G43" s="2" t="s">
        <v>1325</v>
      </c>
      <c r="H43" s="13">
        <v>575267</v>
      </c>
      <c r="I43" s="13">
        <v>575267</v>
      </c>
    </row>
    <row r="44" spans="1:9" x14ac:dyDescent="0.25">
      <c r="A44" s="14"/>
      <c r="B44" s="2" t="s">
        <v>1328</v>
      </c>
      <c r="C44" s="15">
        <v>6.1920014872831365E-3</v>
      </c>
      <c r="D44" s="17">
        <f t="shared" si="0"/>
        <v>0.86233861461706507</v>
      </c>
      <c r="E44">
        <f t="shared" si="1"/>
        <v>36</v>
      </c>
      <c r="G44" s="2" t="s">
        <v>1328</v>
      </c>
      <c r="H44" s="13">
        <v>556816</v>
      </c>
      <c r="I44" s="13">
        <v>556816</v>
      </c>
    </row>
    <row r="45" spans="1:9" x14ac:dyDescent="0.25">
      <c r="A45" s="14"/>
      <c r="B45" s="2" t="s">
        <v>1336</v>
      </c>
      <c r="C45" s="15">
        <v>6.1808699941350038E-3</v>
      </c>
      <c r="D45" s="17">
        <f t="shared" si="0"/>
        <v>0.8685194846112001</v>
      </c>
      <c r="E45">
        <f t="shared" si="1"/>
        <v>37</v>
      </c>
      <c r="G45" s="2" t="s">
        <v>1336</v>
      </c>
      <c r="H45" s="13">
        <v>555815</v>
      </c>
      <c r="I45" s="13">
        <v>555815</v>
      </c>
    </row>
    <row r="46" spans="1:9" x14ac:dyDescent="0.25">
      <c r="A46" s="14"/>
      <c r="B46" s="2" t="s">
        <v>1340</v>
      </c>
      <c r="C46" s="15">
        <v>5.8303892053740806E-3</v>
      </c>
      <c r="D46" s="17">
        <f t="shared" si="0"/>
        <v>0.87434987381657414</v>
      </c>
      <c r="E46">
        <f t="shared" si="1"/>
        <v>38</v>
      </c>
      <c r="G46" s="2" t="s">
        <v>1340</v>
      </c>
      <c r="H46" s="13">
        <v>524298</v>
      </c>
      <c r="I46" s="13">
        <v>524298</v>
      </c>
    </row>
    <row r="47" spans="1:9" x14ac:dyDescent="0.25">
      <c r="A47" s="14"/>
      <c r="B47" s="2" t="s">
        <v>1322</v>
      </c>
      <c r="C47" s="15">
        <v>5.8049902739551653E-3</v>
      </c>
      <c r="D47" s="17">
        <f t="shared" si="0"/>
        <v>0.88015486409052934</v>
      </c>
      <c r="E47">
        <f t="shared" si="1"/>
        <v>39</v>
      </c>
      <c r="G47" s="2" t="s">
        <v>1322</v>
      </c>
      <c r="H47" s="13">
        <v>522014</v>
      </c>
      <c r="I47" s="13">
        <v>522014</v>
      </c>
    </row>
    <row r="48" spans="1:9" x14ac:dyDescent="0.25">
      <c r="A48" s="14"/>
      <c r="B48" s="2" t="s">
        <v>1342</v>
      </c>
      <c r="C48" s="15">
        <v>5.3003922389005696E-3</v>
      </c>
      <c r="D48" s="17">
        <f t="shared" si="0"/>
        <v>0.8854552563294299</v>
      </c>
      <c r="E48">
        <f t="shared" si="1"/>
        <v>40</v>
      </c>
      <c r="G48" s="2" t="s">
        <v>1342</v>
      </c>
      <c r="H48" s="13">
        <v>476638</v>
      </c>
      <c r="I48" s="13">
        <v>476638</v>
      </c>
    </row>
    <row r="49" spans="1:9" x14ac:dyDescent="0.25">
      <c r="A49" s="14"/>
      <c r="B49" s="2" t="s">
        <v>1191</v>
      </c>
      <c r="C49" s="15">
        <v>5.0164891219457077E-3</v>
      </c>
      <c r="D49" s="17">
        <f t="shared" si="0"/>
        <v>0.89047174545137564</v>
      </c>
      <c r="E49">
        <f t="shared" si="1"/>
        <v>41</v>
      </c>
      <c r="G49" s="2" t="s">
        <v>1191</v>
      </c>
      <c r="H49" s="13">
        <v>451108</v>
      </c>
      <c r="I49" s="13">
        <v>451108</v>
      </c>
    </row>
    <row r="50" spans="1:9" x14ac:dyDescent="0.25">
      <c r="A50" s="14"/>
      <c r="B50" s="2" t="s">
        <v>1022</v>
      </c>
      <c r="C50" s="15">
        <v>4.8955105865226001E-3</v>
      </c>
      <c r="D50" s="17">
        <f t="shared" si="0"/>
        <v>0.89536725603789824</v>
      </c>
      <c r="E50">
        <f t="shared" si="1"/>
        <v>42</v>
      </c>
      <c r="G50" s="2" t="s">
        <v>1022</v>
      </c>
      <c r="H50" s="13">
        <v>440229</v>
      </c>
      <c r="I50" s="13">
        <v>440229</v>
      </c>
    </row>
    <row r="51" spans="1:9" x14ac:dyDescent="0.25">
      <c r="A51" s="14"/>
      <c r="B51" s="2" t="s">
        <v>1073</v>
      </c>
      <c r="C51" s="15">
        <v>4.743917664848934E-3</v>
      </c>
      <c r="D51" s="17">
        <f t="shared" si="0"/>
        <v>0.90011117370274718</v>
      </c>
      <c r="E51">
        <f t="shared" si="1"/>
        <v>43</v>
      </c>
      <c r="G51" s="2" t="s">
        <v>1073</v>
      </c>
      <c r="H51" s="13">
        <v>426597</v>
      </c>
      <c r="I51" s="13">
        <v>426597</v>
      </c>
    </row>
    <row r="52" spans="1:9" x14ac:dyDescent="0.25">
      <c r="A52" s="14"/>
      <c r="B52" s="2" t="s">
        <v>1016</v>
      </c>
      <c r="C52" s="15">
        <v>4.7430280350269057E-3</v>
      </c>
      <c r="D52" s="17">
        <f t="shared" si="0"/>
        <v>0.90485420173777409</v>
      </c>
      <c r="E52">
        <f t="shared" si="1"/>
        <v>44</v>
      </c>
      <c r="G52" s="2" t="s">
        <v>1016</v>
      </c>
      <c r="H52" s="13">
        <v>426517</v>
      </c>
      <c r="I52" s="13">
        <v>426517</v>
      </c>
    </row>
    <row r="53" spans="1:9" x14ac:dyDescent="0.25">
      <c r="A53" s="14"/>
      <c r="B53" s="2" t="s">
        <v>1129</v>
      </c>
      <c r="C53" s="15">
        <v>4.6528751729370873E-3</v>
      </c>
      <c r="D53" s="17">
        <f t="shared" si="0"/>
        <v>0.9095070769107112</v>
      </c>
      <c r="E53">
        <f t="shared" si="1"/>
        <v>45</v>
      </c>
      <c r="G53" s="2" t="s">
        <v>1129</v>
      </c>
      <c r="H53" s="13">
        <v>418410</v>
      </c>
      <c r="I53" s="13">
        <v>418410</v>
      </c>
    </row>
    <row r="54" spans="1:9" x14ac:dyDescent="0.25">
      <c r="A54" s="14"/>
      <c r="B54" s="2" t="s">
        <v>1090</v>
      </c>
      <c r="C54" s="15">
        <v>4.5280378681609307E-3</v>
      </c>
      <c r="D54" s="17">
        <f t="shared" si="0"/>
        <v>0.91403511477887212</v>
      </c>
      <c r="E54">
        <f t="shared" si="1"/>
        <v>46</v>
      </c>
      <c r="G54" s="2" t="s">
        <v>1090</v>
      </c>
      <c r="H54" s="13">
        <v>407184</v>
      </c>
      <c r="I54" s="13">
        <v>407184</v>
      </c>
    </row>
    <row r="55" spans="1:9" x14ac:dyDescent="0.25">
      <c r="A55" s="14"/>
      <c r="B55" s="2" t="s">
        <v>1127</v>
      </c>
      <c r="C55" s="15">
        <v>4.293042150672088E-3</v>
      </c>
      <c r="D55" s="17">
        <f t="shared" si="0"/>
        <v>0.91832815692954417</v>
      </c>
      <c r="E55">
        <f t="shared" si="1"/>
        <v>47</v>
      </c>
      <c r="G55" s="2" t="s">
        <v>1127</v>
      </c>
      <c r="H55" s="13">
        <v>386052</v>
      </c>
      <c r="I55" s="13">
        <v>386052</v>
      </c>
    </row>
    <row r="56" spans="1:9" x14ac:dyDescent="0.25">
      <c r="A56" s="14"/>
      <c r="B56" s="2" t="s">
        <v>1321</v>
      </c>
      <c r="C56" s="15">
        <v>4.211663262702026E-3</v>
      </c>
      <c r="D56" s="17">
        <f t="shared" si="0"/>
        <v>0.92253982019224623</v>
      </c>
      <c r="E56">
        <f t="shared" si="1"/>
        <v>48</v>
      </c>
      <c r="G56" s="2" t="s">
        <v>1321</v>
      </c>
      <c r="H56" s="13">
        <v>378734</v>
      </c>
      <c r="I56" s="13">
        <v>378734</v>
      </c>
    </row>
    <row r="57" spans="1:9" x14ac:dyDescent="0.25">
      <c r="A57" s="14"/>
      <c r="B57" s="2" t="s">
        <v>1069</v>
      </c>
      <c r="C57" s="15">
        <v>3.8761060142056313E-3</v>
      </c>
      <c r="D57" s="17">
        <f t="shared" si="0"/>
        <v>0.92641592620645186</v>
      </c>
      <c r="E57">
        <f t="shared" si="1"/>
        <v>49</v>
      </c>
      <c r="G57" s="2" t="s">
        <v>1069</v>
      </c>
      <c r="H57" s="13">
        <v>348559</v>
      </c>
      <c r="I57" s="13">
        <v>348559</v>
      </c>
    </row>
    <row r="58" spans="1:9" x14ac:dyDescent="0.25">
      <c r="A58" s="14"/>
      <c r="B58" s="2" t="s">
        <v>1063</v>
      </c>
      <c r="C58" s="15">
        <v>3.7175851002929183E-3</v>
      </c>
      <c r="D58" s="17">
        <f t="shared" si="0"/>
        <v>0.93013351130674482</v>
      </c>
      <c r="E58">
        <f t="shared" si="1"/>
        <v>50</v>
      </c>
      <c r="G58" s="2" t="s">
        <v>1063</v>
      </c>
      <c r="H58" s="13">
        <v>334304</v>
      </c>
      <c r="I58" s="13">
        <v>334304</v>
      </c>
    </row>
    <row r="59" spans="1:9" x14ac:dyDescent="0.25">
      <c r="A59" s="14"/>
      <c r="B59" s="2" t="s">
        <v>1200</v>
      </c>
      <c r="C59" s="15">
        <v>3.558241278794829E-3</v>
      </c>
      <c r="D59" s="17">
        <f t="shared" si="0"/>
        <v>0.9336917525855396</v>
      </c>
      <c r="E59">
        <f t="shared" si="1"/>
        <v>51</v>
      </c>
      <c r="G59" s="2" t="s">
        <v>494</v>
      </c>
      <c r="H59" s="13">
        <v>83642296</v>
      </c>
      <c r="I59" s="13">
        <v>83642296</v>
      </c>
    </row>
    <row r="60" spans="1:9" x14ac:dyDescent="0.25">
      <c r="A60" s="14"/>
      <c r="B60" s="2" t="s">
        <v>1025</v>
      </c>
      <c r="C60" s="15">
        <v>3.4926421997929988E-3</v>
      </c>
      <c r="D60" s="17">
        <f t="shared" si="0"/>
        <v>0.93718439478533255</v>
      </c>
      <c r="E60">
        <f t="shared" si="1"/>
        <v>52</v>
      </c>
    </row>
    <row r="61" spans="1:9" x14ac:dyDescent="0.25">
      <c r="A61" s="14"/>
      <c r="B61" s="2" t="s">
        <v>1343</v>
      </c>
      <c r="C61" s="15">
        <v>3.2242075213686581E-3</v>
      </c>
      <c r="D61" s="17">
        <f t="shared" si="0"/>
        <v>0.9404086023067012</v>
      </c>
      <c r="E61">
        <f t="shared" si="1"/>
        <v>53</v>
      </c>
    </row>
    <row r="62" spans="1:9" x14ac:dyDescent="0.25">
      <c r="A62" s="14"/>
      <c r="B62" s="2" t="s">
        <v>1048</v>
      </c>
      <c r="C62" s="15">
        <v>3.1672378516405045E-3</v>
      </c>
      <c r="D62" s="17">
        <f t="shared" si="0"/>
        <v>0.94357584015834173</v>
      </c>
      <c r="E62">
        <f t="shared" si="1"/>
        <v>54</v>
      </c>
    </row>
    <row r="63" spans="1:9" x14ac:dyDescent="0.25">
      <c r="A63" s="14"/>
      <c r="B63" s="2" t="s">
        <v>1039</v>
      </c>
      <c r="C63" s="15">
        <v>2.9416166084012883E-3</v>
      </c>
      <c r="D63" s="17">
        <f t="shared" si="0"/>
        <v>0.94651745676674304</v>
      </c>
      <c r="E63">
        <f t="shared" si="1"/>
        <v>55</v>
      </c>
    </row>
    <row r="64" spans="1:9" x14ac:dyDescent="0.25">
      <c r="A64" s="14"/>
      <c r="B64" s="2" t="s">
        <v>1182</v>
      </c>
      <c r="C64" s="15">
        <v>2.9324423008616186E-3</v>
      </c>
      <c r="D64" s="17">
        <f t="shared" si="0"/>
        <v>0.94944989906760469</v>
      </c>
      <c r="E64">
        <f t="shared" si="1"/>
        <v>56</v>
      </c>
    </row>
    <row r="65" spans="1:5" x14ac:dyDescent="0.25">
      <c r="A65" s="14"/>
      <c r="B65" s="2" t="s">
        <v>1046</v>
      </c>
      <c r="C65" s="15">
        <v>2.9090116754239416E-3</v>
      </c>
      <c r="D65" s="17">
        <f t="shared" si="0"/>
        <v>0.95235891074302859</v>
      </c>
      <c r="E65">
        <f t="shared" si="1"/>
        <v>57</v>
      </c>
    </row>
    <row r="66" spans="1:5" x14ac:dyDescent="0.25">
      <c r="A66" s="14"/>
      <c r="B66" s="2" t="s">
        <v>1314</v>
      </c>
      <c r="C66" s="15">
        <v>2.8600153129757192E-3</v>
      </c>
      <c r="D66" s="17">
        <f t="shared" si="0"/>
        <v>0.95521892605600434</v>
      </c>
      <c r="E66">
        <f t="shared" si="1"/>
        <v>58</v>
      </c>
    </row>
    <row r="67" spans="1:5" x14ac:dyDescent="0.25">
      <c r="A67" s="14"/>
      <c r="B67" s="2" t="s">
        <v>1337</v>
      </c>
      <c r="C67" s="15">
        <v>2.7161621707537022E-3</v>
      </c>
      <c r="D67" s="17">
        <f t="shared" si="0"/>
        <v>0.95793508822675799</v>
      </c>
      <c r="E67">
        <f t="shared" si="1"/>
        <v>59</v>
      </c>
    </row>
    <row r="68" spans="1:5" x14ac:dyDescent="0.25">
      <c r="A68" s="14"/>
      <c r="B68" s="2" t="s">
        <v>1028</v>
      </c>
      <c r="C68" s="15">
        <v>2.7151835779494708E-3</v>
      </c>
      <c r="D68" s="17">
        <f t="shared" si="0"/>
        <v>0.96065027180470741</v>
      </c>
      <c r="E68">
        <f t="shared" si="1"/>
        <v>60</v>
      </c>
    </row>
    <row r="69" spans="1:5" x14ac:dyDescent="0.25">
      <c r="A69" s="14"/>
      <c r="B69" s="2" t="s">
        <v>1132</v>
      </c>
      <c r="C69" s="15">
        <v>2.5674049441377525E-3</v>
      </c>
      <c r="D69" s="17">
        <f t="shared" si="0"/>
        <v>0.96321767674884518</v>
      </c>
      <c r="E69">
        <f t="shared" si="1"/>
        <v>61</v>
      </c>
    </row>
    <row r="70" spans="1:5" x14ac:dyDescent="0.25">
      <c r="A70" s="14"/>
      <c r="B70" s="2" t="s">
        <v>1172</v>
      </c>
      <c r="C70" s="15">
        <v>2.3882557387267527E-3</v>
      </c>
      <c r="D70" s="17">
        <f t="shared" si="0"/>
        <v>0.96560593248757198</v>
      </c>
      <c r="E70">
        <f t="shared" si="1"/>
        <v>62</v>
      </c>
    </row>
    <row r="71" spans="1:5" x14ac:dyDescent="0.25">
      <c r="A71" s="14"/>
      <c r="B71" s="2" t="s">
        <v>1105</v>
      </c>
      <c r="C71" s="15">
        <v>2.327316095917797E-3</v>
      </c>
      <c r="D71" s="17">
        <f t="shared" si="0"/>
        <v>0.96793324858348972</v>
      </c>
      <c r="E71">
        <f t="shared" si="1"/>
        <v>63</v>
      </c>
    </row>
    <row r="72" spans="1:5" x14ac:dyDescent="0.25">
      <c r="A72" s="14"/>
      <c r="B72" s="2" t="s">
        <v>1190</v>
      </c>
      <c r="C72" s="15">
        <v>2.0974246295328435E-3</v>
      </c>
      <c r="D72" s="17">
        <f t="shared" si="0"/>
        <v>0.97003067321302261</v>
      </c>
      <c r="E72">
        <f t="shared" si="1"/>
        <v>64</v>
      </c>
    </row>
    <row r="73" spans="1:5" x14ac:dyDescent="0.25">
      <c r="A73" s="14"/>
      <c r="B73" s="2" t="s">
        <v>1181</v>
      </c>
      <c r="C73" s="15">
        <v>2.0395097281187846E-3</v>
      </c>
      <c r="D73" s="17">
        <f t="shared" si="0"/>
        <v>0.97207018294114145</v>
      </c>
      <c r="E73">
        <f t="shared" si="1"/>
        <v>65</v>
      </c>
    </row>
    <row r="74" spans="1:5" x14ac:dyDescent="0.25">
      <c r="A74" s="14"/>
      <c r="B74" s="2" t="s">
        <v>1093</v>
      </c>
      <c r="C74" s="15">
        <v>2.0368519590254742E-3</v>
      </c>
      <c r="D74" s="17">
        <f t="shared" ref="D74:D137" si="2">IF(C74=0," ",C74+D73)</f>
        <v>0.97410703490016692</v>
      </c>
      <c r="E74">
        <f t="shared" ref="E74:E137" si="3">IF(C74=0," ",E73+1)</f>
        <v>66</v>
      </c>
    </row>
    <row r="75" spans="1:5" x14ac:dyDescent="0.25">
      <c r="A75" s="14"/>
      <c r="B75" s="2" t="s">
        <v>1056</v>
      </c>
      <c r="C75" s="15">
        <v>1.9903465600789316E-3</v>
      </c>
      <c r="D75" s="17">
        <f t="shared" si="2"/>
        <v>0.97609738146024583</v>
      </c>
      <c r="E75">
        <f t="shared" si="3"/>
        <v>67</v>
      </c>
    </row>
    <row r="76" spans="1:5" x14ac:dyDescent="0.25">
      <c r="A76" s="14"/>
      <c r="B76" s="2" t="s">
        <v>1141</v>
      </c>
      <c r="C76" s="15">
        <v>1.9164405626139094E-3</v>
      </c>
      <c r="D76" s="17">
        <f t="shared" si="2"/>
        <v>0.97801382202285969</v>
      </c>
      <c r="E76">
        <f t="shared" si="3"/>
        <v>68</v>
      </c>
    </row>
    <row r="77" spans="1:5" x14ac:dyDescent="0.25">
      <c r="A77" s="14"/>
      <c r="B77" s="2" t="s">
        <v>1143</v>
      </c>
      <c r="C77" s="15">
        <v>1.8286674602980173E-3</v>
      </c>
      <c r="D77" s="17">
        <f t="shared" si="2"/>
        <v>0.97984248948315766</v>
      </c>
      <c r="E77">
        <f t="shared" si="3"/>
        <v>69</v>
      </c>
    </row>
    <row r="78" spans="1:5" x14ac:dyDescent="0.25">
      <c r="A78" s="14"/>
      <c r="B78" s="2" t="s">
        <v>1188</v>
      </c>
      <c r="C78" s="15">
        <v>1.76737196556025E-3</v>
      </c>
      <c r="D78" s="17">
        <f t="shared" si="2"/>
        <v>0.98160986144871787</v>
      </c>
      <c r="E78">
        <f t="shared" si="3"/>
        <v>70</v>
      </c>
    </row>
    <row r="79" spans="1:5" x14ac:dyDescent="0.25">
      <c r="A79" s="14"/>
      <c r="B79" s="2" t="s">
        <v>1303</v>
      </c>
      <c r="C79" s="15">
        <v>1.7602215658656954E-3</v>
      </c>
      <c r="D79" s="17">
        <f t="shared" si="2"/>
        <v>0.98337008301458362</v>
      </c>
      <c r="E79">
        <f t="shared" si="3"/>
        <v>71</v>
      </c>
    </row>
    <row r="80" spans="1:5" x14ac:dyDescent="0.25">
      <c r="A80" s="14"/>
      <c r="B80" s="2" t="s">
        <v>1089</v>
      </c>
      <c r="C80" s="15">
        <v>1.6432018831506147E-3</v>
      </c>
      <c r="D80" s="17">
        <f t="shared" si="2"/>
        <v>0.98501328489773421</v>
      </c>
      <c r="E80">
        <f t="shared" si="3"/>
        <v>72</v>
      </c>
    </row>
    <row r="81" spans="1:5" x14ac:dyDescent="0.25">
      <c r="A81" s="14"/>
      <c r="B81" s="2" t="s">
        <v>1116</v>
      </c>
      <c r="C81" s="15">
        <v>1.4420565803899587E-3</v>
      </c>
      <c r="D81" s="17">
        <f t="shared" si="2"/>
        <v>0.98645534147812419</v>
      </c>
      <c r="E81">
        <f t="shared" si="3"/>
        <v>73</v>
      </c>
    </row>
    <row r="82" spans="1:5" x14ac:dyDescent="0.25">
      <c r="A82" s="14"/>
      <c r="B82" s="2" t="s">
        <v>1091</v>
      </c>
      <c r="C82" s="15">
        <v>1.3927488475040262E-3</v>
      </c>
      <c r="D82" s="17">
        <f t="shared" si="2"/>
        <v>0.98784809032562826</v>
      </c>
      <c r="E82">
        <f t="shared" si="3"/>
        <v>74</v>
      </c>
    </row>
    <row r="83" spans="1:5" x14ac:dyDescent="0.25">
      <c r="A83" s="14"/>
      <c r="B83" s="2" t="s">
        <v>1186</v>
      </c>
      <c r="C83" s="15">
        <v>1.3358459000125248E-3</v>
      </c>
      <c r="D83" s="17">
        <f t="shared" si="2"/>
        <v>0.98918393622564083</v>
      </c>
      <c r="E83">
        <f t="shared" si="3"/>
        <v>75</v>
      </c>
    </row>
    <row r="84" spans="1:5" x14ac:dyDescent="0.25">
      <c r="A84" s="14"/>
      <c r="B84" s="2" t="s">
        <v>1066</v>
      </c>
      <c r="C84" s="15">
        <v>1.221595190118508E-3</v>
      </c>
      <c r="D84" s="17">
        <f t="shared" si="2"/>
        <v>0.99040553141575938</v>
      </c>
      <c r="E84">
        <f t="shared" si="3"/>
        <v>76</v>
      </c>
    </row>
    <row r="85" spans="1:5" x14ac:dyDescent="0.25">
      <c r="A85" s="14"/>
      <c r="B85" s="2" t="s">
        <v>1228</v>
      </c>
      <c r="C85" s="15">
        <v>1.203869315914589E-3</v>
      </c>
      <c r="D85" s="17">
        <f t="shared" si="2"/>
        <v>0.99160940073167392</v>
      </c>
      <c r="E85">
        <f t="shared" si="3"/>
        <v>77</v>
      </c>
    </row>
    <row r="86" spans="1:5" x14ac:dyDescent="0.25">
      <c r="A86" s="14"/>
      <c r="B86" s="2" t="s">
        <v>1126</v>
      </c>
      <c r="C86" s="15">
        <v>1.1750897911719652E-3</v>
      </c>
      <c r="D86" s="17">
        <f t="shared" si="2"/>
        <v>0.9927844905228459</v>
      </c>
      <c r="E86">
        <f t="shared" si="3"/>
        <v>78</v>
      </c>
    </row>
    <row r="87" spans="1:5" x14ac:dyDescent="0.25">
      <c r="A87" s="14"/>
      <c r="B87" s="2" t="s">
        <v>1131</v>
      </c>
      <c r="C87" s="15">
        <v>1.1368023477064115E-3</v>
      </c>
      <c r="D87" s="17">
        <f t="shared" si="2"/>
        <v>0.99392129287055231</v>
      </c>
      <c r="E87">
        <f t="shared" si="3"/>
        <v>79</v>
      </c>
    </row>
    <row r="88" spans="1:5" x14ac:dyDescent="0.25">
      <c r="A88" s="14"/>
      <c r="B88" s="2" t="s">
        <v>1125</v>
      </c>
      <c r="C88" s="15">
        <v>1.1253928452388952E-3</v>
      </c>
      <c r="D88" s="17">
        <f t="shared" si="2"/>
        <v>0.99504668571579125</v>
      </c>
      <c r="E88">
        <f t="shared" si="3"/>
        <v>80</v>
      </c>
    </row>
    <row r="89" spans="1:5" x14ac:dyDescent="0.25">
      <c r="A89" s="14"/>
      <c r="B89" s="2" t="s">
        <v>1317</v>
      </c>
      <c r="C89" s="15">
        <v>1.09781432075601E-3</v>
      </c>
      <c r="D89" s="17">
        <f t="shared" si="2"/>
        <v>0.99614450003654731</v>
      </c>
      <c r="E89">
        <f t="shared" si="3"/>
        <v>81</v>
      </c>
    </row>
    <row r="90" spans="1:5" x14ac:dyDescent="0.25">
      <c r="A90" s="14"/>
      <c r="B90" s="2" t="s">
        <v>1118</v>
      </c>
      <c r="C90" s="15">
        <v>1.0206055725767069E-3</v>
      </c>
      <c r="D90" s="17">
        <f t="shared" si="2"/>
        <v>0.99716510560912397</v>
      </c>
      <c r="E90">
        <f t="shared" si="3"/>
        <v>82</v>
      </c>
    </row>
    <row r="91" spans="1:5" x14ac:dyDescent="0.25">
      <c r="A91" s="14"/>
      <c r="B91" s="2" t="s">
        <v>1313</v>
      </c>
      <c r="C91" s="15">
        <v>1.0076169771750902E-3</v>
      </c>
      <c r="D91" s="17">
        <f t="shared" si="2"/>
        <v>0.99817272258629908</v>
      </c>
      <c r="E91">
        <f t="shared" si="3"/>
        <v>83</v>
      </c>
    </row>
    <row r="92" spans="1:5" x14ac:dyDescent="0.25">
      <c r="A92" s="14"/>
      <c r="B92" s="2" t="s">
        <v>1113</v>
      </c>
      <c r="C92" s="15">
        <v>8.9190949844750146E-4</v>
      </c>
      <c r="D92" s="17">
        <f t="shared" si="2"/>
        <v>0.99906463208474661</v>
      </c>
      <c r="E92">
        <f t="shared" si="3"/>
        <v>84</v>
      </c>
    </row>
    <row r="93" spans="1:5" x14ac:dyDescent="0.25">
      <c r="A93" s="14"/>
      <c r="B93" s="2" t="s">
        <v>1072</v>
      </c>
      <c r="C93" s="15">
        <v>4.9285492140381851E-4</v>
      </c>
      <c r="D93" s="17">
        <f t="shared" si="2"/>
        <v>0.99955748700615044</v>
      </c>
      <c r="E93">
        <f t="shared" si="3"/>
        <v>85</v>
      </c>
    </row>
    <row r="94" spans="1:5" x14ac:dyDescent="0.25">
      <c r="A94" s="14"/>
      <c r="B94" s="2" t="s">
        <v>1318</v>
      </c>
      <c r="C94" s="15">
        <v>1.4661099467030557E-4</v>
      </c>
      <c r="D94" s="17">
        <f t="shared" si="2"/>
        <v>0.99970409800082072</v>
      </c>
      <c r="E94">
        <f t="shared" si="3"/>
        <v>86</v>
      </c>
    </row>
    <row r="95" spans="1:5" x14ac:dyDescent="0.25">
      <c r="A95" s="14"/>
      <c r="B95" s="2" t="s">
        <v>1061</v>
      </c>
      <c r="C95" s="15">
        <v>7.8999128196135531E-5</v>
      </c>
      <c r="D95" s="17">
        <f t="shared" si="2"/>
        <v>0.99978309712901681</v>
      </c>
      <c r="E95">
        <f t="shared" si="3"/>
        <v>87</v>
      </c>
    </row>
    <row r="96" spans="1:5" x14ac:dyDescent="0.25">
      <c r="A96" s="14"/>
      <c r="B96" s="2" t="s">
        <v>1344</v>
      </c>
      <c r="C96" s="15">
        <v>7.466218281374633E-5</v>
      </c>
      <c r="D96" s="17">
        <f t="shared" si="2"/>
        <v>0.99985775931183052</v>
      </c>
      <c r="E96">
        <f t="shared" si="3"/>
        <v>88</v>
      </c>
    </row>
    <row r="97" spans="1:5" x14ac:dyDescent="0.25">
      <c r="A97" s="14"/>
      <c r="B97" s="2" t="s">
        <v>1023</v>
      </c>
      <c r="C97" s="15">
        <v>6.3697495257244419E-5</v>
      </c>
      <c r="D97" s="17">
        <f t="shared" si="2"/>
        <v>0.99992145680708777</v>
      </c>
      <c r="E97">
        <f t="shared" si="3"/>
        <v>89</v>
      </c>
    </row>
    <row r="98" spans="1:5" x14ac:dyDescent="0.25">
      <c r="A98" s="14"/>
      <c r="B98" s="2" t="s">
        <v>1352</v>
      </c>
      <c r="C98" s="15">
        <v>4.0333592056219536E-5</v>
      </c>
      <c r="D98" s="17">
        <f t="shared" si="2"/>
        <v>0.99996179039914401</v>
      </c>
      <c r="E98">
        <f t="shared" si="3"/>
        <v>90</v>
      </c>
    </row>
    <row r="99" spans="1:5" x14ac:dyDescent="0.25">
      <c r="A99" s="14"/>
      <c r="B99" s="2" t="s">
        <v>1324</v>
      </c>
      <c r="C99" s="15">
        <v>3.8209600856126362E-5</v>
      </c>
      <c r="D99" s="17">
        <f t="shared" si="2"/>
        <v>1.0000000000000002</v>
      </c>
      <c r="E99">
        <f t="shared" si="3"/>
        <v>91</v>
      </c>
    </row>
    <row r="100" spans="1:5" x14ac:dyDescent="0.25">
      <c r="A100" s="14"/>
      <c r="B100" s="2" t="s">
        <v>494</v>
      </c>
      <c r="C100" s="15">
        <v>1</v>
      </c>
      <c r="D100" s="17">
        <f t="shared" si="2"/>
        <v>2</v>
      </c>
      <c r="E100">
        <f t="shared" si="3"/>
        <v>92</v>
      </c>
    </row>
    <row r="101" spans="1:5" x14ac:dyDescent="0.25">
      <c r="A101" s="14"/>
      <c r="D101" s="17" t="str">
        <f t="shared" si="2"/>
        <v xml:space="preserve"> </v>
      </c>
      <c r="E101" t="str">
        <f t="shared" si="3"/>
        <v xml:space="preserve"> </v>
      </c>
    </row>
    <row r="102" spans="1:5" x14ac:dyDescent="0.25">
      <c r="A102" s="14"/>
      <c r="D102" s="17" t="str">
        <f t="shared" si="2"/>
        <v xml:space="preserve"> </v>
      </c>
      <c r="E102" t="str">
        <f t="shared" si="3"/>
        <v xml:space="preserve"> </v>
      </c>
    </row>
    <row r="103" spans="1:5" x14ac:dyDescent="0.25">
      <c r="A103" s="14"/>
      <c r="D103" s="17" t="str">
        <f t="shared" si="2"/>
        <v xml:space="preserve"> </v>
      </c>
      <c r="E103" t="str">
        <f t="shared" si="3"/>
        <v xml:space="preserve"> </v>
      </c>
    </row>
    <row r="104" spans="1:5" x14ac:dyDescent="0.25">
      <c r="A104" s="14"/>
      <c r="D104" s="17" t="str">
        <f t="shared" si="2"/>
        <v xml:space="preserve"> </v>
      </c>
      <c r="E104" t="str">
        <f t="shared" si="3"/>
        <v xml:space="preserve"> </v>
      </c>
    </row>
    <row r="105" spans="1:5" x14ac:dyDescent="0.25">
      <c r="A105" s="14"/>
      <c r="D105" s="17" t="str">
        <f t="shared" si="2"/>
        <v xml:space="preserve"> </v>
      </c>
      <c r="E105" t="str">
        <f t="shared" si="3"/>
        <v xml:space="preserve"> </v>
      </c>
    </row>
    <row r="106" spans="1:5" x14ac:dyDescent="0.25">
      <c r="A106" s="14"/>
      <c r="D106" s="17" t="str">
        <f t="shared" si="2"/>
        <v xml:space="preserve"> </v>
      </c>
      <c r="E106" t="str">
        <f t="shared" si="3"/>
        <v xml:space="preserve"> </v>
      </c>
    </row>
    <row r="107" spans="1:5" x14ac:dyDescent="0.25">
      <c r="A107" s="14"/>
      <c r="D107" s="17" t="str">
        <f t="shared" si="2"/>
        <v xml:space="preserve"> </v>
      </c>
      <c r="E107" t="str">
        <f t="shared" si="3"/>
        <v xml:space="preserve"> </v>
      </c>
    </row>
    <row r="108" spans="1:5" x14ac:dyDescent="0.25">
      <c r="A108" s="14"/>
      <c r="D108" s="17" t="str">
        <f t="shared" si="2"/>
        <v xml:space="preserve"> </v>
      </c>
      <c r="E108" t="str">
        <f t="shared" si="3"/>
        <v xml:space="preserve"> </v>
      </c>
    </row>
    <row r="109" spans="1:5" x14ac:dyDescent="0.25">
      <c r="A109" s="14"/>
      <c r="D109" s="17" t="str">
        <f t="shared" si="2"/>
        <v xml:space="preserve"> </v>
      </c>
      <c r="E109" t="str">
        <f t="shared" si="3"/>
        <v xml:space="preserve"> </v>
      </c>
    </row>
    <row r="110" spans="1:5" x14ac:dyDescent="0.25">
      <c r="A110" s="14"/>
      <c r="D110" s="17" t="str">
        <f t="shared" si="2"/>
        <v xml:space="preserve"> </v>
      </c>
      <c r="E110" t="str">
        <f t="shared" si="3"/>
        <v xml:space="preserve"> </v>
      </c>
    </row>
    <row r="111" spans="1:5" x14ac:dyDescent="0.25">
      <c r="A111" s="14"/>
      <c r="D111" s="17" t="str">
        <f t="shared" si="2"/>
        <v xml:space="preserve"> </v>
      </c>
      <c r="E111" t="str">
        <f t="shared" si="3"/>
        <v xml:space="preserve"> </v>
      </c>
    </row>
    <row r="112" spans="1:5" x14ac:dyDescent="0.25">
      <c r="A112" s="14"/>
      <c r="D112" s="17" t="str">
        <f t="shared" si="2"/>
        <v xml:space="preserve"> </v>
      </c>
      <c r="E112" t="str">
        <f t="shared" si="3"/>
        <v xml:space="preserve"> </v>
      </c>
    </row>
    <row r="113" spans="1:5" x14ac:dyDescent="0.25">
      <c r="A113" s="14"/>
      <c r="D113" s="17" t="str">
        <f t="shared" si="2"/>
        <v xml:space="preserve"> </v>
      </c>
      <c r="E113" t="str">
        <f t="shared" si="3"/>
        <v xml:space="preserve"> </v>
      </c>
    </row>
    <row r="114" spans="1:5" x14ac:dyDescent="0.25">
      <c r="A114" s="14"/>
      <c r="D114" s="17" t="str">
        <f t="shared" si="2"/>
        <v xml:space="preserve"> </v>
      </c>
      <c r="E114" t="str">
        <f t="shared" si="3"/>
        <v xml:space="preserve"> </v>
      </c>
    </row>
    <row r="115" spans="1:5" x14ac:dyDescent="0.25">
      <c r="A115" s="14"/>
      <c r="D115" s="17" t="str">
        <f t="shared" si="2"/>
        <v xml:space="preserve"> </v>
      </c>
      <c r="E115" t="str">
        <f t="shared" si="3"/>
        <v xml:space="preserve"> </v>
      </c>
    </row>
    <row r="116" spans="1:5" x14ac:dyDescent="0.25">
      <c r="A116" s="14"/>
      <c r="D116" s="17" t="str">
        <f t="shared" si="2"/>
        <v xml:space="preserve"> </v>
      </c>
      <c r="E116" t="str">
        <f t="shared" si="3"/>
        <v xml:space="preserve"> </v>
      </c>
    </row>
    <row r="117" spans="1:5" x14ac:dyDescent="0.25">
      <c r="A117" s="14"/>
      <c r="D117" s="17" t="str">
        <f t="shared" si="2"/>
        <v xml:space="preserve"> </v>
      </c>
      <c r="E117" t="str">
        <f t="shared" si="3"/>
        <v xml:space="preserve"> </v>
      </c>
    </row>
    <row r="118" spans="1:5" x14ac:dyDescent="0.25">
      <c r="A118" s="14"/>
      <c r="D118" s="17" t="str">
        <f t="shared" si="2"/>
        <v xml:space="preserve"> </v>
      </c>
      <c r="E118" t="str">
        <f t="shared" si="3"/>
        <v xml:space="preserve"> </v>
      </c>
    </row>
    <row r="119" spans="1:5" x14ac:dyDescent="0.25">
      <c r="A119" s="14"/>
      <c r="D119" s="17" t="str">
        <f t="shared" si="2"/>
        <v xml:space="preserve"> </v>
      </c>
      <c r="E119" t="str">
        <f t="shared" si="3"/>
        <v xml:space="preserve"> </v>
      </c>
    </row>
    <row r="120" spans="1:5" x14ac:dyDescent="0.25">
      <c r="A120" s="14"/>
      <c r="D120" s="17" t="str">
        <f t="shared" si="2"/>
        <v xml:space="preserve"> </v>
      </c>
      <c r="E120" t="str">
        <f t="shared" si="3"/>
        <v xml:space="preserve"> </v>
      </c>
    </row>
    <row r="121" spans="1:5" x14ac:dyDescent="0.25">
      <c r="A121" s="14"/>
      <c r="D121" s="17" t="str">
        <f t="shared" si="2"/>
        <v xml:space="preserve"> </v>
      </c>
      <c r="E121" t="str">
        <f t="shared" si="3"/>
        <v xml:space="preserve"> </v>
      </c>
    </row>
    <row r="122" spans="1:5" x14ac:dyDescent="0.25">
      <c r="A122" s="14"/>
      <c r="D122" s="17" t="str">
        <f t="shared" si="2"/>
        <v xml:space="preserve"> </v>
      </c>
      <c r="E122" t="str">
        <f t="shared" si="3"/>
        <v xml:space="preserve"> </v>
      </c>
    </row>
    <row r="123" spans="1:5" x14ac:dyDescent="0.25">
      <c r="A123" s="14"/>
      <c r="D123" s="17" t="str">
        <f t="shared" si="2"/>
        <v xml:space="preserve"> </v>
      </c>
      <c r="E123" t="str">
        <f t="shared" si="3"/>
        <v xml:space="preserve"> </v>
      </c>
    </row>
    <row r="124" spans="1:5" x14ac:dyDescent="0.25">
      <c r="A124" s="14"/>
      <c r="D124" s="17" t="str">
        <f t="shared" si="2"/>
        <v xml:space="preserve"> </v>
      </c>
      <c r="E124" t="str">
        <f t="shared" si="3"/>
        <v xml:space="preserve"> </v>
      </c>
    </row>
    <row r="125" spans="1:5" x14ac:dyDescent="0.25">
      <c r="A125" s="14"/>
      <c r="D125" s="17" t="str">
        <f t="shared" si="2"/>
        <v xml:space="preserve"> </v>
      </c>
      <c r="E125" t="str">
        <f t="shared" si="3"/>
        <v xml:space="preserve"> </v>
      </c>
    </row>
    <row r="126" spans="1:5" x14ac:dyDescent="0.25">
      <c r="A126" s="14"/>
      <c r="D126" s="17" t="str">
        <f t="shared" si="2"/>
        <v xml:space="preserve"> </v>
      </c>
      <c r="E126" t="str">
        <f t="shared" si="3"/>
        <v xml:space="preserve"> </v>
      </c>
    </row>
    <row r="127" spans="1:5" x14ac:dyDescent="0.25">
      <c r="A127" s="14"/>
      <c r="D127" s="17" t="str">
        <f t="shared" si="2"/>
        <v xml:space="preserve"> </v>
      </c>
      <c r="E127" t="str">
        <f t="shared" si="3"/>
        <v xml:space="preserve"> </v>
      </c>
    </row>
    <row r="128" spans="1:5" x14ac:dyDescent="0.25">
      <c r="A128" s="14"/>
      <c r="D128" s="17" t="str">
        <f t="shared" si="2"/>
        <v xml:space="preserve"> </v>
      </c>
      <c r="E128" t="str">
        <f t="shared" si="3"/>
        <v xml:space="preserve"> </v>
      </c>
    </row>
    <row r="129" spans="1:5" x14ac:dyDescent="0.25">
      <c r="A129" s="14"/>
      <c r="D129" s="17" t="str">
        <f t="shared" si="2"/>
        <v xml:space="preserve"> </v>
      </c>
      <c r="E129" t="str">
        <f t="shared" si="3"/>
        <v xml:space="preserve"> </v>
      </c>
    </row>
    <row r="130" spans="1:5" x14ac:dyDescent="0.25">
      <c r="A130" s="14"/>
      <c r="D130" s="17" t="str">
        <f t="shared" si="2"/>
        <v xml:space="preserve"> </v>
      </c>
      <c r="E130" t="str">
        <f t="shared" si="3"/>
        <v xml:space="preserve"> </v>
      </c>
    </row>
    <row r="131" spans="1:5" x14ac:dyDescent="0.25">
      <c r="A131" s="14"/>
      <c r="D131" s="17" t="str">
        <f t="shared" si="2"/>
        <v xml:space="preserve"> </v>
      </c>
      <c r="E131" t="str">
        <f t="shared" si="3"/>
        <v xml:space="preserve"> </v>
      </c>
    </row>
    <row r="132" spans="1:5" x14ac:dyDescent="0.25">
      <c r="A132" s="14"/>
      <c r="D132" s="17" t="str">
        <f t="shared" si="2"/>
        <v xml:space="preserve"> </v>
      </c>
      <c r="E132" t="str">
        <f t="shared" si="3"/>
        <v xml:space="preserve"> </v>
      </c>
    </row>
    <row r="133" spans="1:5" x14ac:dyDescent="0.25">
      <c r="A133" s="14"/>
      <c r="D133" s="17" t="str">
        <f t="shared" si="2"/>
        <v xml:space="preserve"> </v>
      </c>
      <c r="E133" t="str">
        <f t="shared" si="3"/>
        <v xml:space="preserve"> </v>
      </c>
    </row>
    <row r="134" spans="1:5" x14ac:dyDescent="0.25">
      <c r="A134" s="14"/>
      <c r="D134" s="17" t="str">
        <f t="shared" si="2"/>
        <v xml:space="preserve"> </v>
      </c>
      <c r="E134" t="str">
        <f t="shared" si="3"/>
        <v xml:space="preserve"> </v>
      </c>
    </row>
    <row r="135" spans="1:5" x14ac:dyDescent="0.25">
      <c r="A135" s="14"/>
      <c r="D135" s="17" t="str">
        <f t="shared" si="2"/>
        <v xml:space="preserve"> </v>
      </c>
      <c r="E135" t="str">
        <f t="shared" si="3"/>
        <v xml:space="preserve"> </v>
      </c>
    </row>
    <row r="136" spans="1:5" x14ac:dyDescent="0.25">
      <c r="A136" s="14"/>
      <c r="D136" s="17" t="str">
        <f t="shared" si="2"/>
        <v xml:space="preserve"> </v>
      </c>
      <c r="E136" t="str">
        <f t="shared" si="3"/>
        <v xml:space="preserve"> </v>
      </c>
    </row>
    <row r="137" spans="1:5" x14ac:dyDescent="0.25">
      <c r="A137" s="14"/>
      <c r="D137" s="17" t="str">
        <f t="shared" si="2"/>
        <v xml:space="preserve"> </v>
      </c>
      <c r="E137" t="str">
        <f t="shared" si="3"/>
        <v xml:space="preserve"> </v>
      </c>
    </row>
    <row r="138" spans="1:5" x14ac:dyDescent="0.25">
      <c r="A138" s="14"/>
      <c r="D138" s="17" t="str">
        <f t="shared" ref="D138:D201" si="4">IF(C138=0," ",C138+D137)</f>
        <v xml:space="preserve"> </v>
      </c>
      <c r="E138" t="str">
        <f t="shared" ref="E138:E201" si="5">IF(C138=0," ",E137+1)</f>
        <v xml:space="preserve"> </v>
      </c>
    </row>
    <row r="139" spans="1:5" x14ac:dyDescent="0.25">
      <c r="A139" s="14"/>
      <c r="D139" s="17" t="str">
        <f t="shared" si="4"/>
        <v xml:space="preserve"> </v>
      </c>
      <c r="E139" t="str">
        <f t="shared" si="5"/>
        <v xml:space="preserve"> </v>
      </c>
    </row>
    <row r="140" spans="1:5" x14ac:dyDescent="0.25">
      <c r="A140" s="14"/>
      <c r="D140" s="17" t="str">
        <f t="shared" si="4"/>
        <v xml:space="preserve"> </v>
      </c>
      <c r="E140" t="str">
        <f t="shared" si="5"/>
        <v xml:space="preserve"> </v>
      </c>
    </row>
    <row r="141" spans="1:5" x14ac:dyDescent="0.25">
      <c r="A141" s="14"/>
      <c r="D141" s="17" t="str">
        <f t="shared" si="4"/>
        <v xml:space="preserve"> </v>
      </c>
      <c r="E141" t="str">
        <f t="shared" si="5"/>
        <v xml:space="preserve"> </v>
      </c>
    </row>
    <row r="142" spans="1:5" x14ac:dyDescent="0.25">
      <c r="A142" s="14"/>
      <c r="D142" s="17" t="str">
        <f t="shared" si="4"/>
        <v xml:space="preserve"> </v>
      </c>
      <c r="E142" t="str">
        <f t="shared" si="5"/>
        <v xml:space="preserve"> </v>
      </c>
    </row>
    <row r="143" spans="1:5" x14ac:dyDescent="0.25">
      <c r="A143" s="14"/>
      <c r="D143" s="17" t="str">
        <f t="shared" si="4"/>
        <v xml:space="preserve"> </v>
      </c>
      <c r="E143" t="str">
        <f t="shared" si="5"/>
        <v xml:space="preserve"> </v>
      </c>
    </row>
    <row r="144" spans="1:5" x14ac:dyDescent="0.25">
      <c r="A144" s="14"/>
      <c r="D144" s="17" t="str">
        <f t="shared" si="4"/>
        <v xml:space="preserve"> </v>
      </c>
      <c r="E144" t="str">
        <f t="shared" si="5"/>
        <v xml:space="preserve"> </v>
      </c>
    </row>
    <row r="145" spans="1:5" x14ac:dyDescent="0.25">
      <c r="A145" s="14"/>
      <c r="D145" s="17" t="str">
        <f t="shared" si="4"/>
        <v xml:space="preserve"> </v>
      </c>
      <c r="E145" t="str">
        <f t="shared" si="5"/>
        <v xml:space="preserve"> </v>
      </c>
    </row>
    <row r="146" spans="1:5" x14ac:dyDescent="0.25">
      <c r="A146" s="14"/>
      <c r="D146" s="17" t="str">
        <f t="shared" si="4"/>
        <v xml:space="preserve"> </v>
      </c>
      <c r="E146" t="str">
        <f t="shared" si="5"/>
        <v xml:space="preserve"> </v>
      </c>
    </row>
    <row r="147" spans="1:5" x14ac:dyDescent="0.25">
      <c r="A147" s="14"/>
      <c r="D147" s="17" t="str">
        <f t="shared" si="4"/>
        <v xml:space="preserve"> </v>
      </c>
      <c r="E147" t="str">
        <f t="shared" si="5"/>
        <v xml:space="preserve"> </v>
      </c>
    </row>
    <row r="148" spans="1:5" x14ac:dyDescent="0.25">
      <c r="A148" s="14"/>
      <c r="D148" s="17" t="str">
        <f t="shared" si="4"/>
        <v xml:space="preserve"> </v>
      </c>
      <c r="E148" t="str">
        <f t="shared" si="5"/>
        <v xml:space="preserve"> </v>
      </c>
    </row>
    <row r="149" spans="1:5" x14ac:dyDescent="0.25">
      <c r="A149" s="14"/>
      <c r="D149" s="17" t="str">
        <f t="shared" si="4"/>
        <v xml:space="preserve"> </v>
      </c>
      <c r="E149" t="str">
        <f t="shared" si="5"/>
        <v xml:space="preserve"> </v>
      </c>
    </row>
    <row r="150" spans="1:5" x14ac:dyDescent="0.25">
      <c r="A150" s="14"/>
      <c r="D150" s="17" t="str">
        <f t="shared" si="4"/>
        <v xml:space="preserve"> </v>
      </c>
      <c r="E150" t="str">
        <f t="shared" si="5"/>
        <v xml:space="preserve"> </v>
      </c>
    </row>
    <row r="151" spans="1:5" x14ac:dyDescent="0.25">
      <c r="A151" s="14"/>
      <c r="D151" s="17" t="str">
        <f t="shared" si="4"/>
        <v xml:space="preserve"> </v>
      </c>
      <c r="E151" t="str">
        <f t="shared" si="5"/>
        <v xml:space="preserve"> </v>
      </c>
    </row>
    <row r="152" spans="1:5" x14ac:dyDescent="0.25">
      <c r="A152" s="14"/>
      <c r="D152" s="17" t="str">
        <f t="shared" si="4"/>
        <v xml:space="preserve"> </v>
      </c>
      <c r="E152" t="str">
        <f t="shared" si="5"/>
        <v xml:space="preserve"> </v>
      </c>
    </row>
    <row r="153" spans="1:5" x14ac:dyDescent="0.25">
      <c r="A153" s="14"/>
      <c r="D153" s="17" t="str">
        <f t="shared" si="4"/>
        <v xml:space="preserve"> </v>
      </c>
      <c r="E153" t="str">
        <f t="shared" si="5"/>
        <v xml:space="preserve"> </v>
      </c>
    </row>
    <row r="154" spans="1:5" x14ac:dyDescent="0.25">
      <c r="A154" s="14"/>
      <c r="D154" s="17" t="str">
        <f t="shared" si="4"/>
        <v xml:space="preserve"> </v>
      </c>
      <c r="E154" t="str">
        <f t="shared" si="5"/>
        <v xml:space="preserve"> </v>
      </c>
    </row>
    <row r="155" spans="1:5" x14ac:dyDescent="0.25">
      <c r="A155" s="14"/>
      <c r="D155" s="17" t="str">
        <f t="shared" si="4"/>
        <v xml:space="preserve"> </v>
      </c>
      <c r="E155" t="str">
        <f t="shared" si="5"/>
        <v xml:space="preserve"> </v>
      </c>
    </row>
    <row r="156" spans="1:5" x14ac:dyDescent="0.25">
      <c r="A156" s="14"/>
      <c r="D156" s="17" t="str">
        <f t="shared" si="4"/>
        <v xml:space="preserve"> </v>
      </c>
      <c r="E156" t="str">
        <f t="shared" si="5"/>
        <v xml:space="preserve"> </v>
      </c>
    </row>
    <row r="157" spans="1:5" x14ac:dyDescent="0.25">
      <c r="A157" s="14"/>
      <c r="D157" s="17" t="str">
        <f t="shared" si="4"/>
        <v xml:space="preserve"> </v>
      </c>
      <c r="E157" t="str">
        <f t="shared" si="5"/>
        <v xml:space="preserve"> </v>
      </c>
    </row>
    <row r="158" spans="1:5" x14ac:dyDescent="0.25">
      <c r="A158" s="14"/>
      <c r="D158" s="17" t="str">
        <f t="shared" si="4"/>
        <v xml:space="preserve"> </v>
      </c>
      <c r="E158" t="str">
        <f t="shared" si="5"/>
        <v xml:space="preserve"> </v>
      </c>
    </row>
    <row r="159" spans="1:5" x14ac:dyDescent="0.25">
      <c r="A159" s="14"/>
      <c r="D159" s="17" t="str">
        <f t="shared" si="4"/>
        <v xml:space="preserve"> </v>
      </c>
      <c r="E159" t="str">
        <f t="shared" si="5"/>
        <v xml:space="preserve"> </v>
      </c>
    </row>
    <row r="160" spans="1:5" x14ac:dyDescent="0.25">
      <c r="A160" s="14"/>
      <c r="D160" s="17" t="str">
        <f t="shared" si="4"/>
        <v xml:space="preserve"> </v>
      </c>
      <c r="E160" t="str">
        <f t="shared" si="5"/>
        <v xml:space="preserve"> </v>
      </c>
    </row>
    <row r="161" spans="1:5" x14ac:dyDescent="0.25">
      <c r="A161" s="14"/>
      <c r="D161" s="17" t="str">
        <f t="shared" si="4"/>
        <v xml:space="preserve"> </v>
      </c>
      <c r="E161" t="str">
        <f t="shared" si="5"/>
        <v xml:space="preserve"> </v>
      </c>
    </row>
    <row r="162" spans="1:5" x14ac:dyDescent="0.25">
      <c r="A162" s="14"/>
      <c r="D162" s="17" t="str">
        <f t="shared" si="4"/>
        <v xml:space="preserve"> </v>
      </c>
      <c r="E162" t="str">
        <f t="shared" si="5"/>
        <v xml:space="preserve"> </v>
      </c>
    </row>
    <row r="163" spans="1:5" x14ac:dyDescent="0.25">
      <c r="A163" s="14"/>
      <c r="D163" s="17" t="str">
        <f t="shared" si="4"/>
        <v xml:space="preserve"> </v>
      </c>
      <c r="E163" t="str">
        <f t="shared" si="5"/>
        <v xml:space="preserve"> </v>
      </c>
    </row>
    <row r="164" spans="1:5" x14ac:dyDescent="0.25">
      <c r="A164" s="14"/>
      <c r="D164" s="17" t="str">
        <f t="shared" si="4"/>
        <v xml:space="preserve"> </v>
      </c>
      <c r="E164" t="str">
        <f t="shared" si="5"/>
        <v xml:space="preserve"> </v>
      </c>
    </row>
    <row r="165" spans="1:5" x14ac:dyDescent="0.25">
      <c r="A165" s="14"/>
      <c r="D165" s="17" t="str">
        <f t="shared" si="4"/>
        <v xml:space="preserve"> </v>
      </c>
      <c r="E165" t="str">
        <f t="shared" si="5"/>
        <v xml:space="preserve"> </v>
      </c>
    </row>
    <row r="166" spans="1:5" x14ac:dyDescent="0.25">
      <c r="A166" s="14"/>
      <c r="D166" s="17" t="str">
        <f t="shared" si="4"/>
        <v xml:space="preserve"> </v>
      </c>
      <c r="E166" t="str">
        <f t="shared" si="5"/>
        <v xml:space="preserve"> </v>
      </c>
    </row>
    <row r="167" spans="1:5" x14ac:dyDescent="0.25">
      <c r="A167" s="14"/>
      <c r="D167" s="17" t="str">
        <f t="shared" si="4"/>
        <v xml:space="preserve"> </v>
      </c>
      <c r="E167" t="str">
        <f t="shared" si="5"/>
        <v xml:space="preserve"> </v>
      </c>
    </row>
    <row r="168" spans="1:5" x14ac:dyDescent="0.25">
      <c r="A168" s="14"/>
      <c r="D168" s="17" t="str">
        <f t="shared" si="4"/>
        <v xml:space="preserve"> </v>
      </c>
      <c r="E168" t="str">
        <f t="shared" si="5"/>
        <v xml:space="preserve"> </v>
      </c>
    </row>
    <row r="169" spans="1:5" x14ac:dyDescent="0.25">
      <c r="A169" s="14"/>
      <c r="D169" s="17" t="str">
        <f t="shared" si="4"/>
        <v xml:space="preserve"> </v>
      </c>
      <c r="E169" t="str">
        <f t="shared" si="5"/>
        <v xml:space="preserve"> </v>
      </c>
    </row>
    <row r="170" spans="1:5" x14ac:dyDescent="0.25">
      <c r="A170" s="14"/>
      <c r="D170" s="17" t="str">
        <f t="shared" si="4"/>
        <v xml:space="preserve"> </v>
      </c>
      <c r="E170" t="str">
        <f t="shared" si="5"/>
        <v xml:space="preserve"> </v>
      </c>
    </row>
    <row r="171" spans="1:5" x14ac:dyDescent="0.25">
      <c r="A171" s="14"/>
      <c r="D171" s="17" t="str">
        <f t="shared" si="4"/>
        <v xml:space="preserve"> </v>
      </c>
      <c r="E171" t="str">
        <f t="shared" si="5"/>
        <v xml:space="preserve"> </v>
      </c>
    </row>
    <row r="172" spans="1:5" x14ac:dyDescent="0.25">
      <c r="A172" s="14"/>
      <c r="D172" s="17" t="str">
        <f t="shared" si="4"/>
        <v xml:space="preserve"> </v>
      </c>
      <c r="E172" t="str">
        <f t="shared" si="5"/>
        <v xml:space="preserve"> </v>
      </c>
    </row>
    <row r="173" spans="1:5" x14ac:dyDescent="0.25">
      <c r="A173" s="14"/>
      <c r="D173" s="17" t="str">
        <f t="shared" si="4"/>
        <v xml:space="preserve"> </v>
      </c>
      <c r="E173" t="str">
        <f t="shared" si="5"/>
        <v xml:space="preserve"> </v>
      </c>
    </row>
    <row r="174" spans="1:5" x14ac:dyDescent="0.25">
      <c r="A174" s="14"/>
      <c r="D174" s="17" t="str">
        <f t="shared" si="4"/>
        <v xml:space="preserve"> </v>
      </c>
      <c r="E174" t="str">
        <f t="shared" si="5"/>
        <v xml:space="preserve"> </v>
      </c>
    </row>
    <row r="175" spans="1:5" x14ac:dyDescent="0.25">
      <c r="A175" s="14"/>
      <c r="D175" s="17" t="str">
        <f t="shared" si="4"/>
        <v xml:space="preserve"> </v>
      </c>
      <c r="E175" t="str">
        <f t="shared" si="5"/>
        <v xml:space="preserve"> </v>
      </c>
    </row>
    <row r="176" spans="1:5" x14ac:dyDescent="0.25">
      <c r="A176" s="14"/>
      <c r="D176" s="17" t="str">
        <f t="shared" si="4"/>
        <v xml:space="preserve"> </v>
      </c>
      <c r="E176" t="str">
        <f t="shared" si="5"/>
        <v xml:space="preserve"> </v>
      </c>
    </row>
    <row r="177" spans="1:5" x14ac:dyDescent="0.25">
      <c r="A177" s="14"/>
      <c r="D177" s="17" t="str">
        <f t="shared" si="4"/>
        <v xml:space="preserve"> </v>
      </c>
      <c r="E177" t="str">
        <f t="shared" si="5"/>
        <v xml:space="preserve"> </v>
      </c>
    </row>
    <row r="178" spans="1:5" x14ac:dyDescent="0.25">
      <c r="A178" s="14"/>
      <c r="D178" s="17" t="str">
        <f t="shared" si="4"/>
        <v xml:space="preserve"> </v>
      </c>
      <c r="E178" t="str">
        <f t="shared" si="5"/>
        <v xml:space="preserve"> </v>
      </c>
    </row>
    <row r="179" spans="1:5" x14ac:dyDescent="0.25">
      <c r="A179" s="14"/>
      <c r="D179" s="17" t="str">
        <f t="shared" si="4"/>
        <v xml:space="preserve"> </v>
      </c>
      <c r="E179" t="str">
        <f t="shared" si="5"/>
        <v xml:space="preserve"> </v>
      </c>
    </row>
    <row r="180" spans="1:5" x14ac:dyDescent="0.25">
      <c r="A180" s="14"/>
      <c r="D180" s="17" t="str">
        <f t="shared" si="4"/>
        <v xml:space="preserve"> </v>
      </c>
      <c r="E180" t="str">
        <f t="shared" si="5"/>
        <v xml:space="preserve"> </v>
      </c>
    </row>
    <row r="181" spans="1:5" x14ac:dyDescent="0.25">
      <c r="A181" s="14"/>
      <c r="D181" s="17" t="str">
        <f t="shared" si="4"/>
        <v xml:space="preserve"> </v>
      </c>
      <c r="E181" t="str">
        <f t="shared" si="5"/>
        <v xml:space="preserve"> </v>
      </c>
    </row>
    <row r="182" spans="1:5" x14ac:dyDescent="0.25">
      <c r="A182" s="14"/>
      <c r="D182" s="17" t="str">
        <f t="shared" si="4"/>
        <v xml:space="preserve"> </v>
      </c>
      <c r="E182" t="str">
        <f t="shared" si="5"/>
        <v xml:space="preserve"> </v>
      </c>
    </row>
    <row r="183" spans="1:5" x14ac:dyDescent="0.25">
      <c r="A183" s="14"/>
      <c r="D183" s="17" t="str">
        <f t="shared" si="4"/>
        <v xml:space="preserve"> </v>
      </c>
      <c r="E183" t="str">
        <f t="shared" si="5"/>
        <v xml:space="preserve"> </v>
      </c>
    </row>
    <row r="184" spans="1:5" x14ac:dyDescent="0.25">
      <c r="A184" s="14"/>
      <c r="D184" s="17" t="str">
        <f t="shared" si="4"/>
        <v xml:space="preserve"> </v>
      </c>
      <c r="E184" t="str">
        <f t="shared" si="5"/>
        <v xml:space="preserve"> </v>
      </c>
    </row>
    <row r="185" spans="1:5" x14ac:dyDescent="0.25">
      <c r="A185" s="14"/>
      <c r="D185" s="17" t="str">
        <f t="shared" si="4"/>
        <v xml:space="preserve"> </v>
      </c>
      <c r="E185" t="str">
        <f t="shared" si="5"/>
        <v xml:space="preserve"> </v>
      </c>
    </row>
    <row r="186" spans="1:5" x14ac:dyDescent="0.25">
      <c r="A186" s="14"/>
      <c r="D186" s="17" t="str">
        <f t="shared" si="4"/>
        <v xml:space="preserve"> </v>
      </c>
      <c r="E186" t="str">
        <f t="shared" si="5"/>
        <v xml:space="preserve"> </v>
      </c>
    </row>
    <row r="187" spans="1:5" x14ac:dyDescent="0.25">
      <c r="A187" s="14"/>
      <c r="D187" s="17" t="str">
        <f t="shared" si="4"/>
        <v xml:space="preserve"> </v>
      </c>
      <c r="E187" t="str">
        <f t="shared" si="5"/>
        <v xml:space="preserve"> </v>
      </c>
    </row>
    <row r="188" spans="1:5" x14ac:dyDescent="0.25">
      <c r="A188" s="14"/>
      <c r="D188" s="17" t="str">
        <f t="shared" si="4"/>
        <v xml:space="preserve"> </v>
      </c>
      <c r="E188" t="str">
        <f t="shared" si="5"/>
        <v xml:space="preserve"> </v>
      </c>
    </row>
    <row r="189" spans="1:5" x14ac:dyDescent="0.25">
      <c r="A189" s="14"/>
      <c r="D189" s="17" t="str">
        <f t="shared" si="4"/>
        <v xml:space="preserve"> </v>
      </c>
      <c r="E189" t="str">
        <f t="shared" si="5"/>
        <v xml:space="preserve"> </v>
      </c>
    </row>
    <row r="190" spans="1:5" x14ac:dyDescent="0.25">
      <c r="A190" s="14"/>
      <c r="D190" s="17" t="str">
        <f t="shared" si="4"/>
        <v xml:space="preserve"> </v>
      </c>
      <c r="E190" t="str">
        <f t="shared" si="5"/>
        <v xml:space="preserve"> </v>
      </c>
    </row>
    <row r="191" spans="1:5" x14ac:dyDescent="0.25">
      <c r="A191" s="14"/>
      <c r="D191" s="17" t="str">
        <f t="shared" si="4"/>
        <v xml:space="preserve"> </v>
      </c>
      <c r="E191" t="str">
        <f t="shared" si="5"/>
        <v xml:space="preserve"> </v>
      </c>
    </row>
    <row r="192" spans="1:5" x14ac:dyDescent="0.25">
      <c r="A192" s="14"/>
      <c r="D192" s="17" t="str">
        <f t="shared" si="4"/>
        <v xml:space="preserve"> </v>
      </c>
      <c r="E192" t="str">
        <f t="shared" si="5"/>
        <v xml:space="preserve"> </v>
      </c>
    </row>
    <row r="193" spans="1:5" x14ac:dyDescent="0.25">
      <c r="A193" s="14"/>
      <c r="D193" s="17" t="str">
        <f t="shared" si="4"/>
        <v xml:space="preserve"> </v>
      </c>
      <c r="E193" t="str">
        <f t="shared" si="5"/>
        <v xml:space="preserve"> </v>
      </c>
    </row>
    <row r="194" spans="1:5" x14ac:dyDescent="0.25">
      <c r="A194" s="14"/>
      <c r="D194" s="17" t="str">
        <f t="shared" si="4"/>
        <v xml:space="preserve"> </v>
      </c>
      <c r="E194" t="str">
        <f t="shared" si="5"/>
        <v xml:space="preserve"> </v>
      </c>
    </row>
    <row r="195" spans="1:5" x14ac:dyDescent="0.25">
      <c r="A195" s="14"/>
      <c r="D195" s="17" t="str">
        <f t="shared" si="4"/>
        <v xml:space="preserve"> </v>
      </c>
      <c r="E195" t="str">
        <f t="shared" si="5"/>
        <v xml:space="preserve"> </v>
      </c>
    </row>
    <row r="196" spans="1:5" x14ac:dyDescent="0.25">
      <c r="A196" s="14"/>
      <c r="D196" s="17" t="str">
        <f t="shared" si="4"/>
        <v xml:space="preserve"> </v>
      </c>
      <c r="E196" t="str">
        <f t="shared" si="5"/>
        <v xml:space="preserve"> </v>
      </c>
    </row>
    <row r="197" spans="1:5" x14ac:dyDescent="0.25">
      <c r="A197" s="14"/>
      <c r="D197" s="17" t="str">
        <f t="shared" si="4"/>
        <v xml:space="preserve"> </v>
      </c>
      <c r="E197" t="str">
        <f t="shared" si="5"/>
        <v xml:space="preserve"> </v>
      </c>
    </row>
    <row r="198" spans="1:5" x14ac:dyDescent="0.25">
      <c r="A198" s="14"/>
      <c r="D198" s="17" t="str">
        <f t="shared" si="4"/>
        <v xml:space="preserve"> </v>
      </c>
      <c r="E198" t="str">
        <f t="shared" si="5"/>
        <v xml:space="preserve"> </v>
      </c>
    </row>
    <row r="199" spans="1:5" x14ac:dyDescent="0.25">
      <c r="A199" s="14"/>
      <c r="D199" s="17" t="str">
        <f t="shared" si="4"/>
        <v xml:space="preserve"> </v>
      </c>
      <c r="E199" t="str">
        <f t="shared" si="5"/>
        <v xml:space="preserve"> </v>
      </c>
    </row>
    <row r="200" spans="1:5" x14ac:dyDescent="0.25">
      <c r="A200" s="14"/>
      <c r="D200" s="17" t="str">
        <f t="shared" si="4"/>
        <v xml:space="preserve"> </v>
      </c>
      <c r="E200" t="str">
        <f t="shared" si="5"/>
        <v xml:space="preserve"> </v>
      </c>
    </row>
    <row r="201" spans="1:5" x14ac:dyDescent="0.25">
      <c r="A201" s="14"/>
      <c r="D201" s="17" t="str">
        <f t="shared" si="4"/>
        <v xml:space="preserve"> </v>
      </c>
      <c r="E201" t="str">
        <f t="shared" si="5"/>
        <v xml:space="preserve"> </v>
      </c>
    </row>
    <row r="202" spans="1:5" x14ac:dyDescent="0.25">
      <c r="A202" s="14"/>
      <c r="D202" s="17" t="str">
        <f t="shared" ref="D202:D265" si="6">IF(C202=0," ",C202+D201)</f>
        <v xml:space="preserve"> </v>
      </c>
      <c r="E202" t="str">
        <f t="shared" ref="E202:E265" si="7">IF(C202=0," ",E201+1)</f>
        <v xml:space="preserve"> </v>
      </c>
    </row>
    <row r="203" spans="1:5" x14ac:dyDescent="0.25">
      <c r="A203" s="14"/>
      <c r="D203" s="17" t="str">
        <f t="shared" si="6"/>
        <v xml:space="preserve"> </v>
      </c>
      <c r="E203" t="str">
        <f t="shared" si="7"/>
        <v xml:space="preserve"> </v>
      </c>
    </row>
    <row r="204" spans="1:5" x14ac:dyDescent="0.25">
      <c r="A204" s="14"/>
      <c r="D204" s="17" t="str">
        <f t="shared" si="6"/>
        <v xml:space="preserve"> </v>
      </c>
      <c r="E204" t="str">
        <f t="shared" si="7"/>
        <v xml:space="preserve"> </v>
      </c>
    </row>
    <row r="205" spans="1:5" x14ac:dyDescent="0.25">
      <c r="A205" s="14"/>
      <c r="D205" s="17" t="str">
        <f t="shared" si="6"/>
        <v xml:space="preserve"> </v>
      </c>
      <c r="E205" t="str">
        <f t="shared" si="7"/>
        <v xml:space="preserve"> </v>
      </c>
    </row>
    <row r="206" spans="1:5" x14ac:dyDescent="0.25">
      <c r="A206" s="14"/>
      <c r="D206" s="17" t="str">
        <f t="shared" si="6"/>
        <v xml:space="preserve"> </v>
      </c>
      <c r="E206" t="str">
        <f t="shared" si="7"/>
        <v xml:space="preserve"> </v>
      </c>
    </row>
    <row r="207" spans="1:5" x14ac:dyDescent="0.25">
      <c r="A207" s="14"/>
      <c r="D207" s="17" t="str">
        <f t="shared" si="6"/>
        <v xml:space="preserve"> </v>
      </c>
      <c r="E207" t="str">
        <f t="shared" si="7"/>
        <v xml:space="preserve"> </v>
      </c>
    </row>
    <row r="208" spans="1:5" x14ac:dyDescent="0.25">
      <c r="A208" s="14"/>
      <c r="D208" s="17" t="str">
        <f t="shared" si="6"/>
        <v xml:space="preserve"> </v>
      </c>
      <c r="E208" t="str">
        <f t="shared" si="7"/>
        <v xml:space="preserve"> </v>
      </c>
    </row>
    <row r="209" spans="1:5" x14ac:dyDescent="0.25">
      <c r="A209" s="14"/>
      <c r="D209" s="17" t="str">
        <f t="shared" si="6"/>
        <v xml:space="preserve"> </v>
      </c>
      <c r="E209" t="str">
        <f t="shared" si="7"/>
        <v xml:space="preserve"> </v>
      </c>
    </row>
    <row r="210" spans="1:5" x14ac:dyDescent="0.25">
      <c r="A210" s="14"/>
      <c r="D210" s="17" t="str">
        <f t="shared" si="6"/>
        <v xml:space="preserve"> </v>
      </c>
      <c r="E210" t="str">
        <f t="shared" si="7"/>
        <v xml:space="preserve"> </v>
      </c>
    </row>
    <row r="211" spans="1:5" x14ac:dyDescent="0.25">
      <c r="A211" s="14"/>
      <c r="D211" s="17" t="str">
        <f t="shared" si="6"/>
        <v xml:space="preserve"> </v>
      </c>
      <c r="E211" t="str">
        <f t="shared" si="7"/>
        <v xml:space="preserve"> </v>
      </c>
    </row>
    <row r="212" spans="1:5" x14ac:dyDescent="0.25">
      <c r="A212" s="14"/>
      <c r="D212" s="17" t="str">
        <f t="shared" si="6"/>
        <v xml:space="preserve"> </v>
      </c>
      <c r="E212" t="str">
        <f t="shared" si="7"/>
        <v xml:space="preserve"> </v>
      </c>
    </row>
    <row r="213" spans="1:5" x14ac:dyDescent="0.25">
      <c r="A213" s="14"/>
      <c r="D213" s="17" t="str">
        <f t="shared" si="6"/>
        <v xml:space="preserve"> </v>
      </c>
      <c r="E213" t="str">
        <f t="shared" si="7"/>
        <v xml:space="preserve"> </v>
      </c>
    </row>
    <row r="214" spans="1:5" x14ac:dyDescent="0.25">
      <c r="A214" s="14"/>
      <c r="D214" s="17" t="str">
        <f t="shared" si="6"/>
        <v xml:space="preserve"> </v>
      </c>
      <c r="E214" t="str">
        <f t="shared" si="7"/>
        <v xml:space="preserve"> </v>
      </c>
    </row>
    <row r="215" spans="1:5" x14ac:dyDescent="0.25">
      <c r="A215" s="14"/>
      <c r="D215" s="17" t="str">
        <f t="shared" si="6"/>
        <v xml:space="preserve"> </v>
      </c>
      <c r="E215" t="str">
        <f t="shared" si="7"/>
        <v xml:space="preserve"> </v>
      </c>
    </row>
    <row r="216" spans="1:5" x14ac:dyDescent="0.25">
      <c r="A216" s="14"/>
      <c r="D216" s="17" t="str">
        <f t="shared" si="6"/>
        <v xml:space="preserve"> </v>
      </c>
      <c r="E216" t="str">
        <f t="shared" si="7"/>
        <v xml:space="preserve"> </v>
      </c>
    </row>
    <row r="217" spans="1:5" x14ac:dyDescent="0.25">
      <c r="A217" s="14"/>
      <c r="D217" s="17" t="str">
        <f t="shared" si="6"/>
        <v xml:space="preserve"> </v>
      </c>
      <c r="E217" t="str">
        <f t="shared" si="7"/>
        <v xml:space="preserve"> </v>
      </c>
    </row>
    <row r="218" spans="1:5" x14ac:dyDescent="0.25">
      <c r="A218" s="14"/>
      <c r="D218" s="17" t="str">
        <f t="shared" si="6"/>
        <v xml:space="preserve"> </v>
      </c>
      <c r="E218" t="str">
        <f t="shared" si="7"/>
        <v xml:space="preserve"> </v>
      </c>
    </row>
    <row r="219" spans="1:5" x14ac:dyDescent="0.25">
      <c r="A219" s="14"/>
      <c r="D219" s="17" t="str">
        <f t="shared" si="6"/>
        <v xml:space="preserve"> </v>
      </c>
      <c r="E219" t="str">
        <f t="shared" si="7"/>
        <v xml:space="preserve"> </v>
      </c>
    </row>
    <row r="220" spans="1:5" x14ac:dyDescent="0.25">
      <c r="A220" s="14"/>
      <c r="D220" s="17" t="str">
        <f t="shared" si="6"/>
        <v xml:space="preserve"> </v>
      </c>
      <c r="E220" t="str">
        <f t="shared" si="7"/>
        <v xml:space="preserve"> </v>
      </c>
    </row>
    <row r="221" spans="1:5" x14ac:dyDescent="0.25">
      <c r="A221" s="14"/>
      <c r="D221" s="17" t="str">
        <f t="shared" si="6"/>
        <v xml:space="preserve"> </v>
      </c>
      <c r="E221" t="str">
        <f t="shared" si="7"/>
        <v xml:space="preserve"> </v>
      </c>
    </row>
    <row r="222" spans="1:5" x14ac:dyDescent="0.25">
      <c r="A222" s="14"/>
      <c r="D222" s="17" t="str">
        <f t="shared" si="6"/>
        <v xml:space="preserve"> </v>
      </c>
      <c r="E222" t="str">
        <f t="shared" si="7"/>
        <v xml:space="preserve"> </v>
      </c>
    </row>
    <row r="223" spans="1:5" x14ac:dyDescent="0.25">
      <c r="A223" s="14"/>
      <c r="D223" s="17" t="str">
        <f t="shared" si="6"/>
        <v xml:space="preserve"> </v>
      </c>
      <c r="E223" t="str">
        <f t="shared" si="7"/>
        <v xml:space="preserve"> </v>
      </c>
    </row>
    <row r="224" spans="1:5" x14ac:dyDescent="0.25">
      <c r="A224" s="14"/>
      <c r="D224" s="17" t="str">
        <f t="shared" si="6"/>
        <v xml:space="preserve"> </v>
      </c>
      <c r="E224" t="str">
        <f t="shared" si="7"/>
        <v xml:space="preserve"> </v>
      </c>
    </row>
    <row r="225" spans="1:5" x14ac:dyDescent="0.25">
      <c r="A225" s="14"/>
      <c r="D225" s="17" t="str">
        <f t="shared" si="6"/>
        <v xml:space="preserve"> </v>
      </c>
      <c r="E225" t="str">
        <f t="shared" si="7"/>
        <v xml:space="preserve"> </v>
      </c>
    </row>
    <row r="226" spans="1:5" x14ac:dyDescent="0.25">
      <c r="A226" s="14"/>
      <c r="D226" s="17" t="str">
        <f t="shared" si="6"/>
        <v xml:space="preserve"> </v>
      </c>
      <c r="E226" t="str">
        <f t="shared" si="7"/>
        <v xml:space="preserve"> </v>
      </c>
    </row>
    <row r="227" spans="1:5" x14ac:dyDescent="0.25">
      <c r="A227" s="14"/>
      <c r="D227" s="17" t="str">
        <f t="shared" si="6"/>
        <v xml:space="preserve"> </v>
      </c>
      <c r="E227" t="str">
        <f t="shared" si="7"/>
        <v xml:space="preserve"> </v>
      </c>
    </row>
    <row r="228" spans="1:5" x14ac:dyDescent="0.25">
      <c r="A228" s="14"/>
      <c r="D228" s="17" t="str">
        <f t="shared" si="6"/>
        <v xml:space="preserve"> </v>
      </c>
      <c r="E228" t="str">
        <f t="shared" si="7"/>
        <v xml:space="preserve"> </v>
      </c>
    </row>
    <row r="229" spans="1:5" x14ac:dyDescent="0.25">
      <c r="A229" s="14"/>
      <c r="D229" s="17" t="str">
        <f t="shared" si="6"/>
        <v xml:space="preserve"> </v>
      </c>
      <c r="E229" t="str">
        <f t="shared" si="7"/>
        <v xml:space="preserve"> </v>
      </c>
    </row>
    <row r="230" spans="1:5" x14ac:dyDescent="0.25">
      <c r="A230" s="14"/>
      <c r="D230" s="17" t="str">
        <f t="shared" si="6"/>
        <v xml:space="preserve"> </v>
      </c>
      <c r="E230" t="str">
        <f t="shared" si="7"/>
        <v xml:space="preserve"> </v>
      </c>
    </row>
    <row r="231" spans="1:5" x14ac:dyDescent="0.25">
      <c r="A231" s="14"/>
      <c r="D231" s="17" t="str">
        <f t="shared" si="6"/>
        <v xml:space="preserve"> </v>
      </c>
      <c r="E231" t="str">
        <f t="shared" si="7"/>
        <v xml:space="preserve"> </v>
      </c>
    </row>
    <row r="232" spans="1:5" x14ac:dyDescent="0.25">
      <c r="A232" s="14"/>
      <c r="D232" s="17" t="str">
        <f t="shared" si="6"/>
        <v xml:space="preserve"> </v>
      </c>
      <c r="E232" t="str">
        <f t="shared" si="7"/>
        <v xml:space="preserve"> </v>
      </c>
    </row>
    <row r="233" spans="1:5" x14ac:dyDescent="0.25">
      <c r="A233" s="14"/>
      <c r="D233" s="17" t="str">
        <f t="shared" si="6"/>
        <v xml:space="preserve"> </v>
      </c>
      <c r="E233" t="str">
        <f t="shared" si="7"/>
        <v xml:space="preserve"> </v>
      </c>
    </row>
    <row r="234" spans="1:5" x14ac:dyDescent="0.25">
      <c r="A234" s="14"/>
      <c r="D234" s="17" t="str">
        <f t="shared" si="6"/>
        <v xml:space="preserve"> </v>
      </c>
      <c r="E234" t="str">
        <f t="shared" si="7"/>
        <v xml:space="preserve"> </v>
      </c>
    </row>
    <row r="235" spans="1:5" x14ac:dyDescent="0.25">
      <c r="A235" s="14"/>
      <c r="D235" s="17" t="str">
        <f t="shared" si="6"/>
        <v xml:space="preserve"> </v>
      </c>
      <c r="E235" t="str">
        <f t="shared" si="7"/>
        <v xml:space="preserve"> </v>
      </c>
    </row>
    <row r="236" spans="1:5" x14ac:dyDescent="0.25">
      <c r="A236" s="14"/>
      <c r="D236" s="17" t="str">
        <f t="shared" si="6"/>
        <v xml:space="preserve"> </v>
      </c>
      <c r="E236" t="str">
        <f t="shared" si="7"/>
        <v xml:space="preserve"> </v>
      </c>
    </row>
    <row r="237" spans="1:5" x14ac:dyDescent="0.25">
      <c r="A237" s="14"/>
      <c r="D237" s="17" t="str">
        <f t="shared" si="6"/>
        <v xml:space="preserve"> </v>
      </c>
      <c r="E237" t="str">
        <f t="shared" si="7"/>
        <v xml:space="preserve"> </v>
      </c>
    </row>
    <row r="238" spans="1:5" x14ac:dyDescent="0.25">
      <c r="A238" s="14"/>
      <c r="D238" s="17" t="str">
        <f t="shared" si="6"/>
        <v xml:space="preserve"> </v>
      </c>
      <c r="E238" t="str">
        <f t="shared" si="7"/>
        <v xml:space="preserve"> </v>
      </c>
    </row>
    <row r="239" spans="1:5" x14ac:dyDescent="0.25">
      <c r="A239" s="14"/>
      <c r="D239" s="17" t="str">
        <f t="shared" si="6"/>
        <v xml:space="preserve"> </v>
      </c>
      <c r="E239" t="str">
        <f t="shared" si="7"/>
        <v xml:space="preserve"> </v>
      </c>
    </row>
    <row r="240" spans="1:5" x14ac:dyDescent="0.25">
      <c r="A240" s="14"/>
      <c r="D240" s="17" t="str">
        <f t="shared" si="6"/>
        <v xml:space="preserve"> </v>
      </c>
      <c r="E240" t="str">
        <f t="shared" si="7"/>
        <v xml:space="preserve"> </v>
      </c>
    </row>
    <row r="241" spans="1:5" x14ac:dyDescent="0.25">
      <c r="A241" s="14"/>
      <c r="D241" s="17" t="str">
        <f t="shared" si="6"/>
        <v xml:space="preserve"> </v>
      </c>
      <c r="E241" t="str">
        <f t="shared" si="7"/>
        <v xml:space="preserve"> </v>
      </c>
    </row>
    <row r="242" spans="1:5" x14ac:dyDescent="0.25">
      <c r="A242" s="14"/>
      <c r="D242" s="17" t="str">
        <f t="shared" si="6"/>
        <v xml:space="preserve"> </v>
      </c>
      <c r="E242" t="str">
        <f t="shared" si="7"/>
        <v xml:space="preserve"> </v>
      </c>
    </row>
    <row r="243" spans="1:5" x14ac:dyDescent="0.25">
      <c r="A243" s="14"/>
      <c r="D243" s="17" t="str">
        <f t="shared" si="6"/>
        <v xml:space="preserve"> </v>
      </c>
      <c r="E243" t="str">
        <f t="shared" si="7"/>
        <v xml:space="preserve"> </v>
      </c>
    </row>
    <row r="244" spans="1:5" x14ac:dyDescent="0.25">
      <c r="A244" s="14"/>
      <c r="D244" s="17" t="str">
        <f t="shared" si="6"/>
        <v xml:space="preserve"> </v>
      </c>
      <c r="E244" t="str">
        <f t="shared" si="7"/>
        <v xml:space="preserve"> </v>
      </c>
    </row>
    <row r="245" spans="1:5" x14ac:dyDescent="0.25">
      <c r="A245" s="14"/>
      <c r="D245" s="17" t="str">
        <f t="shared" si="6"/>
        <v xml:space="preserve"> </v>
      </c>
      <c r="E245" t="str">
        <f t="shared" si="7"/>
        <v xml:space="preserve"> </v>
      </c>
    </row>
    <row r="246" spans="1:5" x14ac:dyDescent="0.25">
      <c r="A246" s="14"/>
      <c r="D246" s="17" t="str">
        <f t="shared" si="6"/>
        <v xml:space="preserve"> </v>
      </c>
      <c r="E246" t="str">
        <f t="shared" si="7"/>
        <v xml:space="preserve"> </v>
      </c>
    </row>
    <row r="247" spans="1:5" x14ac:dyDescent="0.25">
      <c r="A247" s="14"/>
      <c r="D247" s="17" t="str">
        <f t="shared" si="6"/>
        <v xml:space="preserve"> </v>
      </c>
      <c r="E247" t="str">
        <f t="shared" si="7"/>
        <v xml:space="preserve"> </v>
      </c>
    </row>
    <row r="248" spans="1:5" x14ac:dyDescent="0.25">
      <c r="A248" s="14"/>
      <c r="D248" s="17" t="str">
        <f t="shared" si="6"/>
        <v xml:space="preserve"> </v>
      </c>
      <c r="E248" t="str">
        <f t="shared" si="7"/>
        <v xml:space="preserve"> </v>
      </c>
    </row>
    <row r="249" spans="1:5" x14ac:dyDescent="0.25">
      <c r="A249" s="14"/>
      <c r="D249" s="17" t="str">
        <f t="shared" si="6"/>
        <v xml:space="preserve"> </v>
      </c>
      <c r="E249" t="str">
        <f t="shared" si="7"/>
        <v xml:space="preserve"> </v>
      </c>
    </row>
    <row r="250" spans="1:5" x14ac:dyDescent="0.25">
      <c r="A250" s="14"/>
      <c r="D250" s="17" t="str">
        <f t="shared" si="6"/>
        <v xml:space="preserve"> </v>
      </c>
      <c r="E250" t="str">
        <f t="shared" si="7"/>
        <v xml:space="preserve"> </v>
      </c>
    </row>
    <row r="251" spans="1:5" x14ac:dyDescent="0.25">
      <c r="A251" s="14"/>
      <c r="D251" s="17" t="str">
        <f t="shared" si="6"/>
        <v xml:space="preserve"> </v>
      </c>
      <c r="E251" t="str">
        <f t="shared" si="7"/>
        <v xml:space="preserve"> </v>
      </c>
    </row>
    <row r="252" spans="1:5" x14ac:dyDescent="0.25">
      <c r="A252" s="14"/>
      <c r="D252" s="17" t="str">
        <f t="shared" si="6"/>
        <v xml:space="preserve"> </v>
      </c>
      <c r="E252" t="str">
        <f t="shared" si="7"/>
        <v xml:space="preserve"> </v>
      </c>
    </row>
    <row r="253" spans="1:5" x14ac:dyDescent="0.25">
      <c r="A253" s="14"/>
      <c r="D253" s="17" t="str">
        <f t="shared" si="6"/>
        <v xml:space="preserve"> </v>
      </c>
      <c r="E253" t="str">
        <f t="shared" si="7"/>
        <v xml:space="preserve"> </v>
      </c>
    </row>
    <row r="254" spans="1:5" x14ac:dyDescent="0.25">
      <c r="A254" s="14"/>
      <c r="D254" s="17" t="str">
        <f t="shared" si="6"/>
        <v xml:space="preserve"> </v>
      </c>
      <c r="E254" t="str">
        <f t="shared" si="7"/>
        <v xml:space="preserve"> </v>
      </c>
    </row>
    <row r="255" spans="1:5" x14ac:dyDescent="0.25">
      <c r="A255" s="14"/>
      <c r="D255" s="17" t="str">
        <f t="shared" si="6"/>
        <v xml:space="preserve"> </v>
      </c>
      <c r="E255" t="str">
        <f t="shared" si="7"/>
        <v xml:space="preserve"> </v>
      </c>
    </row>
    <row r="256" spans="1:5" x14ac:dyDescent="0.25">
      <c r="A256" s="14"/>
      <c r="D256" s="17" t="str">
        <f t="shared" si="6"/>
        <v xml:space="preserve"> </v>
      </c>
      <c r="E256" t="str">
        <f t="shared" si="7"/>
        <v xml:space="preserve"> </v>
      </c>
    </row>
    <row r="257" spans="1:5" x14ac:dyDescent="0.25">
      <c r="A257" s="14"/>
      <c r="D257" s="17" t="str">
        <f t="shared" si="6"/>
        <v xml:space="preserve"> </v>
      </c>
      <c r="E257" t="str">
        <f t="shared" si="7"/>
        <v xml:space="preserve"> </v>
      </c>
    </row>
    <row r="258" spans="1:5" x14ac:dyDescent="0.25">
      <c r="A258" s="14"/>
      <c r="D258" s="17" t="str">
        <f t="shared" si="6"/>
        <v xml:space="preserve"> </v>
      </c>
      <c r="E258" t="str">
        <f t="shared" si="7"/>
        <v xml:space="preserve"> </v>
      </c>
    </row>
    <row r="259" spans="1:5" x14ac:dyDescent="0.25">
      <c r="A259" s="14"/>
      <c r="D259" s="17" t="str">
        <f t="shared" si="6"/>
        <v xml:space="preserve"> </v>
      </c>
      <c r="E259" t="str">
        <f t="shared" si="7"/>
        <v xml:space="preserve"> </v>
      </c>
    </row>
    <row r="260" spans="1:5" x14ac:dyDescent="0.25">
      <c r="A260" s="14"/>
      <c r="D260" s="17" t="str">
        <f t="shared" si="6"/>
        <v xml:space="preserve"> </v>
      </c>
      <c r="E260" t="str">
        <f t="shared" si="7"/>
        <v xml:space="preserve"> </v>
      </c>
    </row>
    <row r="261" spans="1:5" x14ac:dyDescent="0.25">
      <c r="A261" s="14"/>
      <c r="D261" s="17" t="str">
        <f t="shared" si="6"/>
        <v xml:space="preserve"> </v>
      </c>
      <c r="E261" t="str">
        <f t="shared" si="7"/>
        <v xml:space="preserve"> </v>
      </c>
    </row>
    <row r="262" spans="1:5" x14ac:dyDescent="0.25">
      <c r="A262" s="14"/>
      <c r="D262" s="17" t="str">
        <f t="shared" si="6"/>
        <v xml:space="preserve"> </v>
      </c>
      <c r="E262" t="str">
        <f t="shared" si="7"/>
        <v xml:space="preserve"> </v>
      </c>
    </row>
    <row r="263" spans="1:5" x14ac:dyDescent="0.25">
      <c r="A263" s="14"/>
      <c r="D263" s="17" t="str">
        <f t="shared" si="6"/>
        <v xml:space="preserve"> </v>
      </c>
      <c r="E263" t="str">
        <f t="shared" si="7"/>
        <v xml:space="preserve"> </v>
      </c>
    </row>
    <row r="264" spans="1:5" x14ac:dyDescent="0.25">
      <c r="A264" s="14"/>
      <c r="D264" s="17" t="str">
        <f t="shared" si="6"/>
        <v xml:space="preserve"> </v>
      </c>
      <c r="E264" t="str">
        <f t="shared" si="7"/>
        <v xml:space="preserve"> </v>
      </c>
    </row>
    <row r="265" spans="1:5" x14ac:dyDescent="0.25">
      <c r="A265" s="14"/>
      <c r="D265" s="17" t="str">
        <f t="shared" si="6"/>
        <v xml:space="preserve"> </v>
      </c>
      <c r="E265" t="str">
        <f t="shared" si="7"/>
        <v xml:space="preserve"> </v>
      </c>
    </row>
    <row r="266" spans="1:5" x14ac:dyDescent="0.25">
      <c r="A266" s="14"/>
      <c r="D266" s="17" t="str">
        <f t="shared" ref="D266:D329" si="8">IF(C266=0," ",C266+D265)</f>
        <v xml:space="preserve"> </v>
      </c>
      <c r="E266" t="str">
        <f t="shared" ref="E266:E329" si="9">IF(C266=0," ",E265+1)</f>
        <v xml:space="preserve"> </v>
      </c>
    </row>
    <row r="267" spans="1:5" x14ac:dyDescent="0.25">
      <c r="A267" s="14"/>
      <c r="D267" s="17" t="str">
        <f t="shared" si="8"/>
        <v xml:space="preserve"> </v>
      </c>
      <c r="E267" t="str">
        <f t="shared" si="9"/>
        <v xml:space="preserve"> </v>
      </c>
    </row>
    <row r="268" spans="1:5" x14ac:dyDescent="0.25">
      <c r="A268" s="14"/>
      <c r="D268" s="17" t="str">
        <f t="shared" si="8"/>
        <v xml:space="preserve"> </v>
      </c>
      <c r="E268" t="str">
        <f t="shared" si="9"/>
        <v xml:space="preserve"> </v>
      </c>
    </row>
    <row r="269" spans="1:5" x14ac:dyDescent="0.25">
      <c r="A269" s="14"/>
      <c r="D269" s="17" t="str">
        <f t="shared" si="8"/>
        <v xml:space="preserve"> </v>
      </c>
      <c r="E269" t="str">
        <f t="shared" si="9"/>
        <v xml:space="preserve"> </v>
      </c>
    </row>
    <row r="270" spans="1:5" x14ac:dyDescent="0.25">
      <c r="A270" s="14"/>
      <c r="D270" s="17" t="str">
        <f t="shared" si="8"/>
        <v xml:space="preserve"> </v>
      </c>
      <c r="E270" t="str">
        <f t="shared" si="9"/>
        <v xml:space="preserve"> </v>
      </c>
    </row>
    <row r="271" spans="1:5" x14ac:dyDescent="0.25">
      <c r="A271" s="14"/>
      <c r="D271" s="17" t="str">
        <f t="shared" si="8"/>
        <v xml:space="preserve"> </v>
      </c>
      <c r="E271" t="str">
        <f t="shared" si="9"/>
        <v xml:space="preserve"> </v>
      </c>
    </row>
    <row r="272" spans="1:5" x14ac:dyDescent="0.25">
      <c r="A272" s="14"/>
      <c r="D272" s="17" t="str">
        <f t="shared" si="8"/>
        <v xml:space="preserve"> </v>
      </c>
      <c r="E272" t="str">
        <f t="shared" si="9"/>
        <v xml:space="preserve"> </v>
      </c>
    </row>
    <row r="273" spans="1:5" x14ac:dyDescent="0.25">
      <c r="A273" s="14"/>
      <c r="D273" s="17" t="str">
        <f t="shared" si="8"/>
        <v xml:space="preserve"> </v>
      </c>
      <c r="E273" t="str">
        <f t="shared" si="9"/>
        <v xml:space="preserve"> </v>
      </c>
    </row>
    <row r="274" spans="1:5" x14ac:dyDescent="0.25">
      <c r="A274" s="14"/>
      <c r="D274" s="17" t="str">
        <f t="shared" si="8"/>
        <v xml:space="preserve"> </v>
      </c>
      <c r="E274" t="str">
        <f t="shared" si="9"/>
        <v xml:space="preserve"> </v>
      </c>
    </row>
    <row r="275" spans="1:5" x14ac:dyDescent="0.25">
      <c r="A275" s="14"/>
      <c r="D275" s="17" t="str">
        <f t="shared" si="8"/>
        <v xml:space="preserve"> </v>
      </c>
      <c r="E275" t="str">
        <f t="shared" si="9"/>
        <v xml:space="preserve"> </v>
      </c>
    </row>
    <row r="276" spans="1:5" x14ac:dyDescent="0.25">
      <c r="A276" s="14"/>
      <c r="D276" s="17" t="str">
        <f t="shared" si="8"/>
        <v xml:space="preserve"> </v>
      </c>
      <c r="E276" t="str">
        <f t="shared" si="9"/>
        <v xml:space="preserve"> </v>
      </c>
    </row>
    <row r="277" spans="1:5" x14ac:dyDescent="0.25">
      <c r="A277" s="14"/>
      <c r="D277" s="17" t="str">
        <f t="shared" si="8"/>
        <v xml:space="preserve"> </v>
      </c>
      <c r="E277" t="str">
        <f t="shared" si="9"/>
        <v xml:space="preserve"> </v>
      </c>
    </row>
    <row r="278" spans="1:5" x14ac:dyDescent="0.25">
      <c r="A278" s="14"/>
      <c r="D278" s="17" t="str">
        <f t="shared" si="8"/>
        <v xml:space="preserve"> </v>
      </c>
      <c r="E278" t="str">
        <f t="shared" si="9"/>
        <v xml:space="preserve"> </v>
      </c>
    </row>
    <row r="279" spans="1:5" x14ac:dyDescent="0.25">
      <c r="A279" s="14"/>
      <c r="D279" s="17" t="str">
        <f t="shared" si="8"/>
        <v xml:space="preserve"> </v>
      </c>
      <c r="E279" t="str">
        <f t="shared" si="9"/>
        <v xml:space="preserve"> </v>
      </c>
    </row>
    <row r="280" spans="1:5" x14ac:dyDescent="0.25">
      <c r="A280" s="14"/>
      <c r="D280" s="17" t="str">
        <f t="shared" si="8"/>
        <v xml:space="preserve"> </v>
      </c>
      <c r="E280" t="str">
        <f t="shared" si="9"/>
        <v xml:space="preserve"> </v>
      </c>
    </row>
    <row r="281" spans="1:5" x14ac:dyDescent="0.25">
      <c r="A281" s="14"/>
      <c r="D281" s="17" t="str">
        <f t="shared" si="8"/>
        <v xml:space="preserve"> </v>
      </c>
      <c r="E281" t="str">
        <f t="shared" si="9"/>
        <v xml:space="preserve"> </v>
      </c>
    </row>
    <row r="282" spans="1:5" x14ac:dyDescent="0.25">
      <c r="A282" s="14"/>
      <c r="D282" s="17" t="str">
        <f t="shared" si="8"/>
        <v xml:space="preserve"> </v>
      </c>
      <c r="E282" t="str">
        <f t="shared" si="9"/>
        <v xml:space="preserve"> </v>
      </c>
    </row>
    <row r="283" spans="1:5" x14ac:dyDescent="0.25">
      <c r="A283" s="14"/>
      <c r="D283" s="17" t="str">
        <f t="shared" si="8"/>
        <v xml:space="preserve"> </v>
      </c>
      <c r="E283" t="str">
        <f t="shared" si="9"/>
        <v xml:space="preserve"> </v>
      </c>
    </row>
    <row r="284" spans="1:5" x14ac:dyDescent="0.25">
      <c r="A284" s="14"/>
      <c r="D284" s="17" t="str">
        <f t="shared" si="8"/>
        <v xml:space="preserve"> </v>
      </c>
      <c r="E284" t="str">
        <f t="shared" si="9"/>
        <v xml:space="preserve"> </v>
      </c>
    </row>
    <row r="285" spans="1:5" x14ac:dyDescent="0.25">
      <c r="A285" s="14"/>
      <c r="D285" s="17" t="str">
        <f t="shared" si="8"/>
        <v xml:space="preserve"> </v>
      </c>
      <c r="E285" t="str">
        <f t="shared" si="9"/>
        <v xml:space="preserve"> </v>
      </c>
    </row>
    <row r="286" spans="1:5" x14ac:dyDescent="0.25">
      <c r="A286" s="14"/>
      <c r="D286" s="17" t="str">
        <f t="shared" si="8"/>
        <v xml:space="preserve"> </v>
      </c>
      <c r="E286" t="str">
        <f t="shared" si="9"/>
        <v xml:space="preserve"> </v>
      </c>
    </row>
    <row r="287" spans="1:5" x14ac:dyDescent="0.25">
      <c r="A287" s="14"/>
      <c r="D287" s="17" t="str">
        <f t="shared" si="8"/>
        <v xml:space="preserve"> </v>
      </c>
      <c r="E287" t="str">
        <f t="shared" si="9"/>
        <v xml:space="preserve"> </v>
      </c>
    </row>
    <row r="288" spans="1:5" x14ac:dyDescent="0.25">
      <c r="A288" s="14"/>
      <c r="D288" s="17" t="str">
        <f t="shared" si="8"/>
        <v xml:space="preserve"> </v>
      </c>
      <c r="E288" t="str">
        <f t="shared" si="9"/>
        <v xml:space="preserve"> </v>
      </c>
    </row>
    <row r="289" spans="1:5" x14ac:dyDescent="0.25">
      <c r="A289" s="14"/>
      <c r="D289" s="17" t="str">
        <f t="shared" si="8"/>
        <v xml:space="preserve"> </v>
      </c>
      <c r="E289" t="str">
        <f t="shared" si="9"/>
        <v xml:space="preserve"> </v>
      </c>
    </row>
    <row r="290" spans="1:5" x14ac:dyDescent="0.25">
      <c r="A290" s="14"/>
      <c r="D290" s="17" t="str">
        <f t="shared" si="8"/>
        <v xml:space="preserve"> </v>
      </c>
      <c r="E290" t="str">
        <f t="shared" si="9"/>
        <v xml:space="preserve"> </v>
      </c>
    </row>
    <row r="291" spans="1:5" x14ac:dyDescent="0.25">
      <c r="A291" s="14"/>
      <c r="D291" s="17" t="str">
        <f t="shared" si="8"/>
        <v xml:space="preserve"> </v>
      </c>
      <c r="E291" t="str">
        <f t="shared" si="9"/>
        <v xml:space="preserve"> </v>
      </c>
    </row>
    <row r="292" spans="1:5" x14ac:dyDescent="0.25">
      <c r="A292" s="14"/>
      <c r="D292" s="17" t="str">
        <f t="shared" si="8"/>
        <v xml:space="preserve"> </v>
      </c>
      <c r="E292" t="str">
        <f t="shared" si="9"/>
        <v xml:space="preserve"> </v>
      </c>
    </row>
    <row r="293" spans="1:5" x14ac:dyDescent="0.25">
      <c r="A293" s="14"/>
      <c r="D293" s="17" t="str">
        <f t="shared" si="8"/>
        <v xml:space="preserve"> </v>
      </c>
      <c r="E293" t="str">
        <f t="shared" si="9"/>
        <v xml:space="preserve"> </v>
      </c>
    </row>
    <row r="294" spans="1:5" x14ac:dyDescent="0.25">
      <c r="A294" s="14"/>
      <c r="D294" s="17" t="str">
        <f t="shared" si="8"/>
        <v xml:space="preserve"> </v>
      </c>
      <c r="E294" t="str">
        <f t="shared" si="9"/>
        <v xml:space="preserve"> </v>
      </c>
    </row>
    <row r="295" spans="1:5" x14ac:dyDescent="0.25">
      <c r="A295" s="14"/>
      <c r="D295" s="17" t="str">
        <f t="shared" si="8"/>
        <v xml:space="preserve"> </v>
      </c>
      <c r="E295" t="str">
        <f t="shared" si="9"/>
        <v xml:space="preserve"> </v>
      </c>
    </row>
    <row r="296" spans="1:5" x14ac:dyDescent="0.25">
      <c r="A296" s="14"/>
      <c r="D296" s="17" t="str">
        <f t="shared" si="8"/>
        <v xml:space="preserve"> </v>
      </c>
      <c r="E296" t="str">
        <f t="shared" si="9"/>
        <v xml:space="preserve"> </v>
      </c>
    </row>
    <row r="297" spans="1:5" x14ac:dyDescent="0.25">
      <c r="A297" s="14"/>
      <c r="D297" s="17" t="str">
        <f t="shared" si="8"/>
        <v xml:space="preserve"> </v>
      </c>
      <c r="E297" t="str">
        <f t="shared" si="9"/>
        <v xml:space="preserve"> </v>
      </c>
    </row>
    <row r="298" spans="1:5" x14ac:dyDescent="0.25">
      <c r="A298" s="14"/>
      <c r="D298" s="17" t="str">
        <f t="shared" si="8"/>
        <v xml:space="preserve"> </v>
      </c>
      <c r="E298" t="str">
        <f t="shared" si="9"/>
        <v xml:space="preserve"> </v>
      </c>
    </row>
    <row r="299" spans="1:5" x14ac:dyDescent="0.25">
      <c r="A299" s="14"/>
      <c r="D299" s="17" t="str">
        <f t="shared" si="8"/>
        <v xml:space="preserve"> </v>
      </c>
      <c r="E299" t="str">
        <f t="shared" si="9"/>
        <v xml:space="preserve"> </v>
      </c>
    </row>
    <row r="300" spans="1:5" x14ac:dyDescent="0.25">
      <c r="A300" s="14"/>
      <c r="D300" s="17" t="str">
        <f t="shared" si="8"/>
        <v xml:space="preserve"> </v>
      </c>
      <c r="E300" t="str">
        <f t="shared" si="9"/>
        <v xml:space="preserve"> </v>
      </c>
    </row>
    <row r="301" spans="1:5" x14ac:dyDescent="0.25">
      <c r="A301" s="14"/>
      <c r="D301" s="17" t="str">
        <f t="shared" si="8"/>
        <v xml:space="preserve"> </v>
      </c>
      <c r="E301" t="str">
        <f t="shared" si="9"/>
        <v xml:space="preserve"> </v>
      </c>
    </row>
    <row r="302" spans="1:5" x14ac:dyDescent="0.25">
      <c r="A302" s="14"/>
      <c r="D302" s="17" t="str">
        <f t="shared" si="8"/>
        <v xml:space="preserve"> </v>
      </c>
      <c r="E302" t="str">
        <f t="shared" si="9"/>
        <v xml:space="preserve"> </v>
      </c>
    </row>
    <row r="303" spans="1:5" x14ac:dyDescent="0.25">
      <c r="A303" s="14"/>
      <c r="D303" s="17" t="str">
        <f t="shared" si="8"/>
        <v xml:space="preserve"> </v>
      </c>
      <c r="E303" t="str">
        <f t="shared" si="9"/>
        <v xml:space="preserve"> </v>
      </c>
    </row>
    <row r="304" spans="1:5" x14ac:dyDescent="0.25">
      <c r="A304" s="14"/>
      <c r="D304" s="17" t="str">
        <f t="shared" si="8"/>
        <v xml:space="preserve"> </v>
      </c>
      <c r="E304" t="str">
        <f t="shared" si="9"/>
        <v xml:space="preserve"> </v>
      </c>
    </row>
    <row r="305" spans="1:5" x14ac:dyDescent="0.25">
      <c r="A305" s="14"/>
      <c r="D305" s="17" t="str">
        <f t="shared" si="8"/>
        <v xml:space="preserve"> </v>
      </c>
      <c r="E305" t="str">
        <f t="shared" si="9"/>
        <v xml:space="preserve"> </v>
      </c>
    </row>
    <row r="306" spans="1:5" x14ac:dyDescent="0.25">
      <c r="A306" s="14"/>
      <c r="D306" s="17" t="str">
        <f t="shared" si="8"/>
        <v xml:space="preserve"> </v>
      </c>
      <c r="E306" t="str">
        <f t="shared" si="9"/>
        <v xml:space="preserve"> </v>
      </c>
    </row>
    <row r="307" spans="1:5" x14ac:dyDescent="0.25">
      <c r="A307" s="14"/>
      <c r="D307" s="17" t="str">
        <f t="shared" si="8"/>
        <v xml:space="preserve"> </v>
      </c>
      <c r="E307" t="str">
        <f t="shared" si="9"/>
        <v xml:space="preserve"> </v>
      </c>
    </row>
    <row r="308" spans="1:5" x14ac:dyDescent="0.25">
      <c r="A308" s="14"/>
      <c r="D308" s="17" t="str">
        <f t="shared" si="8"/>
        <v xml:space="preserve"> </v>
      </c>
      <c r="E308" t="str">
        <f t="shared" si="9"/>
        <v xml:space="preserve"> </v>
      </c>
    </row>
    <row r="309" spans="1:5" x14ac:dyDescent="0.25">
      <c r="A309" s="14"/>
      <c r="D309" s="17" t="str">
        <f t="shared" si="8"/>
        <v xml:space="preserve"> </v>
      </c>
      <c r="E309" t="str">
        <f t="shared" si="9"/>
        <v xml:space="preserve"> </v>
      </c>
    </row>
    <row r="310" spans="1:5" x14ac:dyDescent="0.25">
      <c r="A310" s="14"/>
      <c r="D310" s="17" t="str">
        <f t="shared" si="8"/>
        <v xml:space="preserve"> </v>
      </c>
      <c r="E310" t="str">
        <f t="shared" si="9"/>
        <v xml:space="preserve"> </v>
      </c>
    </row>
    <row r="311" spans="1:5" x14ac:dyDescent="0.25">
      <c r="A311" s="14"/>
      <c r="D311" s="17" t="str">
        <f t="shared" si="8"/>
        <v xml:space="preserve"> </v>
      </c>
      <c r="E311" t="str">
        <f t="shared" si="9"/>
        <v xml:space="preserve"> </v>
      </c>
    </row>
    <row r="312" spans="1:5" x14ac:dyDescent="0.25">
      <c r="A312" s="14"/>
      <c r="D312" s="17" t="str">
        <f t="shared" si="8"/>
        <v xml:space="preserve"> </v>
      </c>
      <c r="E312" t="str">
        <f t="shared" si="9"/>
        <v xml:space="preserve"> </v>
      </c>
    </row>
    <row r="313" spans="1:5" x14ac:dyDescent="0.25">
      <c r="A313" s="14"/>
      <c r="D313" s="17" t="str">
        <f t="shared" si="8"/>
        <v xml:space="preserve"> </v>
      </c>
      <c r="E313" t="str">
        <f t="shared" si="9"/>
        <v xml:space="preserve"> </v>
      </c>
    </row>
    <row r="314" spans="1:5" x14ac:dyDescent="0.25">
      <c r="A314" s="14"/>
      <c r="D314" s="17" t="str">
        <f t="shared" si="8"/>
        <v xml:space="preserve"> </v>
      </c>
      <c r="E314" t="str">
        <f t="shared" si="9"/>
        <v xml:space="preserve"> </v>
      </c>
    </row>
    <row r="315" spans="1:5" x14ac:dyDescent="0.25">
      <c r="A315" s="14"/>
      <c r="D315" s="17" t="str">
        <f t="shared" si="8"/>
        <v xml:space="preserve"> </v>
      </c>
      <c r="E315" t="str">
        <f t="shared" si="9"/>
        <v xml:space="preserve"> </v>
      </c>
    </row>
    <row r="316" spans="1:5" x14ac:dyDescent="0.25">
      <c r="A316" s="14"/>
      <c r="D316" s="17" t="str">
        <f t="shared" si="8"/>
        <v xml:space="preserve"> </v>
      </c>
      <c r="E316" t="str">
        <f t="shared" si="9"/>
        <v xml:space="preserve"> </v>
      </c>
    </row>
    <row r="317" spans="1:5" x14ac:dyDescent="0.25">
      <c r="A317" s="14"/>
      <c r="D317" s="17" t="str">
        <f t="shared" si="8"/>
        <v xml:space="preserve"> </v>
      </c>
      <c r="E317" t="str">
        <f t="shared" si="9"/>
        <v xml:space="preserve"> </v>
      </c>
    </row>
    <row r="318" spans="1:5" x14ac:dyDescent="0.25">
      <c r="A318" s="14"/>
      <c r="D318" s="17" t="str">
        <f t="shared" si="8"/>
        <v xml:space="preserve"> </v>
      </c>
      <c r="E318" t="str">
        <f t="shared" si="9"/>
        <v xml:space="preserve"> </v>
      </c>
    </row>
    <row r="319" spans="1:5" x14ac:dyDescent="0.25">
      <c r="A319" s="14"/>
      <c r="D319" s="17" t="str">
        <f t="shared" si="8"/>
        <v xml:space="preserve"> </v>
      </c>
      <c r="E319" t="str">
        <f t="shared" si="9"/>
        <v xml:space="preserve"> </v>
      </c>
    </row>
    <row r="320" spans="1:5" x14ac:dyDescent="0.25">
      <c r="A320" s="14"/>
      <c r="D320" s="17" t="str">
        <f t="shared" si="8"/>
        <v xml:space="preserve"> </v>
      </c>
      <c r="E320" t="str">
        <f t="shared" si="9"/>
        <v xml:space="preserve"> </v>
      </c>
    </row>
    <row r="321" spans="1:5" x14ac:dyDescent="0.25">
      <c r="A321" s="14"/>
      <c r="D321" s="17" t="str">
        <f t="shared" si="8"/>
        <v xml:space="preserve"> </v>
      </c>
      <c r="E321" t="str">
        <f t="shared" si="9"/>
        <v xml:space="preserve"> </v>
      </c>
    </row>
    <row r="322" spans="1:5" x14ac:dyDescent="0.25">
      <c r="A322" s="14"/>
      <c r="D322" s="17" t="str">
        <f t="shared" si="8"/>
        <v xml:space="preserve"> </v>
      </c>
      <c r="E322" t="str">
        <f t="shared" si="9"/>
        <v xml:space="preserve"> </v>
      </c>
    </row>
    <row r="323" spans="1:5" x14ac:dyDescent="0.25">
      <c r="A323" s="14"/>
      <c r="D323" s="17" t="str">
        <f t="shared" si="8"/>
        <v xml:space="preserve"> </v>
      </c>
      <c r="E323" t="str">
        <f t="shared" si="9"/>
        <v xml:space="preserve"> </v>
      </c>
    </row>
    <row r="324" spans="1:5" x14ac:dyDescent="0.25">
      <c r="A324" s="14"/>
      <c r="D324" s="17" t="str">
        <f t="shared" si="8"/>
        <v xml:space="preserve"> </v>
      </c>
      <c r="E324" t="str">
        <f t="shared" si="9"/>
        <v xml:space="preserve"> </v>
      </c>
    </row>
    <row r="325" spans="1:5" x14ac:dyDescent="0.25">
      <c r="A325" s="14"/>
      <c r="D325" s="17" t="str">
        <f t="shared" si="8"/>
        <v xml:space="preserve"> </v>
      </c>
      <c r="E325" t="str">
        <f t="shared" si="9"/>
        <v xml:space="preserve"> </v>
      </c>
    </row>
    <row r="326" spans="1:5" x14ac:dyDescent="0.25">
      <c r="A326" s="14"/>
      <c r="D326" s="17" t="str">
        <f t="shared" si="8"/>
        <v xml:space="preserve"> </v>
      </c>
      <c r="E326" t="str">
        <f t="shared" si="9"/>
        <v xml:space="preserve"> </v>
      </c>
    </row>
    <row r="327" spans="1:5" x14ac:dyDescent="0.25">
      <c r="A327" s="14"/>
      <c r="D327" s="17" t="str">
        <f t="shared" si="8"/>
        <v xml:space="preserve"> </v>
      </c>
      <c r="E327" t="str">
        <f t="shared" si="9"/>
        <v xml:space="preserve"> </v>
      </c>
    </row>
    <row r="328" spans="1:5" x14ac:dyDescent="0.25">
      <c r="A328" s="14"/>
      <c r="D328" s="17" t="str">
        <f t="shared" si="8"/>
        <v xml:space="preserve"> </v>
      </c>
      <c r="E328" t="str">
        <f t="shared" si="9"/>
        <v xml:space="preserve"> </v>
      </c>
    </row>
    <row r="329" spans="1:5" x14ac:dyDescent="0.25">
      <c r="A329" s="14"/>
      <c r="D329" s="17" t="str">
        <f t="shared" si="8"/>
        <v xml:space="preserve"> </v>
      </c>
      <c r="E329" t="str">
        <f t="shared" si="9"/>
        <v xml:space="preserve"> </v>
      </c>
    </row>
    <row r="330" spans="1:5" x14ac:dyDescent="0.25">
      <c r="A330" s="14"/>
      <c r="D330" s="17" t="str">
        <f t="shared" ref="D330:D393" si="10">IF(C330=0," ",C330+D329)</f>
        <v xml:space="preserve"> </v>
      </c>
      <c r="E330" t="str">
        <f t="shared" ref="E330:E393" si="11">IF(C330=0," ",E329+1)</f>
        <v xml:space="preserve"> </v>
      </c>
    </row>
    <row r="331" spans="1:5" x14ac:dyDescent="0.25">
      <c r="A331" s="14"/>
      <c r="D331" s="17" t="str">
        <f t="shared" si="10"/>
        <v xml:space="preserve"> </v>
      </c>
      <c r="E331" t="str">
        <f t="shared" si="11"/>
        <v xml:space="preserve"> </v>
      </c>
    </row>
    <row r="332" spans="1:5" x14ac:dyDescent="0.25">
      <c r="A332" s="14"/>
      <c r="D332" s="17" t="str">
        <f t="shared" si="10"/>
        <v xml:space="preserve"> </v>
      </c>
      <c r="E332" t="str">
        <f t="shared" si="11"/>
        <v xml:space="preserve"> </v>
      </c>
    </row>
    <row r="333" spans="1:5" x14ac:dyDescent="0.25">
      <c r="A333" s="14"/>
      <c r="D333" s="17" t="str">
        <f t="shared" si="10"/>
        <v xml:space="preserve"> </v>
      </c>
      <c r="E333" t="str">
        <f t="shared" si="11"/>
        <v xml:space="preserve"> </v>
      </c>
    </row>
    <row r="334" spans="1:5" x14ac:dyDescent="0.25">
      <c r="A334" s="14"/>
      <c r="D334" s="17" t="str">
        <f t="shared" si="10"/>
        <v xml:space="preserve"> </v>
      </c>
      <c r="E334" t="str">
        <f t="shared" si="11"/>
        <v xml:space="preserve"> </v>
      </c>
    </row>
    <row r="335" spans="1:5" x14ac:dyDescent="0.25">
      <c r="A335" s="14"/>
      <c r="D335" s="17" t="str">
        <f t="shared" si="10"/>
        <v xml:space="preserve"> </v>
      </c>
      <c r="E335" t="str">
        <f t="shared" si="11"/>
        <v xml:space="preserve"> </v>
      </c>
    </row>
    <row r="336" spans="1:5" x14ac:dyDescent="0.25">
      <c r="A336" s="14"/>
      <c r="D336" s="17" t="str">
        <f t="shared" si="10"/>
        <v xml:space="preserve"> </v>
      </c>
      <c r="E336" t="str">
        <f t="shared" si="11"/>
        <v xml:space="preserve"> </v>
      </c>
    </row>
    <row r="337" spans="1:5" x14ac:dyDescent="0.25">
      <c r="A337" s="14"/>
      <c r="D337" s="17" t="str">
        <f t="shared" si="10"/>
        <v xml:space="preserve"> </v>
      </c>
      <c r="E337" t="str">
        <f t="shared" si="11"/>
        <v xml:space="preserve"> </v>
      </c>
    </row>
    <row r="338" spans="1:5" x14ac:dyDescent="0.25">
      <c r="A338" s="14"/>
      <c r="D338" s="17" t="str">
        <f t="shared" si="10"/>
        <v xml:space="preserve"> </v>
      </c>
      <c r="E338" t="str">
        <f t="shared" si="11"/>
        <v xml:space="preserve"> </v>
      </c>
    </row>
    <row r="339" spans="1:5" x14ac:dyDescent="0.25">
      <c r="A339" s="14"/>
      <c r="D339" s="17" t="str">
        <f t="shared" si="10"/>
        <v xml:space="preserve"> </v>
      </c>
      <c r="E339" t="str">
        <f t="shared" si="11"/>
        <v xml:space="preserve"> </v>
      </c>
    </row>
    <row r="340" spans="1:5" x14ac:dyDescent="0.25">
      <c r="A340" s="14"/>
      <c r="D340" s="17" t="str">
        <f t="shared" si="10"/>
        <v xml:space="preserve"> </v>
      </c>
      <c r="E340" t="str">
        <f t="shared" si="11"/>
        <v xml:space="preserve"> </v>
      </c>
    </row>
    <row r="341" spans="1:5" x14ac:dyDescent="0.25">
      <c r="A341" s="14"/>
      <c r="D341" s="17" t="str">
        <f t="shared" si="10"/>
        <v xml:space="preserve"> </v>
      </c>
      <c r="E341" t="str">
        <f t="shared" si="11"/>
        <v xml:space="preserve"> </v>
      </c>
    </row>
    <row r="342" spans="1:5" x14ac:dyDescent="0.25">
      <c r="A342" s="14"/>
      <c r="D342" s="17" t="str">
        <f t="shared" si="10"/>
        <v xml:space="preserve"> </v>
      </c>
      <c r="E342" t="str">
        <f t="shared" si="11"/>
        <v xml:space="preserve"> </v>
      </c>
    </row>
    <row r="343" spans="1:5" x14ac:dyDescent="0.25">
      <c r="A343" s="14"/>
      <c r="D343" s="17" t="str">
        <f t="shared" si="10"/>
        <v xml:space="preserve"> </v>
      </c>
      <c r="E343" t="str">
        <f t="shared" si="11"/>
        <v xml:space="preserve"> </v>
      </c>
    </row>
    <row r="344" spans="1:5" x14ac:dyDescent="0.25">
      <c r="A344" s="14"/>
      <c r="D344" s="17" t="str">
        <f t="shared" si="10"/>
        <v xml:space="preserve"> </v>
      </c>
      <c r="E344" t="str">
        <f t="shared" si="11"/>
        <v xml:space="preserve"> </v>
      </c>
    </row>
    <row r="345" spans="1:5" x14ac:dyDescent="0.25">
      <c r="A345" s="14"/>
      <c r="D345" s="17" t="str">
        <f t="shared" si="10"/>
        <v xml:space="preserve"> </v>
      </c>
      <c r="E345" t="str">
        <f t="shared" si="11"/>
        <v xml:space="preserve"> </v>
      </c>
    </row>
    <row r="346" spans="1:5" x14ac:dyDescent="0.25">
      <c r="A346" s="14"/>
      <c r="D346" s="17" t="str">
        <f t="shared" si="10"/>
        <v xml:space="preserve"> </v>
      </c>
      <c r="E346" t="str">
        <f t="shared" si="11"/>
        <v xml:space="preserve"> </v>
      </c>
    </row>
    <row r="347" spans="1:5" x14ac:dyDescent="0.25">
      <c r="A347" s="14"/>
      <c r="D347" s="17" t="str">
        <f t="shared" si="10"/>
        <v xml:space="preserve"> </v>
      </c>
      <c r="E347" t="str">
        <f t="shared" si="11"/>
        <v xml:space="preserve"> </v>
      </c>
    </row>
    <row r="348" spans="1:5" x14ac:dyDescent="0.25">
      <c r="A348" s="14"/>
      <c r="D348" s="17" t="str">
        <f t="shared" si="10"/>
        <v xml:space="preserve"> </v>
      </c>
      <c r="E348" t="str">
        <f t="shared" si="11"/>
        <v xml:space="preserve"> </v>
      </c>
    </row>
    <row r="349" spans="1:5" x14ac:dyDescent="0.25">
      <c r="A349" s="14"/>
      <c r="D349" s="17" t="str">
        <f t="shared" si="10"/>
        <v xml:space="preserve"> </v>
      </c>
      <c r="E349" t="str">
        <f t="shared" si="11"/>
        <v xml:space="preserve"> </v>
      </c>
    </row>
    <row r="350" spans="1:5" x14ac:dyDescent="0.25">
      <c r="A350" s="14"/>
      <c r="D350" s="17" t="str">
        <f t="shared" si="10"/>
        <v xml:space="preserve"> </v>
      </c>
      <c r="E350" t="str">
        <f t="shared" si="11"/>
        <v xml:space="preserve"> </v>
      </c>
    </row>
    <row r="351" spans="1:5" x14ac:dyDescent="0.25">
      <c r="A351" s="14"/>
      <c r="D351" s="17" t="str">
        <f t="shared" si="10"/>
        <v xml:space="preserve"> </v>
      </c>
      <c r="E351" t="str">
        <f t="shared" si="11"/>
        <v xml:space="preserve"> </v>
      </c>
    </row>
    <row r="352" spans="1:5" x14ac:dyDescent="0.25">
      <c r="A352" s="14"/>
      <c r="D352" s="17" t="str">
        <f t="shared" si="10"/>
        <v xml:space="preserve"> </v>
      </c>
      <c r="E352" t="str">
        <f t="shared" si="11"/>
        <v xml:space="preserve"> </v>
      </c>
    </row>
    <row r="353" spans="1:5" x14ac:dyDescent="0.25">
      <c r="A353" s="14"/>
      <c r="D353" s="17" t="str">
        <f t="shared" si="10"/>
        <v xml:space="preserve"> </v>
      </c>
      <c r="E353" t="str">
        <f t="shared" si="11"/>
        <v xml:space="preserve"> </v>
      </c>
    </row>
    <row r="354" spans="1:5" x14ac:dyDescent="0.25">
      <c r="A354" s="14"/>
      <c r="D354" s="17" t="str">
        <f t="shared" si="10"/>
        <v xml:space="preserve"> </v>
      </c>
      <c r="E354" t="str">
        <f t="shared" si="11"/>
        <v xml:space="preserve"> </v>
      </c>
    </row>
    <row r="355" spans="1:5" x14ac:dyDescent="0.25">
      <c r="A355" s="14"/>
      <c r="D355" s="17" t="str">
        <f t="shared" si="10"/>
        <v xml:space="preserve"> </v>
      </c>
      <c r="E355" t="str">
        <f t="shared" si="11"/>
        <v xml:space="preserve"> </v>
      </c>
    </row>
    <row r="356" spans="1:5" x14ac:dyDescent="0.25">
      <c r="A356" s="14"/>
      <c r="D356" s="17" t="str">
        <f t="shared" si="10"/>
        <v xml:space="preserve"> </v>
      </c>
      <c r="E356" t="str">
        <f t="shared" si="11"/>
        <v xml:space="preserve"> </v>
      </c>
    </row>
    <row r="357" spans="1:5" x14ac:dyDescent="0.25">
      <c r="A357" s="14"/>
      <c r="D357" s="17" t="str">
        <f t="shared" si="10"/>
        <v xml:space="preserve"> </v>
      </c>
      <c r="E357" t="str">
        <f t="shared" si="11"/>
        <v xml:space="preserve"> </v>
      </c>
    </row>
    <row r="358" spans="1:5" x14ac:dyDescent="0.25">
      <c r="A358" s="14"/>
      <c r="D358" s="17" t="str">
        <f t="shared" si="10"/>
        <v xml:space="preserve"> </v>
      </c>
      <c r="E358" t="str">
        <f t="shared" si="11"/>
        <v xml:space="preserve"> </v>
      </c>
    </row>
    <row r="359" spans="1:5" x14ac:dyDescent="0.25">
      <c r="A359" s="14"/>
      <c r="D359" s="17" t="str">
        <f t="shared" si="10"/>
        <v xml:space="preserve"> </v>
      </c>
      <c r="E359" t="str">
        <f t="shared" si="11"/>
        <v xml:space="preserve"> </v>
      </c>
    </row>
    <row r="360" spans="1:5" x14ac:dyDescent="0.25">
      <c r="A360" s="14"/>
      <c r="D360" s="17" t="str">
        <f t="shared" si="10"/>
        <v xml:space="preserve"> </v>
      </c>
      <c r="E360" t="str">
        <f t="shared" si="11"/>
        <v xml:space="preserve"> </v>
      </c>
    </row>
    <row r="361" spans="1:5" x14ac:dyDescent="0.25">
      <c r="A361" s="14"/>
      <c r="D361" s="17" t="str">
        <f t="shared" si="10"/>
        <v xml:space="preserve"> </v>
      </c>
      <c r="E361" t="str">
        <f t="shared" si="11"/>
        <v xml:space="preserve"> </v>
      </c>
    </row>
    <row r="362" spans="1:5" x14ac:dyDescent="0.25">
      <c r="A362" s="14"/>
      <c r="D362" s="17" t="str">
        <f t="shared" si="10"/>
        <v xml:space="preserve"> </v>
      </c>
      <c r="E362" t="str">
        <f t="shared" si="11"/>
        <v xml:space="preserve"> </v>
      </c>
    </row>
    <row r="363" spans="1:5" x14ac:dyDescent="0.25">
      <c r="A363" s="14"/>
      <c r="D363" s="17" t="str">
        <f t="shared" si="10"/>
        <v xml:space="preserve"> </v>
      </c>
      <c r="E363" t="str">
        <f t="shared" si="11"/>
        <v xml:space="preserve"> </v>
      </c>
    </row>
    <row r="364" spans="1:5" x14ac:dyDescent="0.25">
      <c r="A364" s="14"/>
      <c r="D364" s="17" t="str">
        <f t="shared" si="10"/>
        <v xml:space="preserve"> </v>
      </c>
      <c r="E364" t="str">
        <f t="shared" si="11"/>
        <v xml:space="preserve"> </v>
      </c>
    </row>
    <row r="365" spans="1:5" x14ac:dyDescent="0.25">
      <c r="A365" s="14"/>
      <c r="D365" s="17" t="str">
        <f t="shared" si="10"/>
        <v xml:space="preserve"> </v>
      </c>
      <c r="E365" t="str">
        <f t="shared" si="11"/>
        <v xml:space="preserve"> </v>
      </c>
    </row>
    <row r="366" spans="1:5" x14ac:dyDescent="0.25">
      <c r="A366" s="14"/>
      <c r="D366" s="17" t="str">
        <f t="shared" si="10"/>
        <v xml:space="preserve"> </v>
      </c>
      <c r="E366" t="str">
        <f t="shared" si="11"/>
        <v xml:space="preserve"> </v>
      </c>
    </row>
    <row r="367" spans="1:5" x14ac:dyDescent="0.25">
      <c r="A367" s="14"/>
      <c r="D367" s="17" t="str">
        <f t="shared" si="10"/>
        <v xml:space="preserve"> </v>
      </c>
      <c r="E367" t="str">
        <f t="shared" si="11"/>
        <v xml:space="preserve"> </v>
      </c>
    </row>
    <row r="368" spans="1:5" x14ac:dyDescent="0.25">
      <c r="A368" s="14"/>
      <c r="D368" s="17" t="str">
        <f t="shared" si="10"/>
        <v xml:space="preserve"> </v>
      </c>
      <c r="E368" t="str">
        <f t="shared" si="11"/>
        <v xml:space="preserve"> </v>
      </c>
    </row>
    <row r="369" spans="1:5" x14ac:dyDescent="0.25">
      <c r="A369" s="14"/>
      <c r="D369" s="17" t="str">
        <f t="shared" si="10"/>
        <v xml:space="preserve"> </v>
      </c>
      <c r="E369" t="str">
        <f t="shared" si="11"/>
        <v xml:space="preserve"> </v>
      </c>
    </row>
    <row r="370" spans="1:5" x14ac:dyDescent="0.25">
      <c r="A370" s="14"/>
      <c r="D370" s="17" t="str">
        <f t="shared" si="10"/>
        <v xml:space="preserve"> </v>
      </c>
      <c r="E370" t="str">
        <f t="shared" si="11"/>
        <v xml:space="preserve"> </v>
      </c>
    </row>
    <row r="371" spans="1:5" x14ac:dyDescent="0.25">
      <c r="A371" s="14"/>
      <c r="D371" s="17" t="str">
        <f t="shared" si="10"/>
        <v xml:space="preserve"> </v>
      </c>
      <c r="E371" t="str">
        <f t="shared" si="11"/>
        <v xml:space="preserve"> </v>
      </c>
    </row>
    <row r="372" spans="1:5" x14ac:dyDescent="0.25">
      <c r="A372" s="14"/>
      <c r="D372" s="17" t="str">
        <f t="shared" si="10"/>
        <v xml:space="preserve"> </v>
      </c>
      <c r="E372" t="str">
        <f t="shared" si="11"/>
        <v xml:space="preserve"> </v>
      </c>
    </row>
    <row r="373" spans="1:5" x14ac:dyDescent="0.25">
      <c r="A373" s="14"/>
      <c r="D373" s="17" t="str">
        <f t="shared" si="10"/>
        <v xml:space="preserve"> </v>
      </c>
      <c r="E373" t="str">
        <f t="shared" si="11"/>
        <v xml:space="preserve"> </v>
      </c>
    </row>
    <row r="374" spans="1:5" x14ac:dyDescent="0.25">
      <c r="A374" s="14"/>
      <c r="D374" s="17" t="str">
        <f t="shared" si="10"/>
        <v xml:space="preserve"> </v>
      </c>
      <c r="E374" t="str">
        <f t="shared" si="11"/>
        <v xml:space="preserve"> </v>
      </c>
    </row>
    <row r="375" spans="1:5" x14ac:dyDescent="0.25">
      <c r="A375" s="14"/>
      <c r="D375" s="17" t="str">
        <f t="shared" si="10"/>
        <v xml:space="preserve"> </v>
      </c>
      <c r="E375" t="str">
        <f t="shared" si="11"/>
        <v xml:space="preserve"> </v>
      </c>
    </row>
    <row r="376" spans="1:5" x14ac:dyDescent="0.25">
      <c r="A376" s="14"/>
      <c r="D376" s="17" t="str">
        <f t="shared" si="10"/>
        <v xml:space="preserve"> </v>
      </c>
      <c r="E376" t="str">
        <f t="shared" si="11"/>
        <v xml:space="preserve"> </v>
      </c>
    </row>
    <row r="377" spans="1:5" x14ac:dyDescent="0.25">
      <c r="A377" s="14"/>
      <c r="D377" s="17" t="str">
        <f t="shared" si="10"/>
        <v xml:space="preserve"> </v>
      </c>
      <c r="E377" t="str">
        <f t="shared" si="11"/>
        <v xml:space="preserve"> </v>
      </c>
    </row>
    <row r="378" spans="1:5" x14ac:dyDescent="0.25">
      <c r="A378" s="14"/>
      <c r="D378" s="17" t="str">
        <f t="shared" si="10"/>
        <v xml:space="preserve"> </v>
      </c>
      <c r="E378" t="str">
        <f t="shared" si="11"/>
        <v xml:space="preserve"> </v>
      </c>
    </row>
    <row r="379" spans="1:5" x14ac:dyDescent="0.25">
      <c r="A379" s="14"/>
      <c r="D379" s="17" t="str">
        <f t="shared" si="10"/>
        <v xml:space="preserve"> </v>
      </c>
      <c r="E379" t="str">
        <f t="shared" si="11"/>
        <v xml:space="preserve"> </v>
      </c>
    </row>
    <row r="380" spans="1:5" x14ac:dyDescent="0.25">
      <c r="A380" s="14"/>
      <c r="D380" s="17" t="str">
        <f t="shared" si="10"/>
        <v xml:space="preserve"> </v>
      </c>
      <c r="E380" t="str">
        <f t="shared" si="11"/>
        <v xml:space="preserve"> </v>
      </c>
    </row>
    <row r="381" spans="1:5" x14ac:dyDescent="0.25">
      <c r="A381" s="14"/>
      <c r="D381" s="17" t="str">
        <f t="shared" si="10"/>
        <v xml:space="preserve"> </v>
      </c>
      <c r="E381" t="str">
        <f t="shared" si="11"/>
        <v xml:space="preserve"> </v>
      </c>
    </row>
    <row r="382" spans="1:5" x14ac:dyDescent="0.25">
      <c r="A382" s="14"/>
      <c r="D382" s="17" t="str">
        <f t="shared" si="10"/>
        <v xml:space="preserve"> </v>
      </c>
      <c r="E382" t="str">
        <f t="shared" si="11"/>
        <v xml:space="preserve"> </v>
      </c>
    </row>
    <row r="383" spans="1:5" x14ac:dyDescent="0.25">
      <c r="A383" s="14"/>
      <c r="D383" s="17" t="str">
        <f t="shared" si="10"/>
        <v xml:space="preserve"> </v>
      </c>
      <c r="E383" t="str">
        <f t="shared" si="11"/>
        <v xml:space="preserve"> </v>
      </c>
    </row>
    <row r="384" spans="1:5" x14ac:dyDescent="0.25">
      <c r="A384" s="14"/>
      <c r="D384" s="17" t="str">
        <f t="shared" si="10"/>
        <v xml:space="preserve"> </v>
      </c>
      <c r="E384" t="str">
        <f t="shared" si="11"/>
        <v xml:space="preserve"> </v>
      </c>
    </row>
    <row r="385" spans="1:5" x14ac:dyDescent="0.25">
      <c r="A385" s="14"/>
      <c r="D385" s="17" t="str">
        <f t="shared" si="10"/>
        <v xml:space="preserve"> </v>
      </c>
      <c r="E385" t="str">
        <f t="shared" si="11"/>
        <v xml:space="preserve"> </v>
      </c>
    </row>
    <row r="386" spans="1:5" x14ac:dyDescent="0.25">
      <c r="A386" s="14"/>
      <c r="D386" s="17" t="str">
        <f t="shared" si="10"/>
        <v xml:space="preserve"> </v>
      </c>
      <c r="E386" t="str">
        <f t="shared" si="11"/>
        <v xml:space="preserve"> </v>
      </c>
    </row>
    <row r="387" spans="1:5" x14ac:dyDescent="0.25">
      <c r="A387" s="14"/>
      <c r="D387" s="17" t="str">
        <f t="shared" si="10"/>
        <v xml:space="preserve"> </v>
      </c>
      <c r="E387" t="str">
        <f t="shared" si="11"/>
        <v xml:space="preserve"> </v>
      </c>
    </row>
    <row r="388" spans="1:5" x14ac:dyDescent="0.25">
      <c r="A388" s="14"/>
      <c r="D388" s="17" t="str">
        <f t="shared" si="10"/>
        <v xml:space="preserve"> </v>
      </c>
      <c r="E388" t="str">
        <f t="shared" si="11"/>
        <v xml:space="preserve"> </v>
      </c>
    </row>
    <row r="389" spans="1:5" x14ac:dyDescent="0.25">
      <c r="A389" s="14"/>
      <c r="D389" s="17" t="str">
        <f t="shared" si="10"/>
        <v xml:space="preserve"> </v>
      </c>
      <c r="E389" t="str">
        <f t="shared" si="11"/>
        <v xml:space="preserve"> </v>
      </c>
    </row>
    <row r="390" spans="1:5" x14ac:dyDescent="0.25">
      <c r="A390" s="14"/>
      <c r="D390" s="17" t="str">
        <f t="shared" si="10"/>
        <v xml:space="preserve"> </v>
      </c>
      <c r="E390" t="str">
        <f t="shared" si="11"/>
        <v xml:space="preserve"> </v>
      </c>
    </row>
    <row r="391" spans="1:5" x14ac:dyDescent="0.25">
      <c r="A391" s="14"/>
      <c r="D391" s="17" t="str">
        <f t="shared" si="10"/>
        <v xml:space="preserve"> </v>
      </c>
      <c r="E391" t="str">
        <f t="shared" si="11"/>
        <v xml:space="preserve"> </v>
      </c>
    </row>
    <row r="392" spans="1:5" x14ac:dyDescent="0.25">
      <c r="A392" s="14"/>
      <c r="D392" s="17" t="str">
        <f t="shared" si="10"/>
        <v xml:space="preserve"> </v>
      </c>
      <c r="E392" t="str">
        <f t="shared" si="11"/>
        <v xml:space="preserve"> </v>
      </c>
    </row>
    <row r="393" spans="1:5" x14ac:dyDescent="0.25">
      <c r="A393" s="14"/>
      <c r="D393" s="17" t="str">
        <f t="shared" si="10"/>
        <v xml:space="preserve"> </v>
      </c>
      <c r="E393" t="str">
        <f t="shared" si="11"/>
        <v xml:space="preserve"> </v>
      </c>
    </row>
    <row r="394" spans="1:5" x14ac:dyDescent="0.25">
      <c r="A394" s="14"/>
      <c r="D394" s="17" t="str">
        <f t="shared" ref="D394:D430" si="12">IF(C394=0," ",C394+D393)</f>
        <v xml:space="preserve"> </v>
      </c>
      <c r="E394" t="str">
        <f t="shared" ref="E394:E430" si="13">IF(C394=0," ",E393+1)</f>
        <v xml:space="preserve"> </v>
      </c>
    </row>
    <row r="395" spans="1:5" x14ac:dyDescent="0.25">
      <c r="A395" s="14"/>
      <c r="D395" s="17" t="str">
        <f t="shared" si="12"/>
        <v xml:space="preserve"> </v>
      </c>
      <c r="E395" t="str">
        <f t="shared" si="13"/>
        <v xml:space="preserve"> </v>
      </c>
    </row>
    <row r="396" spans="1:5" x14ac:dyDescent="0.25">
      <c r="A396" s="14"/>
      <c r="D396" s="17" t="str">
        <f t="shared" si="12"/>
        <v xml:space="preserve"> </v>
      </c>
      <c r="E396" t="str">
        <f t="shared" si="13"/>
        <v xml:space="preserve"> </v>
      </c>
    </row>
    <row r="397" spans="1:5" x14ac:dyDescent="0.25">
      <c r="A397" s="14"/>
      <c r="D397" s="17" t="str">
        <f t="shared" si="12"/>
        <v xml:space="preserve"> </v>
      </c>
      <c r="E397" t="str">
        <f t="shared" si="13"/>
        <v xml:space="preserve"> </v>
      </c>
    </row>
    <row r="398" spans="1:5" x14ac:dyDescent="0.25">
      <c r="A398" s="14"/>
      <c r="D398" s="17" t="str">
        <f t="shared" si="12"/>
        <v xml:space="preserve"> </v>
      </c>
      <c r="E398" t="str">
        <f t="shared" si="13"/>
        <v xml:space="preserve"> </v>
      </c>
    </row>
    <row r="399" spans="1:5" x14ac:dyDescent="0.25">
      <c r="A399" s="14"/>
      <c r="D399" s="17" t="str">
        <f t="shared" si="12"/>
        <v xml:space="preserve"> </v>
      </c>
      <c r="E399" t="str">
        <f t="shared" si="13"/>
        <v xml:space="preserve"> </v>
      </c>
    </row>
    <row r="400" spans="1:5" x14ac:dyDescent="0.25">
      <c r="A400" s="14"/>
      <c r="D400" s="17" t="str">
        <f t="shared" si="12"/>
        <v xml:space="preserve"> </v>
      </c>
      <c r="E400" t="str">
        <f t="shared" si="13"/>
        <v xml:space="preserve"> </v>
      </c>
    </row>
    <row r="401" spans="1:5" x14ac:dyDescent="0.25">
      <c r="A401" s="14"/>
      <c r="D401" s="17" t="str">
        <f t="shared" si="12"/>
        <v xml:space="preserve"> </v>
      </c>
      <c r="E401" t="str">
        <f t="shared" si="13"/>
        <v xml:space="preserve"> </v>
      </c>
    </row>
    <row r="402" spans="1:5" x14ac:dyDescent="0.25">
      <c r="A402" s="14"/>
      <c r="D402" s="17" t="str">
        <f t="shared" si="12"/>
        <v xml:space="preserve"> </v>
      </c>
      <c r="E402" t="str">
        <f t="shared" si="13"/>
        <v xml:space="preserve"> </v>
      </c>
    </row>
    <row r="403" spans="1:5" x14ac:dyDescent="0.25">
      <c r="A403" s="14"/>
      <c r="D403" s="17" t="str">
        <f t="shared" si="12"/>
        <v xml:space="preserve"> </v>
      </c>
      <c r="E403" t="str">
        <f t="shared" si="13"/>
        <v xml:space="preserve"> </v>
      </c>
    </row>
    <row r="404" spans="1:5" x14ac:dyDescent="0.25">
      <c r="A404" s="14"/>
      <c r="D404" s="17" t="str">
        <f t="shared" si="12"/>
        <v xml:space="preserve"> </v>
      </c>
      <c r="E404" t="str">
        <f t="shared" si="13"/>
        <v xml:space="preserve"> </v>
      </c>
    </row>
    <row r="405" spans="1:5" x14ac:dyDescent="0.25">
      <c r="A405" s="14"/>
      <c r="D405" s="17" t="str">
        <f t="shared" si="12"/>
        <v xml:space="preserve"> </v>
      </c>
      <c r="E405" t="str">
        <f t="shared" si="13"/>
        <v xml:space="preserve"> </v>
      </c>
    </row>
    <row r="406" spans="1:5" x14ac:dyDescent="0.25">
      <c r="A406" s="14"/>
      <c r="D406" s="17" t="str">
        <f t="shared" si="12"/>
        <v xml:space="preserve"> </v>
      </c>
      <c r="E406" t="str">
        <f t="shared" si="13"/>
        <v xml:space="preserve"> </v>
      </c>
    </row>
    <row r="407" spans="1:5" x14ac:dyDescent="0.25">
      <c r="A407" s="14"/>
      <c r="D407" s="17" t="str">
        <f t="shared" si="12"/>
        <v xml:space="preserve"> </v>
      </c>
      <c r="E407" t="str">
        <f t="shared" si="13"/>
        <v xml:space="preserve"> </v>
      </c>
    </row>
    <row r="408" spans="1:5" x14ac:dyDescent="0.25">
      <c r="A408" s="14"/>
      <c r="D408" s="17" t="str">
        <f t="shared" si="12"/>
        <v xml:space="preserve"> </v>
      </c>
      <c r="E408" t="str">
        <f t="shared" si="13"/>
        <v xml:space="preserve"> </v>
      </c>
    </row>
    <row r="409" spans="1:5" x14ac:dyDescent="0.25">
      <c r="A409" s="14"/>
      <c r="D409" s="17" t="str">
        <f t="shared" si="12"/>
        <v xml:space="preserve"> </v>
      </c>
      <c r="E409" t="str">
        <f t="shared" si="13"/>
        <v xml:space="preserve"> </v>
      </c>
    </row>
    <row r="410" spans="1:5" x14ac:dyDescent="0.25">
      <c r="A410" s="14"/>
      <c r="D410" s="17" t="str">
        <f t="shared" si="12"/>
        <v xml:space="preserve"> </v>
      </c>
      <c r="E410" t="str">
        <f t="shared" si="13"/>
        <v xml:space="preserve"> </v>
      </c>
    </row>
    <row r="411" spans="1:5" x14ac:dyDescent="0.25">
      <c r="A411" s="14"/>
      <c r="D411" s="17" t="str">
        <f t="shared" si="12"/>
        <v xml:space="preserve"> </v>
      </c>
      <c r="E411" t="str">
        <f t="shared" si="13"/>
        <v xml:space="preserve"> </v>
      </c>
    </row>
    <row r="412" spans="1:5" x14ac:dyDescent="0.25">
      <c r="A412" s="14"/>
      <c r="D412" s="17" t="str">
        <f t="shared" si="12"/>
        <v xml:space="preserve"> </v>
      </c>
      <c r="E412" t="str">
        <f t="shared" si="13"/>
        <v xml:space="preserve"> </v>
      </c>
    </row>
    <row r="413" spans="1:5" x14ac:dyDescent="0.25">
      <c r="A413" s="14"/>
      <c r="D413" s="17" t="str">
        <f t="shared" si="12"/>
        <v xml:space="preserve"> </v>
      </c>
      <c r="E413" t="str">
        <f t="shared" si="13"/>
        <v xml:space="preserve"> </v>
      </c>
    </row>
    <row r="414" spans="1:5" x14ac:dyDescent="0.25">
      <c r="A414" s="14"/>
      <c r="D414" s="17" t="str">
        <f t="shared" si="12"/>
        <v xml:space="preserve"> </v>
      </c>
      <c r="E414" t="str">
        <f t="shared" si="13"/>
        <v xml:space="preserve"> </v>
      </c>
    </row>
    <row r="415" spans="1:5" x14ac:dyDescent="0.25">
      <c r="A415" s="14"/>
      <c r="D415" s="17" t="str">
        <f t="shared" si="12"/>
        <v xml:space="preserve"> </v>
      </c>
      <c r="E415" t="str">
        <f t="shared" si="13"/>
        <v xml:space="preserve"> </v>
      </c>
    </row>
    <row r="416" spans="1:5" x14ac:dyDescent="0.25">
      <c r="A416" s="14"/>
      <c r="D416" s="17" t="str">
        <f t="shared" si="12"/>
        <v xml:space="preserve"> </v>
      </c>
      <c r="E416" t="str">
        <f t="shared" si="13"/>
        <v xml:space="preserve"> </v>
      </c>
    </row>
    <row r="417" spans="1:5" x14ac:dyDescent="0.25">
      <c r="A417" s="14"/>
      <c r="D417" s="17" t="str">
        <f t="shared" si="12"/>
        <v xml:space="preserve"> </v>
      </c>
      <c r="E417" t="str">
        <f t="shared" si="13"/>
        <v xml:space="preserve"> </v>
      </c>
    </row>
    <row r="418" spans="1:5" x14ac:dyDescent="0.25">
      <c r="A418" s="14"/>
      <c r="D418" s="17" t="str">
        <f t="shared" si="12"/>
        <v xml:space="preserve"> </v>
      </c>
      <c r="E418" t="str">
        <f t="shared" si="13"/>
        <v xml:space="preserve"> </v>
      </c>
    </row>
    <row r="419" spans="1:5" x14ac:dyDescent="0.25">
      <c r="A419" s="14"/>
      <c r="D419" s="17" t="str">
        <f t="shared" si="12"/>
        <v xml:space="preserve"> </v>
      </c>
      <c r="E419" t="str">
        <f t="shared" si="13"/>
        <v xml:space="preserve"> </v>
      </c>
    </row>
    <row r="420" spans="1:5" x14ac:dyDescent="0.25">
      <c r="D420" s="17" t="str">
        <f t="shared" si="12"/>
        <v xml:space="preserve"> </v>
      </c>
      <c r="E420" t="str">
        <f t="shared" si="13"/>
        <v xml:space="preserve"> </v>
      </c>
    </row>
    <row r="421" spans="1:5" x14ac:dyDescent="0.25">
      <c r="D421" s="17" t="str">
        <f t="shared" si="12"/>
        <v xml:space="preserve"> </v>
      </c>
      <c r="E421" t="str">
        <f t="shared" si="13"/>
        <v xml:space="preserve"> </v>
      </c>
    </row>
    <row r="422" spans="1:5" x14ac:dyDescent="0.25">
      <c r="D422" s="17" t="str">
        <f t="shared" si="12"/>
        <v xml:space="preserve"> </v>
      </c>
      <c r="E422" t="str">
        <f t="shared" si="13"/>
        <v xml:space="preserve"> </v>
      </c>
    </row>
    <row r="423" spans="1:5" x14ac:dyDescent="0.25">
      <c r="D423" s="17" t="str">
        <f t="shared" si="12"/>
        <v xml:space="preserve"> </v>
      </c>
      <c r="E423" t="str">
        <f t="shared" si="13"/>
        <v xml:space="preserve"> </v>
      </c>
    </row>
    <row r="424" spans="1:5" x14ac:dyDescent="0.25">
      <c r="D424" s="17" t="str">
        <f t="shared" si="12"/>
        <v xml:space="preserve"> </v>
      </c>
      <c r="E424" t="str">
        <f t="shared" si="13"/>
        <v xml:space="preserve"> </v>
      </c>
    </row>
    <row r="425" spans="1:5" x14ac:dyDescent="0.25">
      <c r="D425" s="17" t="str">
        <f t="shared" si="12"/>
        <v xml:space="preserve"> </v>
      </c>
      <c r="E425" t="str">
        <f t="shared" si="13"/>
        <v xml:space="preserve"> </v>
      </c>
    </row>
    <row r="426" spans="1:5" x14ac:dyDescent="0.25">
      <c r="D426" s="17" t="str">
        <f t="shared" si="12"/>
        <v xml:space="preserve"> </v>
      </c>
      <c r="E426" t="str">
        <f t="shared" si="13"/>
        <v xml:space="preserve"> </v>
      </c>
    </row>
    <row r="427" spans="1:5" x14ac:dyDescent="0.25">
      <c r="D427" s="17" t="str">
        <f t="shared" si="12"/>
        <v xml:space="preserve"> </v>
      </c>
      <c r="E427" t="str">
        <f t="shared" si="13"/>
        <v xml:space="preserve"> </v>
      </c>
    </row>
    <row r="428" spans="1:5" x14ac:dyDescent="0.25">
      <c r="D428" s="17" t="str">
        <f t="shared" si="12"/>
        <v xml:space="preserve"> </v>
      </c>
      <c r="E428" t="str">
        <f t="shared" si="13"/>
        <v xml:space="preserve"> </v>
      </c>
    </row>
    <row r="429" spans="1:5" x14ac:dyDescent="0.25">
      <c r="D429" s="17" t="str">
        <f t="shared" si="12"/>
        <v xml:space="preserve"> </v>
      </c>
      <c r="E429" t="str">
        <f t="shared" si="13"/>
        <v xml:space="preserve"> </v>
      </c>
    </row>
    <row r="430" spans="1:5" x14ac:dyDescent="0.25">
      <c r="D430" s="17" t="str">
        <f t="shared" si="12"/>
        <v xml:space="preserve"> </v>
      </c>
      <c r="E430" t="str">
        <f t="shared" si="13"/>
        <v xml:space="preserve"> 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62BAC-DF18-421A-9915-BDAF01BC0565}">
  <sheetPr codeName="Ark18">
    <tabColor theme="8"/>
  </sheetPr>
  <dimension ref="B2:R444"/>
  <sheetViews>
    <sheetView zoomScaleNormal="100" workbookViewId="0">
      <selection activeCell="U47" sqref="U47"/>
    </sheetView>
  </sheetViews>
  <sheetFormatPr baseColWidth="10" defaultColWidth="12" defaultRowHeight="12" x14ac:dyDescent="0.25"/>
  <cols>
    <col min="1" max="1" width="3" style="20" customWidth="1"/>
    <col min="2" max="2" width="16" style="31" customWidth="1"/>
    <col min="3" max="3" width="10.42578125" style="31" customWidth="1"/>
    <col min="4" max="4" width="11.140625" style="31" customWidth="1"/>
    <col min="5" max="6" width="10" style="31" customWidth="1"/>
    <col min="7" max="7" width="10.85546875" style="31" customWidth="1"/>
    <col min="8" max="8" width="11.42578125" style="31" customWidth="1"/>
    <col min="9" max="9" width="13.5703125" style="31" customWidth="1"/>
    <col min="10" max="10" width="3.7109375" style="31" customWidth="1"/>
    <col min="11" max="11" width="16.7109375" style="31" customWidth="1"/>
    <col min="12" max="12" width="6.140625" style="31" customWidth="1"/>
    <col min="13" max="18" width="6.140625" style="20" customWidth="1"/>
    <col min="19" max="16384" width="12" style="20"/>
  </cols>
  <sheetData>
    <row r="2" spans="2:18" ht="30" customHeight="1" x14ac:dyDescent="0.25">
      <c r="B2" s="50" t="str">
        <f>PTD_storfe!AC2</f>
        <v>Kommunevise slakteleveranser av alle storfekategorier i kg og prosentandel av hver kategori i Trøndelag i 2018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51"/>
      <c r="N2" s="51"/>
      <c r="O2" s="51"/>
      <c r="P2" s="51"/>
      <c r="Q2" s="51"/>
      <c r="R2" s="51"/>
    </row>
    <row r="3" spans="2:18" x14ac:dyDescent="0.25">
      <c r="B3" s="31" t="s">
        <v>1493</v>
      </c>
    </row>
    <row r="4" spans="2:18" s="49" customFormat="1" ht="29.4" customHeight="1" x14ac:dyDescent="0.3">
      <c r="B4" s="97" t="s">
        <v>1519</v>
      </c>
      <c r="C4" s="97"/>
      <c r="D4" s="97"/>
      <c r="E4" s="97"/>
      <c r="F4" s="97"/>
      <c r="G4" s="97"/>
      <c r="H4" s="97"/>
      <c r="I4" s="97"/>
      <c r="J4" s="60"/>
      <c r="K4" s="96" t="s">
        <v>1528</v>
      </c>
      <c r="L4" s="96"/>
      <c r="M4" s="96"/>
      <c r="N4" s="96"/>
      <c r="O4" s="96"/>
      <c r="P4" s="96"/>
      <c r="Q4" s="96"/>
      <c r="R4" s="96"/>
    </row>
    <row r="5" spans="2:18" s="52" customFormat="1" ht="34.5" customHeight="1" x14ac:dyDescent="0.25">
      <c r="B5" s="61" t="str">
        <f>IF(PTD_storfe!A11=0," ",PTD_storfe!A11)</f>
        <v>Radetiketter</v>
      </c>
      <c r="C5" s="61" t="str">
        <f>IF(PTD_storfe!B11=0," ",PTD_storfe!B11)</f>
        <v>kalv</v>
      </c>
      <c r="D5" s="61" t="str">
        <f>IF(PTD_storfe!C11=0," ",PTD_storfe!C11)</f>
        <v>ku</v>
      </c>
      <c r="E5" s="61" t="str">
        <f>IF(PTD_storfe!D11=0," ",PTD_storfe!D11)</f>
        <v>kvige</v>
      </c>
      <c r="F5" s="61" t="str">
        <f>IF(PTD_storfe!E11=0," ",PTD_storfe!E11)</f>
        <v>okse</v>
      </c>
      <c r="G5" s="61" t="str">
        <f>IF(PTD_storfe!F11=0," ",PTD_storfe!F11)</f>
        <v>u okse/kast</v>
      </c>
      <c r="H5" s="61" t="str">
        <f>IF(PTD_storfe!G11=0," ",PTD_storfe!G11)</f>
        <v>ung ku</v>
      </c>
      <c r="I5" s="61" t="str">
        <f>IF(PTD_storfe!H11=0," ",PTD_storfe!H11)</f>
        <v>Sum storfe</v>
      </c>
      <c r="J5" s="61"/>
      <c r="K5" s="61" t="str">
        <f>IF(PTD_storfe!I11=0," ",PTD_storfe!I11)</f>
        <v>Radetiketter</v>
      </c>
      <c r="L5" s="61" t="str">
        <f>IF(PTD_storfe!J11=0," ",PTD_storfe!J11)</f>
        <v>kalv</v>
      </c>
      <c r="M5" s="61" t="str">
        <f>IF(PTD_storfe!K11=0," ",PTD_storfe!K11)</f>
        <v>ku</v>
      </c>
      <c r="N5" s="61" t="str">
        <f>IF(PTD_storfe!L11=0," ",PTD_storfe!L11)</f>
        <v>kvige</v>
      </c>
      <c r="O5" s="61" t="str">
        <f>IF(PTD_storfe!M11=0," ",PTD_storfe!M11)</f>
        <v>okse</v>
      </c>
      <c r="P5" s="61" t="str">
        <f>IF(PTD_storfe!N11=0," ",PTD_storfe!N11)</f>
        <v>u okse/kast</v>
      </c>
      <c r="Q5" s="61" t="str">
        <f>IF(PTD_storfe!O11=0," ",PTD_storfe!O11)</f>
        <v>ung ku</v>
      </c>
      <c r="R5" s="61" t="str">
        <f>IF(PTD_storfe!P11=0," ",PTD_storfe!P11)</f>
        <v>% sum storfe</v>
      </c>
    </row>
    <row r="6" spans="2:18" x14ac:dyDescent="0.25">
      <c r="B6" s="47" t="str">
        <f>IF(PTD_storfe!A12=0," ",PTD_storfe!A12)</f>
        <v>Steinkjer</v>
      </c>
      <c r="C6" s="62">
        <f>IF(PTD_storfe!B12=0," ",PTD_storfe!B12)</f>
        <v>20108</v>
      </c>
      <c r="D6" s="62">
        <f>IF(PTD_storfe!C12=0," ",PTD_storfe!C12)</f>
        <v>293132</v>
      </c>
      <c r="E6" s="62">
        <f>IF(PTD_storfe!D12=0," ",PTD_storfe!D12)</f>
        <v>95504</v>
      </c>
      <c r="F6" s="62">
        <f>IF(PTD_storfe!E12=0," ",PTD_storfe!E12)</f>
        <v>31812</v>
      </c>
      <c r="G6" s="62">
        <f>IF(PTD_storfe!F12=0," ",PTD_storfe!F12)</f>
        <v>1143356</v>
      </c>
      <c r="H6" s="62">
        <f>IF(PTD_storfe!G12=0," ",PTD_storfe!G12)</f>
        <v>267144</v>
      </c>
      <c r="I6" s="62">
        <f>IF(PTD_storfe!H12=0," ",PTD_storfe!H12)</f>
        <v>1851056</v>
      </c>
      <c r="J6" s="62"/>
      <c r="K6" s="47" t="str">
        <f>IF(PTD_storfe!I12=0," ",PTD_storfe!I12)</f>
        <v>Steinkjer</v>
      </c>
      <c r="L6" s="63">
        <f>IF(PTD_storfe!J12=0," ",PTD_storfe!J12)</f>
        <v>0.12121723614091776</v>
      </c>
      <c r="M6" s="63">
        <f>IF(PTD_storfe!K12=0," ",PTD_storfe!K12)</f>
        <v>8.5123089767323676E-2</v>
      </c>
      <c r="N6" s="63">
        <f>IF(PTD_storfe!L12=0," ",PTD_storfe!L12)</f>
        <v>0.10246462704437874</v>
      </c>
      <c r="O6" s="63">
        <f>IF(PTD_storfe!M12=0," ",PTD_storfe!M12)</f>
        <v>6.4255503084312618E-2</v>
      </c>
      <c r="P6" s="63">
        <f>IF(PTD_storfe!N12=0," ",PTD_storfe!N12)</f>
        <v>0.12289278433378079</v>
      </c>
      <c r="Q6" s="63">
        <f>IF(PTD_storfe!O12=0," ",PTD_storfe!O12)</f>
        <v>9.3172173068713532E-2</v>
      </c>
      <c r="R6" s="63">
        <f>IF(PTD_storfe!P12=0," ",PTD_storfe!P12)</f>
        <v>0.10757226562885913</v>
      </c>
    </row>
    <row r="7" spans="2:18" x14ac:dyDescent="0.25">
      <c r="B7" s="47" t="str">
        <f>IF(PTD_storfe!A13=0," ",PTD_storfe!A13)</f>
        <v>Levanger</v>
      </c>
      <c r="C7" s="62">
        <f>IF(PTD_storfe!B13=0," ",PTD_storfe!B13)</f>
        <v>6174</v>
      </c>
      <c r="D7" s="62">
        <f>IF(PTD_storfe!C13=0," ",PTD_storfe!C13)</f>
        <v>255233</v>
      </c>
      <c r="E7" s="62">
        <f>IF(PTD_storfe!D13=0," ",PTD_storfe!D13)</f>
        <v>67006</v>
      </c>
      <c r="F7" s="62">
        <f>IF(PTD_storfe!E13=0," ",PTD_storfe!E13)</f>
        <v>56815</v>
      </c>
      <c r="G7" s="62">
        <f>IF(PTD_storfe!F13=0," ",PTD_storfe!F13)</f>
        <v>886885</v>
      </c>
      <c r="H7" s="62">
        <f>IF(PTD_storfe!G13=0," ",PTD_storfe!G13)</f>
        <v>250181</v>
      </c>
      <c r="I7" s="62">
        <f>IF(PTD_storfe!H13=0," ",PTD_storfe!H13)</f>
        <v>1522294</v>
      </c>
      <c r="J7" s="62"/>
      <c r="K7" s="47" t="str">
        <f>IF(PTD_storfe!I13=0," ",PTD_storfe!I13)</f>
        <v>Levanger</v>
      </c>
      <c r="L7" s="63">
        <f>IF(PTD_storfe!J13=0," ",PTD_storfe!J13)</f>
        <v>3.7218779388006079E-2</v>
      </c>
      <c r="M7" s="63">
        <f>IF(PTD_storfe!K13=0," ",PTD_storfe!K13)</f>
        <v>7.411753602671603E-2</v>
      </c>
      <c r="N7" s="63">
        <f>IF(PTD_storfe!L13=0," ",PTD_storfe!L13)</f>
        <v>7.1889604621122066E-2</v>
      </c>
      <c r="O7" s="63">
        <f>IF(PTD_storfe!M13=0," ",PTD_storfe!M13)</f>
        <v>0.11475784005203137</v>
      </c>
      <c r="P7" s="63">
        <f>IF(PTD_storfe!N13=0," ",PTD_storfe!N13)</f>
        <v>9.5326186274323294E-2</v>
      </c>
      <c r="Q7" s="63">
        <f>IF(PTD_storfe!O13=0," ",PTD_storfe!O13)</f>
        <v>8.7255964687598525E-2</v>
      </c>
      <c r="R7" s="63">
        <f>IF(PTD_storfe!P13=0," ",PTD_storfe!P13)</f>
        <v>8.8466591250193669E-2</v>
      </c>
    </row>
    <row r="8" spans="2:18" x14ac:dyDescent="0.25">
      <c r="B8" s="47" t="str">
        <f>IF(PTD_storfe!A14=0," ",PTD_storfe!A14)</f>
        <v>Indre Fosen</v>
      </c>
      <c r="C8" s="62">
        <f>IF(PTD_storfe!B14=0," ",PTD_storfe!B14)</f>
        <v>16276</v>
      </c>
      <c r="D8" s="62">
        <f>IF(PTD_storfe!C14=0," ",PTD_storfe!C14)</f>
        <v>204370</v>
      </c>
      <c r="E8" s="62">
        <f>IF(PTD_storfe!D14=0," ",PTD_storfe!D14)</f>
        <v>60050</v>
      </c>
      <c r="F8" s="62">
        <f>IF(PTD_storfe!E14=0," ",PTD_storfe!E14)</f>
        <v>19758</v>
      </c>
      <c r="G8" s="62">
        <f>IF(PTD_storfe!F14=0," ",PTD_storfe!F14)</f>
        <v>476932</v>
      </c>
      <c r="H8" s="62">
        <f>IF(PTD_storfe!G14=0," ",PTD_storfe!G14)</f>
        <v>176483</v>
      </c>
      <c r="I8" s="62">
        <f>IF(PTD_storfe!H14=0," ",PTD_storfe!H14)</f>
        <v>953869</v>
      </c>
      <c r="J8" s="62"/>
      <c r="K8" s="47" t="str">
        <f>IF(PTD_storfe!I14=0," ",PTD_storfe!I14)</f>
        <v>Indre Fosen</v>
      </c>
      <c r="L8" s="63">
        <f>IF(PTD_storfe!J14=0," ",PTD_storfe!J14)</f>
        <v>9.8116756287526224E-2</v>
      </c>
      <c r="M8" s="63">
        <f>IF(PTD_storfe!K14=0," ",PTD_storfe!K14)</f>
        <v>5.9347344731206217E-2</v>
      </c>
      <c r="N8" s="63">
        <f>IF(PTD_storfe!L14=0," ",PTD_storfe!L14)</f>
        <v>6.4426629816708658E-2</v>
      </c>
      <c r="O8" s="63">
        <f>IF(PTD_storfe!M14=0," ",PTD_storfe!M14)</f>
        <v>3.9908217966171534E-2</v>
      </c>
      <c r="P8" s="63">
        <f>IF(PTD_storfe!N14=0," ",PTD_storfe!N14)</f>
        <v>5.1262687577516314E-2</v>
      </c>
      <c r="Q8" s="63">
        <f>IF(PTD_storfe!O14=0," ",PTD_storfe!O14)</f>
        <v>6.1552213861010431E-2</v>
      </c>
      <c r="R8" s="63">
        <f>IF(PTD_storfe!P14=0," ",PTD_storfe!P14)</f>
        <v>5.5433141646246374E-2</v>
      </c>
    </row>
    <row r="9" spans="2:18" x14ac:dyDescent="0.25">
      <c r="B9" s="47" t="str">
        <f>IF(PTD_storfe!A15=0," ",PTD_storfe!A15)</f>
        <v>Overhalla</v>
      </c>
      <c r="C9" s="62">
        <f>IF(PTD_storfe!B15=0," ",PTD_storfe!B15)</f>
        <v>785</v>
      </c>
      <c r="D9" s="62">
        <f>IF(PTD_storfe!C15=0," ",PTD_storfe!C15)</f>
        <v>101920</v>
      </c>
      <c r="E9" s="62">
        <f>IF(PTD_storfe!D15=0," ",PTD_storfe!D15)</f>
        <v>22410</v>
      </c>
      <c r="F9" s="62">
        <f>IF(PTD_storfe!E15=0," ",PTD_storfe!E15)</f>
        <v>26322</v>
      </c>
      <c r="G9" s="62">
        <f>IF(PTD_storfe!F15=0," ",PTD_storfe!F15)</f>
        <v>537137</v>
      </c>
      <c r="H9" s="62">
        <f>IF(PTD_storfe!G15=0," ",PTD_storfe!G15)</f>
        <v>95718</v>
      </c>
      <c r="I9" s="62">
        <f>IF(PTD_storfe!H15=0," ",PTD_storfe!H15)</f>
        <v>784292</v>
      </c>
      <c r="J9" s="62"/>
      <c r="K9" s="47" t="str">
        <f>IF(PTD_storfe!I15=0," ",PTD_storfe!I15)</f>
        <v>Overhalla</v>
      </c>
      <c r="L9" s="63">
        <f>IF(PTD_storfe!J15=0," ",PTD_storfe!J15)</f>
        <v>4.7322225169395479E-3</v>
      </c>
      <c r="M9" s="63">
        <f>IF(PTD_storfe!K15=0," ",PTD_storfe!K15)</f>
        <v>2.9596718574176922E-2</v>
      </c>
      <c r="N9" s="63">
        <f>IF(PTD_storfe!L15=0," ",PTD_storfe!L15)</f>
        <v>2.4043310144753388E-2</v>
      </c>
      <c r="O9" s="63">
        <f>IF(PTD_storfe!M15=0," ",PTD_storfe!M15)</f>
        <v>5.3166520564104015E-2</v>
      </c>
      <c r="P9" s="63">
        <f>IF(PTD_storfe!N15=0," ",PTD_storfe!N15)</f>
        <v>5.7733778017252733E-2</v>
      </c>
      <c r="Q9" s="63">
        <f>IF(PTD_storfe!O15=0," ",PTD_storfe!O15)</f>
        <v>3.3383695916027023E-2</v>
      </c>
      <c r="R9" s="63">
        <f>IF(PTD_storfe!P15=0," ",PTD_storfe!P15)</f>
        <v>4.557834412064745E-2</v>
      </c>
    </row>
    <row r="10" spans="2:18" x14ac:dyDescent="0.25">
      <c r="B10" s="47" t="str">
        <f>IF(PTD_storfe!A16=0," ",PTD_storfe!A16)</f>
        <v>Midtre Gauldal</v>
      </c>
      <c r="C10" s="62">
        <f>IF(PTD_storfe!B16=0," ",PTD_storfe!B16)</f>
        <v>7963</v>
      </c>
      <c r="D10" s="62">
        <f>IF(PTD_storfe!C16=0," ",PTD_storfe!C16)</f>
        <v>158044</v>
      </c>
      <c r="E10" s="62">
        <f>IF(PTD_storfe!D16=0," ",PTD_storfe!D16)</f>
        <v>42898</v>
      </c>
      <c r="F10" s="62">
        <f>IF(PTD_storfe!E16=0," ",PTD_storfe!E16)</f>
        <v>16795</v>
      </c>
      <c r="G10" s="62">
        <f>IF(PTD_storfe!F16=0," ",PTD_storfe!F16)</f>
        <v>340193</v>
      </c>
      <c r="H10" s="62">
        <f>IF(PTD_storfe!G16=0," ",PTD_storfe!G16)</f>
        <v>114392</v>
      </c>
      <c r="I10" s="62">
        <f>IF(PTD_storfe!H16=0," ",PTD_storfe!H16)</f>
        <v>680285</v>
      </c>
      <c r="J10" s="62"/>
      <c r="K10" s="47" t="str">
        <f>IF(PTD_storfe!I16=0," ",PTD_storfe!I16)</f>
        <v>Midtre Gauldal</v>
      </c>
      <c r="L10" s="63">
        <f>IF(PTD_storfe!J16=0," ",PTD_storfe!J16)</f>
        <v>4.8003424079477226E-2</v>
      </c>
      <c r="M10" s="63">
        <f>IF(PTD_storfe!K16=0," ",PTD_storfe!K16)</f>
        <v>4.5894660423245852E-2</v>
      </c>
      <c r="N10" s="63">
        <f>IF(PTD_storfe!L16=0," ",PTD_storfe!L16)</f>
        <v>4.602453898213435E-2</v>
      </c>
      <c r="O10" s="63">
        <f>IF(PTD_storfe!M16=0," ",PTD_storfe!M16)</f>
        <v>3.392339916701341E-2</v>
      </c>
      <c r="P10" s="63">
        <f>IF(PTD_storfe!N16=0," ",PTD_storfe!N16)</f>
        <v>3.6565396062872707E-2</v>
      </c>
      <c r="Q10" s="63">
        <f>IF(PTD_storfe!O16=0," ",PTD_storfe!O16)</f>
        <v>3.9896652074073453E-2</v>
      </c>
      <c r="R10" s="63">
        <f>IF(PTD_storfe!P16=0," ",PTD_storfe!P16)</f>
        <v>3.9534081477453104E-2</v>
      </c>
    </row>
    <row r="11" spans="2:18" x14ac:dyDescent="0.25">
      <c r="B11" s="47" t="str">
        <f>IF(PTD_storfe!A17=0," ",PTD_storfe!A17)</f>
        <v>Nærøy</v>
      </c>
      <c r="C11" s="62">
        <f>IF(PTD_storfe!B17=0," ",PTD_storfe!B17)</f>
        <v>2406</v>
      </c>
      <c r="D11" s="62">
        <f>IF(PTD_storfe!C17=0," ",PTD_storfe!C17)</f>
        <v>127264</v>
      </c>
      <c r="E11" s="62">
        <f>IF(PTD_storfe!D17=0," ",PTD_storfe!D17)</f>
        <v>25572</v>
      </c>
      <c r="F11" s="62">
        <f>IF(PTD_storfe!E17=0," ",PTD_storfe!E17)</f>
        <v>26309</v>
      </c>
      <c r="G11" s="62">
        <f>IF(PTD_storfe!F17=0," ",PTD_storfe!F17)</f>
        <v>350100</v>
      </c>
      <c r="H11" s="62">
        <f>IF(PTD_storfe!G17=0," ",PTD_storfe!G17)</f>
        <v>107884</v>
      </c>
      <c r="I11" s="62">
        <f>IF(PTD_storfe!H17=0," ",PTD_storfe!H17)</f>
        <v>639535</v>
      </c>
      <c r="J11" s="62"/>
      <c r="K11" s="47" t="str">
        <f>IF(PTD_storfe!I17=0," ",PTD_storfe!I17)</f>
        <v>Nærøy</v>
      </c>
      <c r="L11" s="63">
        <f>IF(PTD_storfe!J17=0," ",PTD_storfe!J17)</f>
        <v>1.4504111306696245E-2</v>
      </c>
      <c r="M11" s="63">
        <f>IF(PTD_storfe!K17=0," ",PTD_storfe!K17)</f>
        <v>3.6956404951177899E-2</v>
      </c>
      <c r="N11" s="63">
        <f>IF(PTD_storfe!L17=0," ",PTD_storfe!L17)</f>
        <v>2.7435766489140277E-2</v>
      </c>
      <c r="O11" s="63">
        <f>IF(PTD_storfe!M17=0," ",PTD_storfe!M17)</f>
        <v>5.314026249984851E-2</v>
      </c>
      <c r="P11" s="63">
        <f>IF(PTD_storfe!N17=0," ",PTD_storfe!N17)</f>
        <v>3.7630242719902333E-2</v>
      </c>
      <c r="Q11" s="63">
        <f>IF(PTD_storfe!O17=0," ",PTD_storfe!O17)</f>
        <v>3.7626848139374613E-2</v>
      </c>
      <c r="R11" s="63">
        <f>IF(PTD_storfe!P17=0," ",PTD_storfe!P17)</f>
        <v>3.7165936038106043E-2</v>
      </c>
    </row>
    <row r="12" spans="2:18" x14ac:dyDescent="0.25">
      <c r="B12" s="47" t="str">
        <f>IF(PTD_storfe!A18=0," ",PTD_storfe!A18)</f>
        <v>Verdal</v>
      </c>
      <c r="C12" s="62">
        <f>IF(PTD_storfe!B18=0," ",PTD_storfe!B18)</f>
        <v>3481</v>
      </c>
      <c r="D12" s="62">
        <f>IF(PTD_storfe!C18=0," ",PTD_storfe!C18)</f>
        <v>142270</v>
      </c>
      <c r="E12" s="62">
        <f>IF(PTD_storfe!D18=0," ",PTD_storfe!D18)</f>
        <v>39157</v>
      </c>
      <c r="F12" s="62">
        <f>IF(PTD_storfe!E18=0," ",PTD_storfe!E18)</f>
        <v>14449</v>
      </c>
      <c r="G12" s="62">
        <f>IF(PTD_storfe!F18=0," ",PTD_storfe!F18)</f>
        <v>317586</v>
      </c>
      <c r="H12" s="62">
        <f>IF(PTD_storfe!G18=0," ",PTD_storfe!G18)</f>
        <v>108739</v>
      </c>
      <c r="I12" s="62">
        <f>IF(PTD_storfe!H18=0," ",PTD_storfe!H18)</f>
        <v>625682</v>
      </c>
      <c r="J12" s="62"/>
      <c r="K12" s="47" t="str">
        <f>IF(PTD_storfe!I18=0," ",PTD_storfe!I18)</f>
        <v>Verdal</v>
      </c>
      <c r="L12" s="63">
        <f>IF(PTD_storfe!J18=0," ",PTD_storfe!J18)</f>
        <v>2.0984543415880977E-2</v>
      </c>
      <c r="M12" s="63">
        <f>IF(PTD_storfe!K18=0," ",PTD_storfe!K18)</f>
        <v>4.1314022287560349E-2</v>
      </c>
      <c r="N12" s="63">
        <f>IF(PTD_storfe!L18=0," ",PTD_storfe!L18)</f>
        <v>4.2010883326109257E-2</v>
      </c>
      <c r="O12" s="63">
        <f>IF(PTD_storfe!M18=0," ",PTD_storfe!M18)</f>
        <v>2.9184828494443388E-2</v>
      </c>
      <c r="P12" s="63">
        <f>IF(PTD_storfe!N18=0," ",PTD_storfe!N18)</f>
        <v>3.4135499184355621E-2</v>
      </c>
      <c r="Q12" s="63">
        <f>IF(PTD_storfe!O18=0," ",PTD_storfe!O18)</f>
        <v>3.7925047642166178E-2</v>
      </c>
      <c r="R12" s="63">
        <f>IF(PTD_storfe!P18=0," ",PTD_storfe!P18)</f>
        <v>3.6360882816725067E-2</v>
      </c>
    </row>
    <row r="13" spans="2:18" x14ac:dyDescent="0.25">
      <c r="B13" s="47" t="str">
        <f>IF(PTD_storfe!A19=0," ",PTD_storfe!A19)</f>
        <v>Inderøy</v>
      </c>
      <c r="C13" s="62">
        <f>IF(PTD_storfe!B19=0," ",PTD_storfe!B19)</f>
        <v>1321</v>
      </c>
      <c r="D13" s="62">
        <f>IF(PTD_storfe!C19=0," ",PTD_storfe!C19)</f>
        <v>121908</v>
      </c>
      <c r="E13" s="62">
        <f>IF(PTD_storfe!D19=0," ",PTD_storfe!D19)</f>
        <v>39531</v>
      </c>
      <c r="F13" s="62">
        <f>IF(PTD_storfe!E19=0," ",PTD_storfe!E19)</f>
        <v>13341</v>
      </c>
      <c r="G13" s="62">
        <f>IF(PTD_storfe!F19=0," ",PTD_storfe!F19)</f>
        <v>326340</v>
      </c>
      <c r="H13" s="62">
        <f>IF(PTD_storfe!G19=0," ",PTD_storfe!G19)</f>
        <v>100564</v>
      </c>
      <c r="I13" s="62">
        <f>IF(PTD_storfe!H19=0," ",PTD_storfe!H19)</f>
        <v>603005</v>
      </c>
      <c r="J13" s="62"/>
      <c r="K13" s="47" t="str">
        <f>IF(PTD_storfe!I19=0," ",PTD_storfe!I19)</f>
        <v>Inderøy</v>
      </c>
      <c r="L13" s="63">
        <f>IF(PTD_storfe!J19=0," ",PTD_storfe!J19)</f>
        <v>7.9633961081237489E-3</v>
      </c>
      <c r="M13" s="63">
        <f>IF(PTD_storfe!K19=0," ",PTD_storfe!K19)</f>
        <v>3.5401067189371666E-2</v>
      </c>
      <c r="N13" s="63">
        <f>IF(PTD_storfe!L19=0," ",PTD_storfe!L19)</f>
        <v>4.2412141603402329E-2</v>
      </c>
      <c r="O13" s="63">
        <f>IF(PTD_storfe!M19=0," ",PTD_storfe!M19)</f>
        <v>2.6946833479435897E-2</v>
      </c>
      <c r="P13" s="63">
        <f>IF(PTD_storfe!N19=0," ",PTD_storfe!N19)</f>
        <v>3.507641647875729E-2</v>
      </c>
      <c r="Q13" s="63">
        <f>IF(PTD_storfe!O19=0," ",PTD_storfe!O19)</f>
        <v>3.5073841869860851E-2</v>
      </c>
      <c r="R13" s="63">
        <f>IF(PTD_storfe!P19=0," ",PTD_storfe!P19)</f>
        <v>3.5043031672477874E-2</v>
      </c>
    </row>
    <row r="14" spans="2:18" x14ac:dyDescent="0.25">
      <c r="B14" s="47" t="str">
        <f>IF(PTD_storfe!A20=0," ",PTD_storfe!A20)</f>
        <v>Stjørdal</v>
      </c>
      <c r="C14" s="62">
        <f>IF(PTD_storfe!B20=0," ",PTD_storfe!B20)</f>
        <v>2644</v>
      </c>
      <c r="D14" s="62">
        <f>IF(PTD_storfe!C20=0," ",PTD_storfe!C20)</f>
        <v>113787</v>
      </c>
      <c r="E14" s="62">
        <f>IF(PTD_storfe!D20=0," ",PTD_storfe!D20)</f>
        <v>37476</v>
      </c>
      <c r="F14" s="62">
        <f>IF(PTD_storfe!E20=0," ",PTD_storfe!E20)</f>
        <v>20728</v>
      </c>
      <c r="G14" s="62">
        <f>IF(PTD_storfe!F20=0," ",PTD_storfe!F20)</f>
        <v>325436</v>
      </c>
      <c r="H14" s="62">
        <f>IF(PTD_storfe!G20=0," ",PTD_storfe!G20)</f>
        <v>92940</v>
      </c>
      <c r="I14" s="62">
        <f>IF(PTD_storfe!H20=0," ",PTD_storfe!H20)</f>
        <v>593011</v>
      </c>
      <c r="J14" s="62"/>
      <c r="K14" s="47" t="str">
        <f>IF(PTD_storfe!I20=0," ",PTD_storfe!I20)</f>
        <v>Stjørdal</v>
      </c>
      <c r="L14" s="63">
        <f>IF(PTD_storfe!J20=0," ",PTD_storfe!J20)</f>
        <v>1.5938848834125052E-2</v>
      </c>
      <c r="M14" s="63">
        <f>IF(PTD_storfe!K20=0," ",PTD_storfe!K20)</f>
        <v>3.3042796471741263E-2</v>
      </c>
      <c r="N14" s="63">
        <f>IF(PTD_storfe!L20=0," ",PTD_storfe!L20)</f>
        <v>4.0207366844479162E-2</v>
      </c>
      <c r="O14" s="63">
        <f>IF(PTD_storfe!M20=0," ",PTD_storfe!M20)</f>
        <v>4.186747352985138E-2</v>
      </c>
      <c r="P14" s="63">
        <f>IF(PTD_storfe!N20=0," ",PTD_storfe!N20)</f>
        <v>3.4979250699212046E-2</v>
      </c>
      <c r="Q14" s="63">
        <f>IF(PTD_storfe!O20=0," ",PTD_storfe!O20)</f>
        <v>3.2414809110465653E-2</v>
      </c>
      <c r="R14" s="63">
        <f>IF(PTD_storfe!P20=0," ",PTD_storfe!P20)</f>
        <v>3.4462240371353099E-2</v>
      </c>
    </row>
    <row r="15" spans="2:18" x14ac:dyDescent="0.25">
      <c r="B15" s="47" t="str">
        <f>IF(PTD_storfe!A21=0," ",PTD_storfe!A21)</f>
        <v>Ørland</v>
      </c>
      <c r="C15" s="62">
        <f>IF(PTD_storfe!B21=0," ",PTD_storfe!B21)</f>
        <v>6489</v>
      </c>
      <c r="D15" s="62">
        <f>IF(PTD_storfe!C21=0," ",PTD_storfe!C21)</f>
        <v>64280</v>
      </c>
      <c r="E15" s="62">
        <f>IF(PTD_storfe!D21=0," ",PTD_storfe!D21)</f>
        <v>25426</v>
      </c>
      <c r="F15" s="62">
        <f>IF(PTD_storfe!E21=0," ",PTD_storfe!E21)</f>
        <v>24880</v>
      </c>
      <c r="G15" s="62">
        <f>IF(PTD_storfe!F21=0," ",PTD_storfe!F21)</f>
        <v>358141</v>
      </c>
      <c r="H15" s="62">
        <f>IF(PTD_storfe!G21=0," ",PTD_storfe!G21)</f>
        <v>67538</v>
      </c>
      <c r="I15" s="62">
        <f>IF(PTD_storfe!H21=0," ",PTD_storfe!H21)</f>
        <v>546754</v>
      </c>
      <c r="J15" s="62"/>
      <c r="K15" s="47" t="str">
        <f>IF(PTD_storfe!I21=0," ",PTD_storfe!I21)</f>
        <v>Ørland</v>
      </c>
      <c r="L15" s="63">
        <f>IF(PTD_storfe!J21=0," ",PTD_storfe!J21)</f>
        <v>3.9117696703720672E-2</v>
      </c>
      <c r="M15" s="63">
        <f>IF(PTD_storfe!K21=0," ",PTD_storfe!K21)</f>
        <v>1.8666376275000906E-2</v>
      </c>
      <c r="N15" s="63">
        <f>IF(PTD_storfe!L21=0," ",PTD_storfe!L21)</f>
        <v>2.7279125557362768E-2</v>
      </c>
      <c r="O15" s="63">
        <f>IF(PTD_storfe!M21=0," ",PTD_storfe!M21)</f>
        <v>5.0253895282839751E-2</v>
      </c>
      <c r="P15" s="63">
        <f>IF(PTD_storfe!N21=0," ",PTD_storfe!N21)</f>
        <v>3.8494523730215773E-2</v>
      </c>
      <c r="Q15" s="63">
        <f>IF(PTD_storfe!O21=0," ",PTD_storfe!O21)</f>
        <v>2.3555319321095645E-2</v>
      </c>
      <c r="R15" s="63">
        <f>IF(PTD_storfe!P21=0," ",PTD_storfe!P21)</f>
        <v>3.1774061142202749E-2</v>
      </c>
    </row>
    <row r="16" spans="2:18" x14ac:dyDescent="0.25">
      <c r="B16" s="47" t="str">
        <f>IF(PTD_storfe!A22=0," ",PTD_storfe!A22)</f>
        <v>Oppdal</v>
      </c>
      <c r="C16" s="62">
        <f>IF(PTD_storfe!B22=0," ",PTD_storfe!B22)</f>
        <v>5196</v>
      </c>
      <c r="D16" s="62">
        <f>IF(PTD_storfe!C22=0," ",PTD_storfe!C22)</f>
        <v>101810</v>
      </c>
      <c r="E16" s="62">
        <f>IF(PTD_storfe!D22=0," ",PTD_storfe!D22)</f>
        <v>36053</v>
      </c>
      <c r="F16" s="62">
        <f>IF(PTD_storfe!E22=0," ",PTD_storfe!E22)</f>
        <v>16576</v>
      </c>
      <c r="G16" s="62">
        <f>IF(PTD_storfe!F22=0," ",PTD_storfe!F22)</f>
        <v>264474</v>
      </c>
      <c r="H16" s="62">
        <f>IF(PTD_storfe!G22=0," ",PTD_storfe!G22)</f>
        <v>79209</v>
      </c>
      <c r="I16" s="62">
        <f>IF(PTD_storfe!H22=0," ",PTD_storfe!H22)</f>
        <v>503318</v>
      </c>
      <c r="J16" s="62"/>
      <c r="K16" s="47" t="str">
        <f>IF(PTD_storfe!I22=0," ",PTD_storfe!I22)</f>
        <v>Oppdal</v>
      </c>
      <c r="L16" s="63">
        <f>IF(PTD_storfe!J22=0," ",PTD_storfe!J22)</f>
        <v>3.1323093245882665E-2</v>
      </c>
      <c r="M16" s="63">
        <f>IF(PTD_storfe!K22=0," ",PTD_storfe!K22)</f>
        <v>2.9564775490943409E-2</v>
      </c>
      <c r="N16" s="63">
        <f>IF(PTD_storfe!L22=0," ",PTD_storfe!L22)</f>
        <v>3.8680654201195618E-2</v>
      </c>
      <c r="O16" s="63">
        <f>IF(PTD_storfe!M22=0," ",PTD_storfe!M22)</f>
        <v>3.3481051776863009E-2</v>
      </c>
      <c r="P16" s="63">
        <f>IF(PTD_storfe!N22=0," ",PTD_storfe!N22)</f>
        <v>2.8426794667533419E-2</v>
      </c>
      <c r="Q16" s="63">
        <f>IF(PTD_storfe!O22=0," ",PTD_storfe!O22)</f>
        <v>2.7625829727037591E-2</v>
      </c>
      <c r="R16" s="63">
        <f>IF(PTD_storfe!P22=0," ",PTD_storfe!P22)</f>
        <v>2.924982150285357E-2</v>
      </c>
    </row>
    <row r="17" spans="2:18" x14ac:dyDescent="0.25">
      <c r="B17" s="47" t="str">
        <f>IF(PTD_storfe!A23=0," ",PTD_storfe!A23)</f>
        <v>Orkdal</v>
      </c>
      <c r="C17" s="62">
        <f>IF(PTD_storfe!B23=0," ",PTD_storfe!B23)</f>
        <v>2370</v>
      </c>
      <c r="D17" s="62">
        <f>IF(PTD_storfe!C23=0," ",PTD_storfe!C23)</f>
        <v>73656</v>
      </c>
      <c r="E17" s="62">
        <f>IF(PTD_storfe!D23=0," ",PTD_storfe!D23)</f>
        <v>17701</v>
      </c>
      <c r="F17" s="62">
        <f>IF(PTD_storfe!E23=0," ",PTD_storfe!E23)</f>
        <v>18960</v>
      </c>
      <c r="G17" s="62">
        <f>IF(PTD_storfe!F23=0," ",PTD_storfe!F23)</f>
        <v>315302</v>
      </c>
      <c r="H17" s="62">
        <f>IF(PTD_storfe!G23=0," ",PTD_storfe!G23)</f>
        <v>50057</v>
      </c>
      <c r="I17" s="62">
        <f>IF(PTD_storfe!H23=0," ",PTD_storfe!H23)</f>
        <v>478046</v>
      </c>
      <c r="J17" s="62"/>
      <c r="K17" s="47" t="str">
        <f>IF(PTD_storfe!I23=0," ",PTD_storfe!I23)</f>
        <v>Orkdal</v>
      </c>
      <c r="L17" s="63">
        <f>IF(PTD_storfe!J23=0," ",PTD_storfe!J23)</f>
        <v>1.4287092184900292E-2</v>
      </c>
      <c r="M17" s="63">
        <f>IF(PTD_storfe!K23=0," ",PTD_storfe!K23)</f>
        <v>2.1389088533159097E-2</v>
      </c>
      <c r="N17" s="63">
        <f>IF(PTD_storfe!L23=0," ",PTD_storfe!L23)</f>
        <v>1.8991103653381514E-2</v>
      </c>
      <c r="O17" s="63">
        <f>IF(PTD_storfe!M23=0," ",PTD_storfe!M23)</f>
        <v>3.8296376791102961E-2</v>
      </c>
      <c r="P17" s="63">
        <f>IF(PTD_storfe!N23=0," ",PTD_storfe!N23)</f>
        <v>3.3890005113026693E-2</v>
      </c>
      <c r="Q17" s="63">
        <f>IF(PTD_storfe!O23=0," ",PTD_storfe!O23)</f>
        <v>1.7458447381564227E-2</v>
      </c>
      <c r="R17" s="63">
        <f>IF(PTD_storfe!P23=0," ",PTD_storfe!P23)</f>
        <v>2.7781164532468813E-2</v>
      </c>
    </row>
    <row r="18" spans="2:18" x14ac:dyDescent="0.25">
      <c r="B18" s="47" t="str">
        <f>IF(PTD_storfe!A24=0," ",PTD_storfe!A24)</f>
        <v>Meldal</v>
      </c>
      <c r="C18" s="62">
        <f>IF(PTD_storfe!B24=0," ",PTD_storfe!B24)</f>
        <v>6414</v>
      </c>
      <c r="D18" s="62">
        <f>IF(PTD_storfe!C24=0," ",PTD_storfe!C24)</f>
        <v>104711</v>
      </c>
      <c r="E18" s="62">
        <f>IF(PTD_storfe!D24=0," ",PTD_storfe!D24)</f>
        <v>22926</v>
      </c>
      <c r="F18" s="62">
        <f>IF(PTD_storfe!E24=0," ",PTD_storfe!E24)</f>
        <v>17143</v>
      </c>
      <c r="G18" s="62">
        <f>IF(PTD_storfe!F24=0," ",PTD_storfe!F24)</f>
        <v>195859</v>
      </c>
      <c r="H18" s="62">
        <f>IF(PTD_storfe!G24=0," ",PTD_storfe!G24)</f>
        <v>94572</v>
      </c>
      <c r="I18" s="62">
        <f>IF(PTD_storfe!H24=0," ",PTD_storfe!H24)</f>
        <v>441625</v>
      </c>
      <c r="J18" s="62"/>
      <c r="K18" s="47" t="str">
        <f>IF(PTD_storfe!I24=0," ",PTD_storfe!I24)</f>
        <v>Meldal</v>
      </c>
      <c r="L18" s="63">
        <f>IF(PTD_storfe!J24=0," ",PTD_storfe!J24)</f>
        <v>3.8665573533312438E-2</v>
      </c>
      <c r="M18" s="63">
        <f>IF(PTD_storfe!K24=0," ",PTD_storfe!K24)</f>
        <v>3.0407201713310829E-2</v>
      </c>
      <c r="N18" s="63">
        <f>IF(PTD_storfe!L24=0," ",PTD_storfe!L24)</f>
        <v>2.4596917821446504E-2</v>
      </c>
      <c r="O18" s="63">
        <f>IF(PTD_storfe!M24=0," ",PTD_storfe!M24)</f>
        <v>3.4626307348622258E-2</v>
      </c>
      <c r="P18" s="63">
        <f>IF(PTD_storfe!N24=0," ",PTD_storfe!N24)</f>
        <v>2.1051761522071839E-2</v>
      </c>
      <c r="Q18" s="63">
        <f>IF(PTD_storfe!O24=0," ",PTD_storfe!O24)</f>
        <v>3.2984003950881836E-2</v>
      </c>
      <c r="R18" s="63">
        <f>IF(PTD_storfe!P24=0," ",PTD_storfe!P24)</f>
        <v>2.5664594592678402E-2</v>
      </c>
    </row>
    <row r="19" spans="2:18" x14ac:dyDescent="0.25">
      <c r="B19" s="47" t="str">
        <f>IF(PTD_storfe!A25=0," ",PTD_storfe!A25)</f>
        <v>Namdalseid</v>
      </c>
      <c r="C19" s="62">
        <f>IF(PTD_storfe!B25=0," ",PTD_storfe!B25)</f>
        <v>18925</v>
      </c>
      <c r="D19" s="62">
        <f>IF(PTD_storfe!C25=0," ",PTD_storfe!C25)</f>
        <v>103230</v>
      </c>
      <c r="E19" s="62">
        <f>IF(PTD_storfe!D25=0," ",PTD_storfe!D25)</f>
        <v>21510</v>
      </c>
      <c r="F19" s="62">
        <f>IF(PTD_storfe!E25=0," ",PTD_storfe!E25)</f>
        <v>6003</v>
      </c>
      <c r="G19" s="62">
        <f>IF(PTD_storfe!F25=0," ",PTD_storfe!F25)</f>
        <v>196532</v>
      </c>
      <c r="H19" s="62">
        <f>IF(PTD_storfe!G25=0," ",PTD_storfe!G25)</f>
        <v>92743</v>
      </c>
      <c r="I19" s="62">
        <f>IF(PTD_storfe!H25=0," ",PTD_storfe!H25)</f>
        <v>438943</v>
      </c>
      <c r="J19" s="62"/>
      <c r="K19" s="47" t="str">
        <f>IF(PTD_storfe!I25=0," ",PTD_storfe!I25)</f>
        <v>Namdalseid</v>
      </c>
      <c r="L19" s="63">
        <f>IF(PTD_storfe!J25=0," ",PTD_storfe!J25)</f>
        <v>0.11408574666634516</v>
      </c>
      <c r="M19" s="63">
        <f>IF(PTD_storfe!K25=0," ",PTD_storfe!K25)</f>
        <v>2.9977131656321463E-2</v>
      </c>
      <c r="N19" s="63">
        <f>IF(PTD_storfe!L25=0," ",PTD_storfe!L25)</f>
        <v>2.3077715359823531E-2</v>
      </c>
      <c r="O19" s="63">
        <f>IF(PTD_storfe!M25=0," ",PTD_storfe!M25)</f>
        <v>1.2125166132752694E-2</v>
      </c>
      <c r="P19" s="63">
        <f>IF(PTD_storfe!N25=0," ",PTD_storfe!N25)</f>
        <v>2.1124098435383737E-2</v>
      </c>
      <c r="Q19" s="63">
        <f>IF(PTD_storfe!O25=0," ",PTD_storfe!O25)</f>
        <v>3.2346101154851689E-2</v>
      </c>
      <c r="R19" s="63">
        <f>IF(PTD_storfe!P25=0," ",PTD_storfe!P25)</f>
        <v>2.5508732848670335E-2</v>
      </c>
    </row>
    <row r="20" spans="2:18" x14ac:dyDescent="0.25">
      <c r="B20" s="47" t="str">
        <f>IF(PTD_storfe!A26=0," ",PTD_storfe!A26)</f>
        <v>Åfjord</v>
      </c>
      <c r="C20" s="62">
        <f>IF(PTD_storfe!B26=0," ",PTD_storfe!B26)</f>
        <v>5425</v>
      </c>
      <c r="D20" s="62">
        <f>IF(PTD_storfe!C26=0," ",PTD_storfe!C26)</f>
        <v>92181</v>
      </c>
      <c r="E20" s="62">
        <f>IF(PTD_storfe!D26=0," ",PTD_storfe!D26)</f>
        <v>29726</v>
      </c>
      <c r="F20" s="62">
        <f>IF(PTD_storfe!E26=0," ",PTD_storfe!E26)</f>
        <v>8606</v>
      </c>
      <c r="G20" s="62">
        <f>IF(PTD_storfe!F26=0," ",PTD_storfe!F26)</f>
        <v>212593</v>
      </c>
      <c r="H20" s="62">
        <f>IF(PTD_storfe!G26=0," ",PTD_storfe!G26)</f>
        <v>82536</v>
      </c>
      <c r="I20" s="62">
        <f>IF(PTD_storfe!H26=0," ",PTD_storfe!H26)</f>
        <v>431067</v>
      </c>
      <c r="J20" s="62"/>
      <c r="K20" s="47" t="str">
        <f>IF(PTD_storfe!I26=0," ",PTD_storfe!I26)</f>
        <v>Åfjord</v>
      </c>
      <c r="L20" s="63">
        <f>IF(PTD_storfe!J26=0," ",PTD_storfe!J26)</f>
        <v>3.2703575992862485E-2</v>
      </c>
      <c r="M20" s="63">
        <f>IF(PTD_storfe!K26=0," ",PTD_storfe!K26)</f>
        <v>2.6768594141348145E-2</v>
      </c>
      <c r="N20" s="63">
        <f>IF(PTD_storfe!L26=0," ",PTD_storfe!L26)</f>
        <v>3.1892522863138741E-2</v>
      </c>
      <c r="O20" s="63">
        <f>IF(PTD_storfe!M26=0," ",PTD_storfe!M26)</f>
        <v>1.7382838537143043E-2</v>
      </c>
      <c r="P20" s="63">
        <f>IF(PTD_storfe!N26=0," ",PTD_storfe!N26)</f>
        <v>2.2850403286353033E-2</v>
      </c>
      <c r="Q20" s="63">
        <f>IF(PTD_storfe!O26=0," ",PTD_storfe!O26)</f>
        <v>2.8786192002812492E-2</v>
      </c>
      <c r="R20" s="63">
        <f>IF(PTD_storfe!P26=0," ",PTD_storfe!P26)</f>
        <v>2.5051026996393097E-2</v>
      </c>
    </row>
    <row r="21" spans="2:18" x14ac:dyDescent="0.25">
      <c r="B21" s="47" t="str">
        <f>IF(PTD_storfe!A27=0," ",PTD_storfe!A27)</f>
        <v>Snåsa</v>
      </c>
      <c r="C21" s="62">
        <f>IF(PTD_storfe!B27=0," ",PTD_storfe!B27)</f>
        <v>7584</v>
      </c>
      <c r="D21" s="62">
        <f>IF(PTD_storfe!C27=0," ",PTD_storfe!C27)</f>
        <v>90381</v>
      </c>
      <c r="E21" s="62">
        <f>IF(PTD_storfe!D27=0," ",PTD_storfe!D27)</f>
        <v>31113</v>
      </c>
      <c r="F21" s="62">
        <f>IF(PTD_storfe!E27=0," ",PTD_storfe!E27)</f>
        <v>11623</v>
      </c>
      <c r="G21" s="62">
        <f>IF(PTD_storfe!F27=0," ",PTD_storfe!F27)</f>
        <v>207299</v>
      </c>
      <c r="H21" s="62">
        <f>IF(PTD_storfe!G27=0," ",PTD_storfe!G27)</f>
        <v>68585</v>
      </c>
      <c r="I21" s="62">
        <f>IF(PTD_storfe!H27=0," ",PTD_storfe!H27)</f>
        <v>416585</v>
      </c>
      <c r="J21" s="62"/>
      <c r="K21" s="47" t="str">
        <f>IF(PTD_storfe!I27=0," ",PTD_storfe!I27)</f>
        <v>Snåsa</v>
      </c>
      <c r="L21" s="63">
        <f>IF(PTD_storfe!J27=0," ",PTD_storfe!J27)</f>
        <v>4.5718694991680936E-2</v>
      </c>
      <c r="M21" s="63">
        <f>IF(PTD_storfe!K27=0," ",PTD_storfe!K27)</f>
        <v>2.6245889142981597E-2</v>
      </c>
      <c r="N21" s="63">
        <f>IF(PTD_storfe!L27=0," ",PTD_storfe!L27)</f>
        <v>3.3380611715025085E-2</v>
      </c>
      <c r="O21" s="63">
        <f>IF(PTD_storfe!M27=0," ",PTD_storfe!M27)</f>
        <v>2.3476729295516335E-2</v>
      </c>
      <c r="P21" s="63">
        <f>IF(PTD_storfe!N27=0," ",PTD_storfe!N27)</f>
        <v>2.2281381564104641E-2</v>
      </c>
      <c r="Q21" s="63">
        <f>IF(PTD_storfe!O27=0," ",PTD_storfe!O27)</f>
        <v>2.3920482922759702E-2</v>
      </c>
      <c r="R21" s="63">
        <f>IF(PTD_storfe!P27=0," ",PTD_storfe!P27)</f>
        <v>2.4209420069948334E-2</v>
      </c>
    </row>
    <row r="22" spans="2:18" x14ac:dyDescent="0.25">
      <c r="B22" s="47" t="str">
        <f>IF(PTD_storfe!A28=0," ",PTD_storfe!A28)</f>
        <v>Bjugn</v>
      </c>
      <c r="C22" s="62">
        <f>IF(PTD_storfe!B28=0," ",PTD_storfe!B28)</f>
        <v>3585</v>
      </c>
      <c r="D22" s="62">
        <f>IF(PTD_storfe!C28=0," ",PTD_storfe!C28)</f>
        <v>88206</v>
      </c>
      <c r="E22" s="62">
        <f>IF(PTD_storfe!D28=0," ",PTD_storfe!D28)</f>
        <v>35904</v>
      </c>
      <c r="F22" s="62">
        <f>IF(PTD_storfe!E28=0," ",PTD_storfe!E28)</f>
        <v>12553</v>
      </c>
      <c r="G22" s="62">
        <f>IF(PTD_storfe!F28=0," ",PTD_storfe!F28)</f>
        <v>189006</v>
      </c>
      <c r="H22" s="62">
        <f>IF(PTD_storfe!G28=0," ",PTD_storfe!G28)</f>
        <v>69034</v>
      </c>
      <c r="I22" s="62">
        <f>IF(PTD_storfe!H28=0," ",PTD_storfe!H28)</f>
        <v>398288</v>
      </c>
      <c r="J22" s="62"/>
      <c r="K22" s="47" t="str">
        <f>IF(PTD_storfe!I28=0," ",PTD_storfe!I28)</f>
        <v>Bjugn</v>
      </c>
      <c r="L22" s="63">
        <f>IF(PTD_storfe!J28=0," ",PTD_storfe!J28)</f>
        <v>2.1611487545513734E-2</v>
      </c>
      <c r="M22" s="63">
        <f>IF(PTD_storfe!K28=0," ",PTD_storfe!K28)</f>
        <v>2.5614287269955353E-2</v>
      </c>
      <c r="N22" s="63">
        <f>IF(PTD_storfe!L28=0," ",PTD_storfe!L28)</f>
        <v>3.852079462013501E-2</v>
      </c>
      <c r="O22" s="63">
        <f>IF(PTD_storfe!M28=0," ",PTD_storfe!M28)</f>
        <v>2.5355190815333092E-2</v>
      </c>
      <c r="P22" s="63">
        <f>IF(PTD_storfe!N28=0," ",PTD_storfe!N28)</f>
        <v>2.0315171823815655E-2</v>
      </c>
      <c r="Q22" s="63">
        <f>IF(PTD_storfe!O28=0," ",PTD_storfe!O28)</f>
        <v>2.4077081258143812E-2</v>
      </c>
      <c r="R22" s="63">
        <f>IF(PTD_storfe!P28=0," ",PTD_storfe!P28)</f>
        <v>2.3146108239181874E-2</v>
      </c>
    </row>
    <row r="23" spans="2:18" x14ac:dyDescent="0.25">
      <c r="B23" s="47" t="str">
        <f>IF(PTD_storfe!A29=0," ",PTD_storfe!A29)</f>
        <v>Melhus</v>
      </c>
      <c r="C23" s="62">
        <f>IF(PTD_storfe!B29=0," ",PTD_storfe!B29)</f>
        <v>2194</v>
      </c>
      <c r="D23" s="62">
        <f>IF(PTD_storfe!C29=0," ",PTD_storfe!C29)</f>
        <v>100957</v>
      </c>
      <c r="E23" s="62">
        <f>IF(PTD_storfe!D29=0," ",PTD_storfe!D29)</f>
        <v>27603</v>
      </c>
      <c r="F23" s="62">
        <f>IF(PTD_storfe!E29=0," ",PTD_storfe!E29)</f>
        <v>22901</v>
      </c>
      <c r="G23" s="62">
        <f>IF(PTD_storfe!F29=0," ",PTD_storfe!F29)</f>
        <v>156125</v>
      </c>
      <c r="H23" s="62">
        <f>IF(PTD_storfe!G29=0," ",PTD_storfe!G29)</f>
        <v>66371</v>
      </c>
      <c r="I23" s="62">
        <f>IF(PTD_storfe!H29=0," ",PTD_storfe!H29)</f>
        <v>376151</v>
      </c>
      <c r="J23" s="62"/>
      <c r="K23" s="47" t="str">
        <f>IF(PTD_storfe!I29=0," ",PTD_storfe!I29)</f>
        <v>Melhus</v>
      </c>
      <c r="L23" s="63">
        <f>IF(PTD_storfe!J29=0," ",PTD_storfe!J29)</f>
        <v>1.3226109811675629E-2</v>
      </c>
      <c r="M23" s="63">
        <f>IF(PTD_storfe!K29=0," ",PTD_storfe!K29)</f>
        <v>2.9317071400050819E-2</v>
      </c>
      <c r="N23" s="63">
        <f>IF(PTD_storfe!L29=0," ",PTD_storfe!L29)</f>
        <v>2.961479205379865E-2</v>
      </c>
      <c r="O23" s="63">
        <f>IF(PTD_storfe!M29=0," ",PTD_storfe!M29)</f>
        <v>4.6256609962713552E-2</v>
      </c>
      <c r="P23" s="63">
        <f>IF(PTD_storfe!N29=0," ",PTD_storfe!N29)</f>
        <v>1.6780981561396034E-2</v>
      </c>
      <c r="Q23" s="63">
        <f>IF(PTD_storfe!O29=0," ",PTD_storfe!O29)</f>
        <v>2.3148303157636278E-2</v>
      </c>
      <c r="R23" s="63">
        <f>IF(PTD_storfe!P29=0," ",PTD_storfe!P29)</f>
        <v>2.1859638654130934E-2</v>
      </c>
    </row>
    <row r="24" spans="2:18" x14ac:dyDescent="0.25">
      <c r="B24" s="47" t="str">
        <f>IF(PTD_storfe!A30=0," ",PTD_storfe!A30)</f>
        <v>Hemne</v>
      </c>
      <c r="C24" s="62">
        <f>IF(PTD_storfe!B30=0," ",PTD_storfe!B30)</f>
        <v>819</v>
      </c>
      <c r="D24" s="62">
        <f>IF(PTD_storfe!C30=0," ",PTD_storfe!C30)</f>
        <v>57363</v>
      </c>
      <c r="E24" s="62">
        <f>IF(PTD_storfe!D30=0," ",PTD_storfe!D30)</f>
        <v>14830</v>
      </c>
      <c r="F24" s="62">
        <f>IF(PTD_storfe!E30=0," ",PTD_storfe!E30)</f>
        <v>10201</v>
      </c>
      <c r="G24" s="62">
        <f>IF(PTD_storfe!F30=0," ",PTD_storfe!F30)</f>
        <v>241310</v>
      </c>
      <c r="H24" s="62">
        <f>IF(PTD_storfe!G30=0," ",PTD_storfe!G30)</f>
        <v>49723</v>
      </c>
      <c r="I24" s="62">
        <f>IF(PTD_storfe!H30=0," ",PTD_storfe!H30)</f>
        <v>374246</v>
      </c>
      <c r="J24" s="62"/>
      <c r="K24" s="47" t="str">
        <f>IF(PTD_storfe!I30=0," ",PTD_storfe!I30)</f>
        <v>Hemne</v>
      </c>
      <c r="L24" s="63">
        <f>IF(PTD_storfe!J30=0," ",PTD_storfe!J30)</f>
        <v>4.9371850208579492E-3</v>
      </c>
      <c r="M24" s="63">
        <f>IF(PTD_storfe!K30=0," ",PTD_storfe!K30)</f>
        <v>1.665773712294457E-2</v>
      </c>
      <c r="N24" s="63">
        <f>IF(PTD_storfe!L30=0," ",PTD_storfe!L30)</f>
        <v>1.5910856289455277E-2</v>
      </c>
      <c r="O24" s="63">
        <f>IF(PTD_storfe!M30=0," ",PTD_storfe!M30)</f>
        <v>2.0604501036183612E-2</v>
      </c>
      <c r="P24" s="63">
        <f>IF(PTD_storfe!N30=0," ",PTD_storfe!N30)</f>
        <v>2.593702905095582E-2</v>
      </c>
      <c r="Q24" s="63">
        <f>IF(PTD_storfe!O30=0," ",PTD_storfe!O30)</f>
        <v>1.7341957751233952E-2</v>
      </c>
      <c r="R24" s="63">
        <f>IF(PTD_storfe!P30=0," ",PTD_storfe!P30)</f>
        <v>2.1748931486966366E-2</v>
      </c>
    </row>
    <row r="25" spans="2:18" x14ac:dyDescent="0.25">
      <c r="B25" s="47" t="str">
        <f>IF(PTD_storfe!A31=0," ",PTD_storfe!A31)</f>
        <v>Rindal</v>
      </c>
      <c r="C25" s="62">
        <f>IF(PTD_storfe!B31=0," ",PTD_storfe!B31)</f>
        <v>2562</v>
      </c>
      <c r="D25" s="62">
        <f>IF(PTD_storfe!C31=0," ",PTD_storfe!C31)</f>
        <v>91615</v>
      </c>
      <c r="E25" s="62">
        <f>IF(PTD_storfe!D31=0," ",PTD_storfe!D31)</f>
        <v>21175</v>
      </c>
      <c r="F25" s="62">
        <f>IF(PTD_storfe!E31=0," ",PTD_storfe!E31)</f>
        <v>1290</v>
      </c>
      <c r="G25" s="62">
        <f>IF(PTD_storfe!F31=0," ",PTD_storfe!F31)</f>
        <v>165395</v>
      </c>
      <c r="H25" s="62">
        <f>IF(PTD_storfe!G31=0," ",PTD_storfe!G31)</f>
        <v>78504</v>
      </c>
      <c r="I25" s="62">
        <f>IF(PTD_storfe!H31=0," ",PTD_storfe!H31)</f>
        <v>360541</v>
      </c>
      <c r="J25" s="62"/>
      <c r="K25" s="47" t="str">
        <f>IF(PTD_storfe!I31=0," ",PTD_storfe!I31)</f>
        <v>Rindal</v>
      </c>
      <c r="L25" s="63">
        <f>IF(PTD_storfe!J31=0," ",PTD_storfe!J31)</f>
        <v>1.5444527501145378E-2</v>
      </c>
      <c r="M25" s="63">
        <f>IF(PTD_storfe!K31=0," ",PTD_storfe!K31)</f>
        <v>2.6604232458528439E-2</v>
      </c>
      <c r="N25" s="63">
        <f>IF(PTD_storfe!L31=0," ",PTD_storfe!L31)</f>
        <v>2.2718299523210753E-2</v>
      </c>
      <c r="O25" s="63">
        <f>IF(PTD_storfe!M31=0," ",PTD_storfe!M31)</f>
        <v>2.6056079145845368E-3</v>
      </c>
      <c r="P25" s="63">
        <f>IF(PTD_storfe!N31=0," ",PTD_storfe!N31)</f>
        <v>1.7777360738812472E-2</v>
      </c>
      <c r="Q25" s="63">
        <f>IF(PTD_storfe!O31=0," ",PTD_storfe!O31)</f>
        <v>2.7379945926490162E-2</v>
      </c>
      <c r="R25" s="63">
        <f>IF(PTD_storfe!P31=0," ",PTD_storfe!P31)</f>
        <v>2.0952479137365105E-2</v>
      </c>
    </row>
    <row r="26" spans="2:18" x14ac:dyDescent="0.25">
      <c r="B26" s="47" t="str">
        <f>IF(PTD_storfe!A32=0," ",PTD_storfe!A32)</f>
        <v>Selbu</v>
      </c>
      <c r="C26" s="62">
        <f>IF(PTD_storfe!B32=0," ",PTD_storfe!B32)</f>
        <v>4295</v>
      </c>
      <c r="D26" s="62">
        <f>IF(PTD_storfe!C32=0," ",PTD_storfe!C32)</f>
        <v>85699</v>
      </c>
      <c r="E26" s="62">
        <f>IF(PTD_storfe!D32=0," ",PTD_storfe!D32)</f>
        <v>18126</v>
      </c>
      <c r="F26" s="62">
        <f>IF(PTD_storfe!E32=0," ",PTD_storfe!E32)</f>
        <v>9817</v>
      </c>
      <c r="G26" s="62">
        <f>IF(PTD_storfe!F32=0," ",PTD_storfe!F32)</f>
        <v>176650</v>
      </c>
      <c r="H26" s="62">
        <f>IF(PTD_storfe!G32=0," ",PTD_storfe!G32)</f>
        <v>60860</v>
      </c>
      <c r="I26" s="62">
        <f>IF(PTD_storfe!H32=0," ",PTD_storfe!H32)</f>
        <v>355447</v>
      </c>
      <c r="J26" s="62"/>
      <c r="K26" s="47" t="str">
        <f>IF(PTD_storfe!I32=0," ",PTD_storfe!I32)</f>
        <v>Selbu</v>
      </c>
      <c r="L26" s="63">
        <f>IF(PTD_storfe!J32=0," ",PTD_storfe!J32)</f>
        <v>2.5891586892045043E-2</v>
      </c>
      <c r="M26" s="63">
        <f>IF(PTD_storfe!K32=0," ",PTD_storfe!K32)</f>
        <v>2.4886275363897058E-2</v>
      </c>
      <c r="N26" s="63">
        <f>IF(PTD_storfe!L32=0," ",PTD_storfe!L32)</f>
        <v>1.9447078968487276E-2</v>
      </c>
      <c r="O26" s="63">
        <f>IF(PTD_storfe!M32=0," ",PTD_storfe!M32)</f>
        <v>1.9828878215097982E-2</v>
      </c>
      <c r="P26" s="63">
        <f>IF(PTD_storfe!N32=0," ",PTD_storfe!N32)</f>
        <v>1.8987096191004707E-2</v>
      </c>
      <c r="Q26" s="63">
        <f>IF(PTD_storfe!O32=0," ",PTD_storfe!O32)</f>
        <v>2.1226224257186781E-2</v>
      </c>
      <c r="R26" s="63">
        <f>IF(PTD_storfe!P32=0," ",PTD_storfe!P32)</f>
        <v>2.0656446428947095E-2</v>
      </c>
    </row>
    <row r="27" spans="2:18" x14ac:dyDescent="0.25">
      <c r="B27" s="47" t="str">
        <f>IF(PTD_storfe!A33=0," ",PTD_storfe!A33)</f>
        <v>Rennebu</v>
      </c>
      <c r="C27" s="62">
        <f>IF(PTD_storfe!B33=0," ",PTD_storfe!B33)</f>
        <v>4615</v>
      </c>
      <c r="D27" s="62">
        <f>IF(PTD_storfe!C33=0," ",PTD_storfe!C33)</f>
        <v>91216</v>
      </c>
      <c r="E27" s="62">
        <f>IF(PTD_storfe!D33=0," ",PTD_storfe!D33)</f>
        <v>20296</v>
      </c>
      <c r="F27" s="62">
        <f>IF(PTD_storfe!E33=0," ",PTD_storfe!E33)</f>
        <v>6589</v>
      </c>
      <c r="G27" s="62">
        <f>IF(PTD_storfe!F33=0," ",PTD_storfe!F33)</f>
        <v>164188</v>
      </c>
      <c r="H27" s="62">
        <f>IF(PTD_storfe!G33=0," ",PTD_storfe!G33)</f>
        <v>67937</v>
      </c>
      <c r="I27" s="62">
        <f>IF(PTD_storfe!H33=0," ",PTD_storfe!H33)</f>
        <v>354841</v>
      </c>
      <c r="J27" s="62"/>
      <c r="K27" s="47" t="str">
        <f>IF(PTD_storfe!I33=0," ",PTD_storfe!I33)</f>
        <v>Rennebu</v>
      </c>
      <c r="L27" s="63">
        <f>IF(PTD_storfe!J33=0," ",PTD_storfe!J33)</f>
        <v>2.7820645752453521E-2</v>
      </c>
      <c r="M27" s="63">
        <f>IF(PTD_storfe!K33=0," ",PTD_storfe!K33)</f>
        <v>2.6488366183890524E-2</v>
      </c>
      <c r="N27" s="63">
        <f>IF(PTD_storfe!L33=0," ",PTD_storfe!L33)</f>
        <v>2.1775235283262594E-2</v>
      </c>
      <c r="O27" s="63">
        <f>IF(PTD_storfe!M33=0," ",PTD_storfe!M33)</f>
        <v>1.330879887534691E-2</v>
      </c>
      <c r="P27" s="63">
        <f>IF(PTD_storfe!N33=0," ",PTD_storfe!N33)</f>
        <v>1.764762722563646E-2</v>
      </c>
      <c r="Q27" s="63">
        <f>IF(PTD_storfe!O33=0," ",PTD_storfe!O33)</f>
        <v>2.3694479089065041E-2</v>
      </c>
      <c r="R27" s="63">
        <f>IF(PTD_storfe!P33=0," ",PTD_storfe!P33)</f>
        <v>2.0621229345849073E-2</v>
      </c>
    </row>
    <row r="28" spans="2:18" x14ac:dyDescent="0.25">
      <c r="B28" s="47" t="str">
        <f>IF(PTD_storfe!A34=0," ",PTD_storfe!A34)</f>
        <v>Røros</v>
      </c>
      <c r="C28" s="62">
        <f>IF(PTD_storfe!B34=0," ",PTD_storfe!B34)</f>
        <v>3774</v>
      </c>
      <c r="D28" s="62">
        <f>IF(PTD_storfe!C34=0," ",PTD_storfe!C34)</f>
        <v>59071</v>
      </c>
      <c r="E28" s="62">
        <f>IF(PTD_storfe!D34=0," ",PTD_storfe!D34)</f>
        <v>16507</v>
      </c>
      <c r="F28" s="62">
        <f>IF(PTD_storfe!E34=0," ",PTD_storfe!E34)</f>
        <v>4777</v>
      </c>
      <c r="G28" s="62">
        <f>IF(PTD_storfe!F34=0," ",PTD_storfe!F34)</f>
        <v>139343</v>
      </c>
      <c r="H28" s="62">
        <f>IF(PTD_storfe!G34=0," ",PTD_storfe!G34)</f>
        <v>45618</v>
      </c>
      <c r="I28" s="62">
        <f>IF(PTD_storfe!H34=0," ",PTD_storfe!H34)</f>
        <v>269090</v>
      </c>
      <c r="J28" s="62"/>
      <c r="K28" s="47" t="str">
        <f>IF(PTD_storfe!I34=0," ",PTD_storfe!I34)</f>
        <v>Røros</v>
      </c>
      <c r="L28" s="63">
        <f>IF(PTD_storfe!J34=0," ",PTD_storfe!J34)</f>
        <v>2.2750837934942491E-2</v>
      </c>
      <c r="M28" s="63">
        <f>IF(PTD_storfe!K34=0," ",PTD_storfe!K34)</f>
        <v>1.7153726088061271E-2</v>
      </c>
      <c r="N28" s="63">
        <f>IF(PTD_storfe!L34=0," ",PTD_storfe!L34)</f>
        <v>1.7710081238707907E-2</v>
      </c>
      <c r="O28" s="63">
        <f>IF(PTD_storfe!M34=0," ",PTD_storfe!M34)</f>
        <v>9.6488286883490947E-3</v>
      </c>
      <c r="P28" s="63">
        <f>IF(PTD_storfe!N34=0," ",PTD_storfe!N34)</f>
        <v>1.4977180552183236E-2</v>
      </c>
      <c r="Q28" s="63">
        <f>IF(PTD_storfe!O34=0," ",PTD_storfe!O34)</f>
        <v>1.5910251366486144E-2</v>
      </c>
      <c r="R28" s="63">
        <f>IF(PTD_storfe!P34=0," ",PTD_storfe!P34)</f>
        <v>1.563789585948221E-2</v>
      </c>
    </row>
    <row r="29" spans="2:18" x14ac:dyDescent="0.25">
      <c r="B29" s="47" t="str">
        <f>IF(PTD_storfe!A35=0," ",PTD_storfe!A35)</f>
        <v>Vikna</v>
      </c>
      <c r="C29" s="62">
        <f>IF(PTD_storfe!B35=0," ",PTD_storfe!B35)</f>
        <v>560</v>
      </c>
      <c r="D29" s="62">
        <f>IF(PTD_storfe!C35=0," ",PTD_storfe!C35)</f>
        <v>48533</v>
      </c>
      <c r="E29" s="62">
        <f>IF(PTD_storfe!D35=0," ",PTD_storfe!D35)</f>
        <v>7134</v>
      </c>
      <c r="F29" s="62">
        <f>IF(PTD_storfe!E35=0," ",PTD_storfe!E35)</f>
        <v>10524</v>
      </c>
      <c r="G29" s="62">
        <f>IF(PTD_storfe!F35=0," ",PTD_storfe!F35)</f>
        <v>144154</v>
      </c>
      <c r="H29" s="62">
        <f>IF(PTD_storfe!G35=0," ",PTD_storfe!G35)</f>
        <v>38426</v>
      </c>
      <c r="I29" s="62">
        <f>IF(PTD_storfe!H35=0," ",PTD_storfe!H35)</f>
        <v>249331</v>
      </c>
      <c r="J29" s="62"/>
      <c r="K29" s="47" t="str">
        <f>IF(PTD_storfe!I35=0," ",PTD_storfe!I35)</f>
        <v>Vikna</v>
      </c>
      <c r="L29" s="63">
        <f>IF(PTD_storfe!J35=0," ",PTD_storfe!J35)</f>
        <v>3.3758530057148369E-3</v>
      </c>
      <c r="M29" s="63">
        <f>IF(PTD_storfe!K35=0," ",PTD_storfe!K35)</f>
        <v>1.40935787142909E-2</v>
      </c>
      <c r="N29" s="63">
        <f>IF(PTD_storfe!L35=0," ",PTD_storfe!L35)</f>
        <v>7.6539479952106495E-3</v>
      </c>
      <c r="O29" s="63">
        <f>IF(PTD_storfe!M35=0," ",PTD_storfe!M35)</f>
        <v>2.1256912940378035E-2</v>
      </c>
      <c r="P29" s="63">
        <f>IF(PTD_storfe!N35=0," ",PTD_storfe!N35)</f>
        <v>1.5494287372307344E-2</v>
      </c>
      <c r="Q29" s="63">
        <f>IF(PTD_storfe!O35=0," ",PTD_storfe!O35)</f>
        <v>1.3401887829554046E-2</v>
      </c>
      <c r="R29" s="63">
        <f>IF(PTD_storfe!P35=0," ",PTD_storfe!P35)</f>
        <v>1.4489621362891818E-2</v>
      </c>
    </row>
    <row r="30" spans="2:18" x14ac:dyDescent="0.25">
      <c r="B30" s="47" t="str">
        <f>IF(PTD_storfe!A36=0," ",PTD_storfe!A36)</f>
        <v>Høylandet</v>
      </c>
      <c r="C30" s="62">
        <f>IF(PTD_storfe!B36=0," ",PTD_storfe!B36)</f>
        <v>241</v>
      </c>
      <c r="D30" s="62">
        <f>IF(PTD_storfe!C36=0," ",PTD_storfe!C36)</f>
        <v>47857</v>
      </c>
      <c r="E30" s="62">
        <f>IF(PTD_storfe!D36=0," ",PTD_storfe!D36)</f>
        <v>8557</v>
      </c>
      <c r="F30" s="62">
        <f>IF(PTD_storfe!E36=0," ",PTD_storfe!E36)</f>
        <v>2921</v>
      </c>
      <c r="G30" s="62">
        <f>IF(PTD_storfe!F36=0," ",PTD_storfe!F36)</f>
        <v>121745</v>
      </c>
      <c r="H30" s="62">
        <f>IF(PTD_storfe!G36=0," ",PTD_storfe!G36)</f>
        <v>39262</v>
      </c>
      <c r="I30" s="62">
        <f>IF(PTD_storfe!H36=0," ",PTD_storfe!H36)</f>
        <v>220583</v>
      </c>
      <c r="J30" s="62"/>
      <c r="K30" s="47" t="str">
        <f>IF(PTD_storfe!I36=0," ",PTD_storfe!I36)</f>
        <v>Høylandet</v>
      </c>
      <c r="L30" s="63">
        <f>IF(PTD_storfe!J36=0," ",PTD_storfe!J36)</f>
        <v>1.4528224542451351E-3</v>
      </c>
      <c r="M30" s="63">
        <f>IF(PTD_storfe!K36=0," ",PTD_storfe!K36)</f>
        <v>1.3897273948237686E-2</v>
      </c>
      <c r="N30" s="63">
        <f>IF(PTD_storfe!L36=0," ",PTD_storfe!L36)</f>
        <v>9.1806606384941866E-3</v>
      </c>
      <c r="O30" s="63">
        <f>IF(PTD_storfe!M36=0," ",PTD_storfe!M36)</f>
        <v>5.8999850531018857E-3</v>
      </c>
      <c r="P30" s="63">
        <f>IF(PTD_storfe!N36=0," ",PTD_storfe!N36)</f>
        <v>1.3085672379133132E-2</v>
      </c>
      <c r="Q30" s="63">
        <f>IF(PTD_storfe!O36=0," ",PTD_storfe!O36)</f>
        <v>1.3693460676728022E-2</v>
      </c>
      <c r="R30" s="63">
        <f>IF(PTD_storfe!P36=0," ",PTD_storfe!P36)</f>
        <v>1.2818960133680793E-2</v>
      </c>
    </row>
    <row r="31" spans="2:18" x14ac:dyDescent="0.25">
      <c r="B31" s="47" t="str">
        <f>IF(PTD_storfe!A37=0," ",PTD_storfe!A37)</f>
        <v>Agdenes</v>
      </c>
      <c r="C31" s="62">
        <f>IF(PTD_storfe!B37=0," ",PTD_storfe!B37)</f>
        <v>4217</v>
      </c>
      <c r="D31" s="62">
        <f>IF(PTD_storfe!C37=0," ",PTD_storfe!C37)</f>
        <v>54258</v>
      </c>
      <c r="E31" s="62">
        <f>IF(PTD_storfe!D37=0," ",PTD_storfe!D37)</f>
        <v>15690</v>
      </c>
      <c r="F31" s="62">
        <f>IF(PTD_storfe!E37=0," ",PTD_storfe!E37)</f>
        <v>3485</v>
      </c>
      <c r="G31" s="62">
        <f>IF(PTD_storfe!F37=0," ",PTD_storfe!F37)</f>
        <v>99823</v>
      </c>
      <c r="H31" s="62">
        <f>IF(PTD_storfe!G37=0," ",PTD_storfe!G37)</f>
        <v>39188</v>
      </c>
      <c r="I31" s="62">
        <f>IF(PTD_storfe!H37=0," ",PTD_storfe!H37)</f>
        <v>216661</v>
      </c>
      <c r="J31" s="62"/>
      <c r="K31" s="47" t="str">
        <f>IF(PTD_storfe!I37=0," ",PTD_storfe!I37)</f>
        <v>Agdenes</v>
      </c>
      <c r="L31" s="63">
        <f>IF(PTD_storfe!J37=0," ",PTD_storfe!J37)</f>
        <v>2.5421378794820478E-2</v>
      </c>
      <c r="M31" s="63">
        <f>IF(PTD_storfe!K37=0," ",PTD_storfe!K37)</f>
        <v>1.5756071000762279E-2</v>
      </c>
      <c r="N31" s="63">
        <f>IF(PTD_storfe!L37=0," ",PTD_storfe!L37)</f>
        <v>1.683353575061047E-2</v>
      </c>
      <c r="O31" s="63">
        <f>IF(PTD_storfe!M37=0," ",PTD_storfe!M37)</f>
        <v>7.0391810715714036E-3</v>
      </c>
      <c r="P31" s="63">
        <f>IF(PTD_storfe!N37=0," ",PTD_storfe!N37)</f>
        <v>1.0729402225160842E-2</v>
      </c>
      <c r="Q31" s="63">
        <f>IF(PTD_storfe!O37=0," ",PTD_storfe!O37)</f>
        <v>1.3667651596954249E-2</v>
      </c>
      <c r="R31" s="63">
        <f>IF(PTD_storfe!P37=0," ",PTD_storfe!P37)</f>
        <v>1.259103703151836E-2</v>
      </c>
    </row>
    <row r="32" spans="2:18" x14ac:dyDescent="0.25">
      <c r="B32" s="47" t="str">
        <f>IF(PTD_storfe!A38=0," ",PTD_storfe!A38)</f>
        <v>Namsos</v>
      </c>
      <c r="C32" s="62">
        <f>IF(PTD_storfe!B38=0," ",PTD_storfe!B38)</f>
        <v>741</v>
      </c>
      <c r="D32" s="62">
        <f>IF(PTD_storfe!C38=0," ",PTD_storfe!C38)</f>
        <v>34185</v>
      </c>
      <c r="E32" s="62">
        <f>IF(PTD_storfe!D38=0," ",PTD_storfe!D38)</f>
        <v>6082</v>
      </c>
      <c r="F32" s="62">
        <f>IF(PTD_storfe!E38=0," ",PTD_storfe!E38)</f>
        <v>5275</v>
      </c>
      <c r="G32" s="62">
        <f>IF(PTD_storfe!F38=0," ",PTD_storfe!F38)</f>
        <v>134178</v>
      </c>
      <c r="H32" s="62">
        <f>IF(PTD_storfe!G38=0," ",PTD_storfe!G38)</f>
        <v>30995</v>
      </c>
      <c r="I32" s="62">
        <f>IF(PTD_storfe!H38=0," ",PTD_storfe!H38)</f>
        <v>211456</v>
      </c>
      <c r="J32" s="62"/>
      <c r="K32" s="47" t="str">
        <f>IF(PTD_storfe!I38=0," ",PTD_storfe!I38)</f>
        <v>Namsos</v>
      </c>
      <c r="L32" s="63">
        <f>IF(PTD_storfe!J38=0," ",PTD_storfe!J38)</f>
        <v>4.4669769236333826E-3</v>
      </c>
      <c r="M32" s="63">
        <f>IF(PTD_storfe!K38=0," ",PTD_storfe!K38)</f>
        <v>9.9270390939780028E-3</v>
      </c>
      <c r="N32" s="63">
        <f>IF(PTD_storfe!L38=0," ",PTD_storfe!L38)</f>
        <v>6.5252749799370865E-3</v>
      </c>
      <c r="O32" s="63">
        <f>IF(PTD_storfe!M38=0," ",PTD_storfe!M38)</f>
        <v>1.0654714534444521E-2</v>
      </c>
      <c r="P32" s="63">
        <f>IF(PTD_storfe!N38=0," ",PTD_storfe!N38)</f>
        <v>1.4422024300688533E-2</v>
      </c>
      <c r="Q32" s="63">
        <f>IF(PTD_storfe!O38=0," ",PTD_storfe!O38)</f>
        <v>1.0810167940379631E-2</v>
      </c>
      <c r="R32" s="63">
        <f>IF(PTD_storfe!P38=0," ",PTD_storfe!P38)</f>
        <v>1.2288553669265564E-2</v>
      </c>
    </row>
    <row r="33" spans="2:18" x14ac:dyDescent="0.25">
      <c r="B33" s="47" t="str">
        <f>IF(PTD_storfe!A39=0," ",PTD_storfe!A39)</f>
        <v>Grong</v>
      </c>
      <c r="C33" s="62">
        <f>IF(PTD_storfe!B39=0," ",PTD_storfe!B39)</f>
        <v>886</v>
      </c>
      <c r="D33" s="62">
        <f>IF(PTD_storfe!C39=0," ",PTD_storfe!C39)</f>
        <v>47975</v>
      </c>
      <c r="E33" s="62">
        <f>IF(PTD_storfe!D39=0," ",PTD_storfe!D39)</f>
        <v>7886</v>
      </c>
      <c r="F33" s="62">
        <f>IF(PTD_storfe!E39=0," ",PTD_storfe!E39)</f>
        <v>1443</v>
      </c>
      <c r="G33" s="62">
        <f>IF(PTD_storfe!F39=0," ",PTD_storfe!F39)</f>
        <v>89485</v>
      </c>
      <c r="H33" s="62">
        <f>IF(PTD_storfe!G39=0," ",PTD_storfe!G39)</f>
        <v>41650</v>
      </c>
      <c r="I33" s="62">
        <f>IF(PTD_storfe!H39=0," ",PTD_storfe!H39)</f>
        <v>189325</v>
      </c>
      <c r="J33" s="62"/>
      <c r="K33" s="47" t="str">
        <f>IF(PTD_storfe!I39=0," ",PTD_storfe!I39)</f>
        <v>Grong</v>
      </c>
      <c r="L33" s="63">
        <f>IF(PTD_storfe!J39=0," ",PTD_storfe!J39)</f>
        <v>5.3410817197559737E-3</v>
      </c>
      <c r="M33" s="63">
        <f>IF(PTD_storfe!K39=0," ",PTD_storfe!K39)</f>
        <v>1.3931540164797271E-2</v>
      </c>
      <c r="N33" s="63">
        <f>IF(PTD_storfe!L39=0," ",PTD_storfe!L39)</f>
        <v>8.460756082174262E-3</v>
      </c>
      <c r="O33" s="63">
        <f>IF(PTD_storfe!M39=0," ",PTD_storfe!M39)</f>
        <v>2.9146451323608423E-3</v>
      </c>
      <c r="P33" s="63">
        <f>IF(PTD_storfe!N39=0," ",PTD_storfe!N39)</f>
        <v>9.6182298480161684E-3</v>
      </c>
      <c r="Q33" s="63">
        <f>IF(PTD_storfe!O39=0," ",PTD_storfe!O39)</f>
        <v>1.4526326656454642E-2</v>
      </c>
      <c r="R33" s="63">
        <f>IF(PTD_storfe!P39=0," ",PTD_storfe!P39)</f>
        <v>1.1002432768205691E-2</v>
      </c>
    </row>
    <row r="34" spans="2:18" x14ac:dyDescent="0.25">
      <c r="B34" s="47" t="str">
        <f>IF(PTD_storfe!A40=0," ",PTD_storfe!A40)</f>
        <v>Lierne</v>
      </c>
      <c r="C34" s="62">
        <f>IF(PTD_storfe!B40=0," ",PTD_storfe!B40)</f>
        <v>6391</v>
      </c>
      <c r="D34" s="62">
        <f>IF(PTD_storfe!C40=0," ",PTD_storfe!C40)</f>
        <v>36987</v>
      </c>
      <c r="E34" s="62">
        <f>IF(PTD_storfe!D40=0," ",PTD_storfe!D40)</f>
        <v>6354</v>
      </c>
      <c r="F34" s="62">
        <f>IF(PTD_storfe!E40=0," ",PTD_storfe!E40)</f>
        <v>4061</v>
      </c>
      <c r="G34" s="62">
        <f>IF(PTD_storfe!F40=0," ",PTD_storfe!F40)</f>
        <v>98456</v>
      </c>
      <c r="H34" s="62">
        <f>IF(PTD_storfe!G40=0," ",PTD_storfe!G40)</f>
        <v>21950</v>
      </c>
      <c r="I34" s="62">
        <f>IF(PTD_storfe!H40=0," ",PTD_storfe!H40)</f>
        <v>174199</v>
      </c>
      <c r="J34" s="62"/>
      <c r="K34" s="47" t="str">
        <f>IF(PTD_storfe!I40=0," ",PTD_storfe!I40)</f>
        <v>Lierne</v>
      </c>
      <c r="L34" s="63">
        <f>IF(PTD_storfe!J40=0," ",PTD_storfe!J40)</f>
        <v>3.8526922427720572E-2</v>
      </c>
      <c r="M34" s="63">
        <f>IF(PTD_storfe!K40=0," ",PTD_storfe!K40)</f>
        <v>1.074071654143526E-2</v>
      </c>
      <c r="N34" s="63">
        <f>IF(PTD_storfe!L40=0," ",PTD_storfe!L40)</f>
        <v>6.8170991816047756E-3</v>
      </c>
      <c r="O34" s="63">
        <f>IF(PTD_storfe!M40=0," ",PTD_storfe!M40)</f>
        <v>8.2026153031998488E-3</v>
      </c>
      <c r="P34" s="63">
        <f>IF(PTD_storfe!N40=0," ",PTD_storfe!N40)</f>
        <v>1.0582471228879476E-2</v>
      </c>
      <c r="Q34" s="63">
        <f>IF(PTD_storfe!O40=0," ",PTD_storfe!O40)</f>
        <v>7.6555310950583285E-3</v>
      </c>
      <c r="R34" s="63">
        <f>IF(PTD_storfe!P40=0," ",PTD_storfe!P40)</f>
        <v>1.0123400426719468E-2</v>
      </c>
    </row>
    <row r="35" spans="2:18" x14ac:dyDescent="0.25">
      <c r="B35" s="47" t="str">
        <f>IF(PTD_storfe!A41=0," ",PTD_storfe!A41)</f>
        <v>Leka</v>
      </c>
      <c r="C35" s="62">
        <f>IF(PTD_storfe!B41=0," ",PTD_storfe!B41)</f>
        <v>237</v>
      </c>
      <c r="D35" s="62">
        <f>IF(PTD_storfe!C41=0," ",PTD_storfe!C41)</f>
        <v>37029</v>
      </c>
      <c r="E35" s="62">
        <f>IF(PTD_storfe!D41=0," ",PTD_storfe!D41)</f>
        <v>4520</v>
      </c>
      <c r="F35" s="62">
        <f>IF(PTD_storfe!E41=0," ",PTD_storfe!E41)</f>
        <v>2624</v>
      </c>
      <c r="G35" s="62">
        <f>IF(PTD_storfe!F41=0," ",PTD_storfe!F41)</f>
        <v>98182</v>
      </c>
      <c r="H35" s="62">
        <f>IF(PTD_storfe!G41=0," ",PTD_storfe!G41)</f>
        <v>31267</v>
      </c>
      <c r="I35" s="62">
        <f>IF(PTD_storfe!H41=0," ",PTD_storfe!H41)</f>
        <v>173859</v>
      </c>
      <c r="J35" s="62"/>
      <c r="K35" s="47" t="str">
        <f>IF(PTD_storfe!I41=0," ",PTD_storfe!I41)</f>
        <v>Leka</v>
      </c>
      <c r="L35" s="63">
        <f>IF(PTD_storfe!J41=0," ",PTD_storfe!J41)</f>
        <v>1.4287092184900292E-3</v>
      </c>
      <c r="M35" s="63">
        <f>IF(PTD_storfe!K41=0," ",PTD_storfe!K41)</f>
        <v>1.0752912991397147E-2</v>
      </c>
      <c r="N35" s="63">
        <f>IF(PTD_storfe!L41=0," ",PTD_storfe!L41)</f>
        <v>4.8494315865366044E-3</v>
      </c>
      <c r="O35" s="63">
        <f>IF(PTD_storfe!M41=0," ",PTD_storfe!M41)</f>
        <v>5.3000892774184684E-3</v>
      </c>
      <c r="P35" s="63">
        <f>IF(PTD_storfe!N41=0," ",PTD_storfe!N41)</f>
        <v>1.0553020539061557E-2</v>
      </c>
      <c r="Q35" s="63">
        <f>IF(PTD_storfe!O41=0," ",PTD_storfe!O41)</f>
        <v>1.0905033747115661E-2</v>
      </c>
      <c r="R35" s="63">
        <f>IF(PTD_storfe!P41=0," ",PTD_storfe!P41)</f>
        <v>1.010364166722553E-2</v>
      </c>
    </row>
    <row r="36" spans="2:18" x14ac:dyDescent="0.25">
      <c r="B36" s="47" t="str">
        <f>IF(PTD_storfe!A42=0," ",PTD_storfe!A42)</f>
        <v>Snillfjord</v>
      </c>
      <c r="C36" s="62">
        <f>IF(PTD_storfe!B42=0," ",PTD_storfe!B42)</f>
        <v>244</v>
      </c>
      <c r="D36" s="62">
        <f>IF(PTD_storfe!C42=0," ",PTD_storfe!C42)</f>
        <v>34976</v>
      </c>
      <c r="E36" s="62">
        <f>IF(PTD_storfe!D42=0," ",PTD_storfe!D42)</f>
        <v>15179</v>
      </c>
      <c r="F36" s="62">
        <f>IF(PTD_storfe!E42=0," ",PTD_storfe!E42)</f>
        <v>9367</v>
      </c>
      <c r="G36" s="62">
        <f>IF(PTD_storfe!F42=0," ",PTD_storfe!F42)</f>
        <v>74016</v>
      </c>
      <c r="H36" s="62">
        <f>IF(PTD_storfe!G42=0," ",PTD_storfe!G42)</f>
        <v>28374</v>
      </c>
      <c r="I36" s="62">
        <f>IF(PTD_storfe!H42=0," ",PTD_storfe!H42)</f>
        <v>162156</v>
      </c>
      <c r="J36" s="62"/>
      <c r="K36" s="47" t="str">
        <f>IF(PTD_storfe!I42=0," ",PTD_storfe!I42)</f>
        <v>Snillfjord</v>
      </c>
      <c r="L36" s="63">
        <f>IF(PTD_storfe!J42=0," ",PTD_storfe!J42)</f>
        <v>1.4709073810614645E-3</v>
      </c>
      <c r="M36" s="63">
        <f>IF(PTD_storfe!K42=0," ",PTD_storfe!K42)</f>
        <v>1.0156738901593524E-2</v>
      </c>
      <c r="N36" s="63">
        <f>IF(PTD_storfe!L42=0," ",PTD_storfe!L42)</f>
        <v>1.6285292489389185E-2</v>
      </c>
      <c r="O36" s="63">
        <f>IF(PTD_storfe!M42=0," ",PTD_storfe!M42)</f>
        <v>1.891994522163826E-2</v>
      </c>
      <c r="P36" s="63">
        <f>IF(PTD_storfe!N42=0," ",PTD_storfe!N42)</f>
        <v>7.9555556845366786E-3</v>
      </c>
      <c r="Q36" s="63">
        <f>IF(PTD_storfe!O42=0," ",PTD_storfe!O42)</f>
        <v>9.8960382365004557E-3</v>
      </c>
      <c r="R36" s="63">
        <f>IF(PTD_storfe!P42=0," ",PTD_storfe!P42)</f>
        <v>9.4235335426444584E-3</v>
      </c>
    </row>
    <row r="37" spans="2:18" x14ac:dyDescent="0.25">
      <c r="B37" s="47" t="str">
        <f>IF(PTD_storfe!A43=0," ",PTD_storfe!A43)</f>
        <v>Trondheim</v>
      </c>
      <c r="C37" s="62">
        <f>IF(PTD_storfe!B43=0," ",PTD_storfe!B43)</f>
        <v>619</v>
      </c>
      <c r="D37" s="62">
        <f>IF(PTD_storfe!C43=0," ",PTD_storfe!C43)</f>
        <v>36932</v>
      </c>
      <c r="E37" s="62">
        <f>IF(PTD_storfe!D43=0," ",PTD_storfe!D43)</f>
        <v>16543</v>
      </c>
      <c r="F37" s="62">
        <f>IF(PTD_storfe!E43=0," ",PTD_storfe!E43)</f>
        <v>3088</v>
      </c>
      <c r="G37" s="62">
        <f>IF(PTD_storfe!F43=0," ",PTD_storfe!F43)</f>
        <v>68772</v>
      </c>
      <c r="H37" s="62">
        <f>IF(PTD_storfe!G43=0," ",PTD_storfe!G43)</f>
        <v>30732</v>
      </c>
      <c r="I37" s="62">
        <f>IF(PTD_storfe!H43=0," ",PTD_storfe!H43)</f>
        <v>156686</v>
      </c>
      <c r="J37" s="62"/>
      <c r="K37" s="47" t="str">
        <f>IF(PTD_storfe!I43=0," ",PTD_storfe!I43)</f>
        <v>Trondheim</v>
      </c>
      <c r="L37" s="63">
        <f>IF(PTD_storfe!J43=0," ",PTD_storfe!J43)</f>
        <v>3.7315232331026501E-3</v>
      </c>
      <c r="M37" s="63">
        <f>IF(PTD_storfe!K43=0," ",PTD_storfe!K43)</f>
        <v>1.0724744999818505E-2</v>
      </c>
      <c r="N37" s="63">
        <f>IF(PTD_storfe!L43=0," ",PTD_storfe!L43)</f>
        <v>1.7748705030105099E-2</v>
      </c>
      <c r="O37" s="63">
        <f>IF(PTD_storfe!M43=0," ",PTD_storfe!M43)</f>
        <v>6.2373001862302711E-3</v>
      </c>
      <c r="P37" s="63">
        <f>IF(PTD_storfe!N43=0," ",PTD_storfe!N43)</f>
        <v>7.3919081757587071E-3</v>
      </c>
      <c r="Q37" s="63">
        <f>IF(PTD_storfe!O43=0," ",PTD_storfe!O43)</f>
        <v>1.0718441075778249E-2</v>
      </c>
      <c r="R37" s="63">
        <f>IF(PTD_storfe!P43=0," ",PTD_storfe!P43)</f>
        <v>9.1056499707860925E-3</v>
      </c>
    </row>
    <row r="38" spans="2:18" x14ac:dyDescent="0.25">
      <c r="B38" s="47" t="str">
        <f>IF(PTD_storfe!A44=0," ",PTD_storfe!A44)</f>
        <v>Skaun</v>
      </c>
      <c r="C38" s="62">
        <f>IF(PTD_storfe!B44=0," ",PTD_storfe!B44)</f>
        <v>2274</v>
      </c>
      <c r="D38" s="62">
        <f>IF(PTD_storfe!C44=0," ",PTD_storfe!C44)</f>
        <v>29764</v>
      </c>
      <c r="E38" s="62">
        <f>IF(PTD_storfe!D44=0," ",PTD_storfe!D44)</f>
        <v>9943</v>
      </c>
      <c r="F38" s="62">
        <f>IF(PTD_storfe!E44=0," ",PTD_storfe!E44)</f>
        <v>2321</v>
      </c>
      <c r="G38" s="62">
        <f>IF(PTD_storfe!F44=0," ",PTD_storfe!F44)</f>
        <v>79260</v>
      </c>
      <c r="H38" s="62">
        <f>IF(PTD_storfe!G44=0," ",PTD_storfe!G44)</f>
        <v>24098</v>
      </c>
      <c r="I38" s="62">
        <f>IF(PTD_storfe!H44=0," ",PTD_storfe!H44)</f>
        <v>147660</v>
      </c>
      <c r="J38" s="62"/>
      <c r="K38" s="47" t="str">
        <f>IF(PTD_storfe!I44=0," ",PTD_storfe!I44)</f>
        <v>Skaun</v>
      </c>
      <c r="L38" s="63">
        <f>IF(PTD_storfe!J44=0," ",PTD_storfe!J44)</f>
        <v>1.3708374526777749E-2</v>
      </c>
      <c r="M38" s="63">
        <f>IF(PTD_storfe!K44=0," ",PTD_storfe!K44)</f>
        <v>8.6432175396566127E-3</v>
      </c>
      <c r="N38" s="63">
        <f>IF(PTD_storfe!L44=0," ",PTD_storfe!L44)</f>
        <v>1.0667676607286163E-2</v>
      </c>
      <c r="O38" s="63">
        <f>IF(PTD_storfe!M44=0," ",PTD_storfe!M44)</f>
        <v>4.6880743951555892E-3</v>
      </c>
      <c r="P38" s="63">
        <f>IF(PTD_storfe!N44=0," ",PTD_storfe!N44)</f>
        <v>8.5192031933146502E-3</v>
      </c>
      <c r="Q38" s="63">
        <f>IF(PTD_storfe!O44=0," ",PTD_storfe!O44)</f>
        <v>8.4046919511943322E-3</v>
      </c>
      <c r="R38" s="63">
        <f>IF(PTD_storfe!P44=0," ",PTD_storfe!P44)</f>
        <v>8.5811130202205332E-3</v>
      </c>
    </row>
    <row r="39" spans="2:18" x14ac:dyDescent="0.25">
      <c r="B39" s="47" t="str">
        <f>IF(PTD_storfe!A45=0," ",PTD_storfe!A45)</f>
        <v>Osen</v>
      </c>
      <c r="C39" s="62">
        <f>IF(PTD_storfe!B45=0," ",PTD_storfe!B45)</f>
        <v>232</v>
      </c>
      <c r="D39" s="62">
        <f>IF(PTD_storfe!C45=0," ",PTD_storfe!C45)</f>
        <v>32628</v>
      </c>
      <c r="E39" s="62">
        <f>IF(PTD_storfe!D45=0," ",PTD_storfe!D45)</f>
        <v>7603</v>
      </c>
      <c r="F39" s="62">
        <f>IF(PTD_storfe!E45=0," ",PTD_storfe!E45)</f>
        <v>4860</v>
      </c>
      <c r="G39" s="62">
        <f>IF(PTD_storfe!F45=0," ",PTD_storfe!F45)</f>
        <v>68737</v>
      </c>
      <c r="H39" s="62">
        <f>IF(PTD_storfe!G45=0," ",PTD_storfe!G45)</f>
        <v>32128</v>
      </c>
      <c r="I39" s="62">
        <f>IF(PTD_storfe!H45=0," ",PTD_storfe!H45)</f>
        <v>146188</v>
      </c>
      <c r="J39" s="62"/>
      <c r="K39" s="47" t="str">
        <f>IF(PTD_storfe!I45=0," ",PTD_storfe!I45)</f>
        <v>Osen</v>
      </c>
      <c r="L39" s="63">
        <f>IF(PTD_storfe!J45=0," ",PTD_storfe!J45)</f>
        <v>1.3985676737961468E-3</v>
      </c>
      <c r="M39" s="63">
        <f>IF(PTD_storfe!K45=0," ",PTD_storfe!K45)</f>
        <v>9.474899270390939E-3</v>
      </c>
      <c r="N39" s="63">
        <f>IF(PTD_storfe!L45=0," ",PTD_storfe!L45)</f>
        <v>8.1571301664685406E-3</v>
      </c>
      <c r="O39" s="63">
        <f>IF(PTD_storfe!M45=0," ",PTD_storfe!M45)</f>
        <v>9.8164763293649999E-3</v>
      </c>
      <c r="P39" s="63">
        <f>IF(PTD_storfe!N45=0," ",PTD_storfe!N45)</f>
        <v>7.3881462263294109E-3</v>
      </c>
      <c r="Q39" s="63">
        <f>IF(PTD_storfe!O45=0," ",PTD_storfe!O45)</f>
        <v>1.1205325877996991E-2</v>
      </c>
      <c r="R39" s="63">
        <f>IF(PTD_storfe!P45=0," ",PTD_storfe!P45)</f>
        <v>8.4955692144114813E-3</v>
      </c>
    </row>
    <row r="40" spans="2:18" x14ac:dyDescent="0.25">
      <c r="B40" s="47" t="str">
        <f>IF(PTD_storfe!A46=0," ",PTD_storfe!A46)</f>
        <v>Roan</v>
      </c>
      <c r="C40" s="62">
        <f>IF(PTD_storfe!B46=0," ",PTD_storfe!B46)</f>
        <v>2150</v>
      </c>
      <c r="D40" s="62">
        <f>IF(PTD_storfe!C46=0," ",PTD_storfe!C46)</f>
        <v>31601</v>
      </c>
      <c r="E40" s="62">
        <f>IF(PTD_storfe!D46=0," ",PTD_storfe!D46)</f>
        <v>6708</v>
      </c>
      <c r="F40" s="62">
        <f>IF(PTD_storfe!E46=0," ",PTD_storfe!E46)</f>
        <v>3904</v>
      </c>
      <c r="G40" s="62">
        <f>IF(PTD_storfe!F46=0," ",PTD_storfe!F46)</f>
        <v>66464</v>
      </c>
      <c r="H40" s="62">
        <f>IF(PTD_storfe!G46=0," ",PTD_storfe!G46)</f>
        <v>23229</v>
      </c>
      <c r="I40" s="62">
        <f>IF(PTD_storfe!H46=0," ",PTD_storfe!H46)</f>
        <v>134056</v>
      </c>
      <c r="J40" s="62"/>
      <c r="K40" s="47" t="str">
        <f>IF(PTD_storfe!I46=0," ",PTD_storfe!I46)</f>
        <v>Roan</v>
      </c>
      <c r="L40" s="63">
        <f>IF(PTD_storfe!J46=0," ",PTD_storfe!J46)</f>
        <v>1.2960864218369462E-2</v>
      </c>
      <c r="M40" s="63">
        <f>IF(PTD_storfe!K46=0," ",PTD_storfe!K46)</f>
        <v>9.1766670296562491E-3</v>
      </c>
      <c r="N40" s="63">
        <f>IF(PTD_storfe!L46=0," ",PTD_storfe!L46)</f>
        <v>7.1968997970105189E-3</v>
      </c>
      <c r="O40" s="63">
        <f>IF(PTD_storfe!M46=0," ",PTD_storfe!M46)</f>
        <v>7.8854986810372348E-3</v>
      </c>
      <c r="P40" s="63">
        <f>IF(PTD_storfe!N46=0," ",PTD_storfe!N46)</f>
        <v>7.1438344819639782E-3</v>
      </c>
      <c r="Q40" s="63">
        <f>IF(PTD_storfe!O46=0," ",PTD_storfe!O46)</f>
        <v>8.1016096495266469E-3</v>
      </c>
      <c r="R40" s="63">
        <f>IF(PTD_storfe!P46=0," ",PTD_storfe!P46)</f>
        <v>7.7905301844689405E-3</v>
      </c>
    </row>
    <row r="41" spans="2:18" x14ac:dyDescent="0.25">
      <c r="B41" s="47" t="str">
        <f>IF(PTD_storfe!A47=0," ",PTD_storfe!A47)</f>
        <v>Frosta</v>
      </c>
      <c r="C41" s="62">
        <f>IF(PTD_storfe!B47=0," ",PTD_storfe!B47)</f>
        <v>604</v>
      </c>
      <c r="D41" s="62">
        <f>IF(PTD_storfe!C47=0," ",PTD_storfe!C47)</f>
        <v>28546</v>
      </c>
      <c r="E41" s="62">
        <f>IF(PTD_storfe!D47=0," ",PTD_storfe!D47)</f>
        <v>6684</v>
      </c>
      <c r="F41" s="62">
        <f>IF(PTD_storfe!E47=0," ",PTD_storfe!E47)</f>
        <v>5169</v>
      </c>
      <c r="G41" s="62">
        <f>IF(PTD_storfe!F47=0," ",PTD_storfe!F47)</f>
        <v>66611</v>
      </c>
      <c r="H41" s="62">
        <f>IF(PTD_storfe!G47=0," ",PTD_storfe!G47)</f>
        <v>14970</v>
      </c>
      <c r="I41" s="62">
        <f>IF(PTD_storfe!H47=0," ",PTD_storfe!H47)</f>
        <v>122584</v>
      </c>
      <c r="J41" s="62"/>
      <c r="K41" s="47" t="str">
        <f>IF(PTD_storfe!I47=0," ",PTD_storfe!I47)</f>
        <v>Frosta</v>
      </c>
      <c r="L41" s="63">
        <f>IF(PTD_storfe!J47=0," ",PTD_storfe!J47)</f>
        <v>3.6410985990210027E-3</v>
      </c>
      <c r="M41" s="63">
        <f>IF(PTD_storfe!K47=0," ",PTD_storfe!K47)</f>
        <v>8.2895204907619154E-3</v>
      </c>
      <c r="N41" s="63">
        <f>IF(PTD_storfe!L47=0," ",PTD_storfe!L47)</f>
        <v>7.1711506027457225E-3</v>
      </c>
      <c r="O41" s="63">
        <f>IF(PTD_storfe!M47=0," ",PTD_storfe!M47)</f>
        <v>1.0440610318207342E-2</v>
      </c>
      <c r="P41" s="63">
        <f>IF(PTD_storfe!N47=0," ",PTD_storfe!N47)</f>
        <v>7.1596346695670223E-3</v>
      </c>
      <c r="Q41" s="63">
        <f>IF(PTD_storfe!O47=0," ",PTD_storfe!O47)</f>
        <v>5.2211070839646096E-3</v>
      </c>
      <c r="R41" s="63">
        <f>IF(PTD_storfe!P47=0," ",PTD_storfe!P47)</f>
        <v>7.123846393544046E-3</v>
      </c>
    </row>
    <row r="42" spans="2:18" x14ac:dyDescent="0.25">
      <c r="B42" s="47" t="str">
        <f>IF(PTD_storfe!A48=0," ",PTD_storfe!A48)</f>
        <v>Fosnes</v>
      </c>
      <c r="C42" s="62">
        <f>IF(PTD_storfe!B48=0," ",PTD_storfe!B48)</f>
        <v>343</v>
      </c>
      <c r="D42" s="62">
        <f>IF(PTD_storfe!C48=0," ",PTD_storfe!C48)</f>
        <v>24267</v>
      </c>
      <c r="E42" s="62">
        <f>IF(PTD_storfe!D48=0," ",PTD_storfe!D48)</f>
        <v>4073</v>
      </c>
      <c r="F42" s="62">
        <f>IF(PTD_storfe!E48=0," ",PTD_storfe!E48)</f>
        <v>1099</v>
      </c>
      <c r="G42" s="62">
        <f>IF(PTD_storfe!F48=0," ",PTD_storfe!F48)</f>
        <v>54391</v>
      </c>
      <c r="H42" s="62">
        <f>IF(PTD_storfe!G48=0," ",PTD_storfe!G48)</f>
        <v>25933</v>
      </c>
      <c r="I42" s="62">
        <f>IF(PTD_storfe!H48=0," ",PTD_storfe!H48)</f>
        <v>110106</v>
      </c>
      <c r="J42" s="62"/>
      <c r="K42" s="47" t="str">
        <f>IF(PTD_storfe!I48=0," ",PTD_storfe!I48)</f>
        <v>Fosnes</v>
      </c>
      <c r="L42" s="63">
        <f>IF(PTD_storfe!J48=0," ",PTD_storfe!J48)</f>
        <v>2.0677099660003375E-3</v>
      </c>
      <c r="M42" s="63">
        <f>IF(PTD_storfe!K48=0," ",PTD_storfe!K48)</f>
        <v>7.0469345529783293E-3</v>
      </c>
      <c r="N42" s="63">
        <f>IF(PTD_storfe!L48=0," ",PTD_storfe!L48)</f>
        <v>4.3698528433547771E-3</v>
      </c>
      <c r="O42" s="63">
        <f>IF(PTD_storfe!M48=0," ",PTD_storfe!M48)</f>
        <v>2.2198163551382993E-3</v>
      </c>
      <c r="P42" s="63">
        <f>IF(PTD_storfe!N48=0," ",PTD_storfe!N48)</f>
        <v>5.8461768973956238E-3</v>
      </c>
      <c r="Q42" s="63">
        <f>IF(PTD_storfe!O48=0," ",PTD_storfe!O48)</f>
        <v>9.0446873753142424E-3</v>
      </c>
      <c r="R42" s="63">
        <f>IF(PTD_storfe!P48=0," ",PTD_storfe!P48)</f>
        <v>6.3986999201164976E-3</v>
      </c>
    </row>
    <row r="43" spans="2:18" x14ac:dyDescent="0.25">
      <c r="B43" s="47" t="str">
        <f>IF(PTD_storfe!A49=0," ",PTD_storfe!A49)</f>
        <v>Verran</v>
      </c>
      <c r="C43" s="62">
        <f>IF(PTD_storfe!B49=0," ",PTD_storfe!B49)</f>
        <v>1544</v>
      </c>
      <c r="D43" s="62">
        <f>IF(PTD_storfe!C49=0," ",PTD_storfe!C49)</f>
        <v>27551</v>
      </c>
      <c r="E43" s="62">
        <f>IF(PTD_storfe!D49=0," ",PTD_storfe!D49)</f>
        <v>3800</v>
      </c>
      <c r="F43" s="62">
        <f>IF(PTD_storfe!E49=0," ",PTD_storfe!E49)</f>
        <v>3347</v>
      </c>
      <c r="G43" s="62">
        <f>IF(PTD_storfe!F49=0," ",PTD_storfe!F49)</f>
        <v>46643</v>
      </c>
      <c r="H43" s="62">
        <f>IF(PTD_storfe!G49=0," ",PTD_storfe!G49)</f>
        <v>19155</v>
      </c>
      <c r="I43" s="62">
        <f>IF(PTD_storfe!H49=0," ",PTD_storfe!H49)</f>
        <v>102040</v>
      </c>
      <c r="J43" s="62"/>
      <c r="K43" s="47" t="str">
        <f>IF(PTD_storfe!I49=0," ",PTD_storfe!I49)</f>
        <v>Verran</v>
      </c>
      <c r="L43" s="63">
        <f>IF(PTD_storfe!J49=0," ",PTD_storfe!J49)</f>
        <v>9.3077090014709075E-3</v>
      </c>
      <c r="M43" s="63">
        <f>IF(PTD_storfe!K49=0," ",PTD_storfe!K49)</f>
        <v>8.0005807833315179E-3</v>
      </c>
      <c r="N43" s="63">
        <f>IF(PTD_storfe!L49=0," ",PTD_storfe!L49)</f>
        <v>4.0769557585927209E-3</v>
      </c>
      <c r="O43" s="63">
        <f>IF(PTD_storfe!M49=0," ",PTD_storfe!M49)</f>
        <v>6.7604416202437555E-3</v>
      </c>
      <c r="P43" s="63">
        <f>IF(PTD_storfe!N49=0," ",PTD_storfe!N49)</f>
        <v>5.0133887780188652E-3</v>
      </c>
      <c r="Q43" s="63">
        <f>IF(PTD_storfe!O49=0," ",PTD_storfe!O49)</f>
        <v>6.6807151765759581E-3</v>
      </c>
      <c r="R43" s="63">
        <f>IF(PTD_storfe!P49=0," ",PTD_storfe!P49)</f>
        <v>5.9299524081220592E-3</v>
      </c>
    </row>
    <row r="44" spans="2:18" x14ac:dyDescent="0.25">
      <c r="B44" s="47" t="str">
        <f>IF(PTD_storfe!A50=0," ",PTD_storfe!A50)</f>
        <v>Tydal</v>
      </c>
      <c r="C44" s="62">
        <f>IF(PTD_storfe!B50=0," ",PTD_storfe!B50)</f>
        <v>1435</v>
      </c>
      <c r="D44" s="62">
        <f>IF(PTD_storfe!C50=0," ",PTD_storfe!C50)</f>
        <v>23902</v>
      </c>
      <c r="E44" s="62">
        <f>IF(PTD_storfe!D50=0," ",PTD_storfe!D50)</f>
        <v>7486</v>
      </c>
      <c r="F44" s="62">
        <f>IF(PTD_storfe!E50=0," ",PTD_storfe!E50)</f>
        <v>1973</v>
      </c>
      <c r="G44" s="62">
        <f>IF(PTD_storfe!F50=0," ",PTD_storfe!F50)</f>
        <v>46454</v>
      </c>
      <c r="H44" s="62">
        <f>IF(PTD_storfe!G50=0," ",PTD_storfe!G50)</f>
        <v>17167</v>
      </c>
      <c r="I44" s="62">
        <f>IF(PTD_storfe!H50=0," ",PTD_storfe!H50)</f>
        <v>98417</v>
      </c>
      <c r="J44" s="62"/>
      <c r="K44" s="47" t="str">
        <f>IF(PTD_storfe!I50=0," ",PTD_storfe!I50)</f>
        <v>Tydal</v>
      </c>
      <c r="L44" s="63">
        <f>IF(PTD_storfe!J50=0," ",PTD_storfe!J50)</f>
        <v>8.6506233271442697E-3</v>
      </c>
      <c r="M44" s="63">
        <f>IF(PTD_storfe!K50=0," ",PTD_storfe!K50)</f>
        <v>6.9409415949762245E-3</v>
      </c>
      <c r="N44" s="63">
        <f>IF(PTD_storfe!L50=0," ",PTD_storfe!L50)</f>
        <v>8.0316028444276603E-3</v>
      </c>
      <c r="O44" s="63">
        <f>IF(PTD_storfe!M50=0," ",PTD_storfe!M50)</f>
        <v>3.9851662135467376E-3</v>
      </c>
      <c r="P44" s="63">
        <f>IF(PTD_storfe!N50=0," ",PTD_storfe!N50)</f>
        <v>4.9930742511006656E-3</v>
      </c>
      <c r="Q44" s="63">
        <f>IF(PTD_storfe!O50=0," ",PTD_storfe!O50)</f>
        <v>5.9873577361670306E-3</v>
      </c>
      <c r="R44" s="63">
        <f>IF(PTD_storfe!P50=0," ",PTD_storfe!P50)</f>
        <v>5.7194053915145893E-3</v>
      </c>
    </row>
    <row r="45" spans="2:18" x14ac:dyDescent="0.25">
      <c r="B45" s="47" t="str">
        <f>IF(PTD_storfe!A51=0," ",PTD_storfe!A51)</f>
        <v>Namsskogan</v>
      </c>
      <c r="C45" s="62" t="str">
        <f>IF(PTD_storfe!B51=0," ",PTD_storfe!B51)</f>
        <v xml:space="preserve"> </v>
      </c>
      <c r="D45" s="62">
        <f>IF(PTD_storfe!C51=0," ",PTD_storfe!C51)</f>
        <v>18138</v>
      </c>
      <c r="E45" s="62">
        <f>IF(PTD_storfe!D51=0," ",PTD_storfe!D51)</f>
        <v>2090</v>
      </c>
      <c r="F45" s="62">
        <f>IF(PTD_storfe!E51=0," ",PTD_storfe!E51)</f>
        <v>1389</v>
      </c>
      <c r="G45" s="62">
        <f>IF(PTD_storfe!F51=0," ",PTD_storfe!F51)</f>
        <v>54517</v>
      </c>
      <c r="H45" s="62">
        <f>IF(PTD_storfe!G51=0," ",PTD_storfe!G51)</f>
        <v>14603</v>
      </c>
      <c r="I45" s="62">
        <f>IF(PTD_storfe!H51=0," ",PTD_storfe!H51)</f>
        <v>90737</v>
      </c>
      <c r="J45" s="62"/>
      <c r="K45" s="47" t="str">
        <f>IF(PTD_storfe!I51=0," ",PTD_storfe!I51)</f>
        <v>Namsskogan</v>
      </c>
      <c r="L45" s="63" t="str">
        <f>IF(PTD_storfe!J51=0," ",PTD_storfe!J51)</f>
        <v xml:space="preserve"> </v>
      </c>
      <c r="M45" s="63">
        <f>IF(PTD_storfe!K51=0," ",PTD_storfe!K51)</f>
        <v>5.2671240335402372E-3</v>
      </c>
      <c r="N45" s="63">
        <f>IF(PTD_storfe!L51=0," ",PTD_storfe!L51)</f>
        <v>2.2423256672259965E-3</v>
      </c>
      <c r="O45" s="63">
        <f>IF(PTD_storfe!M51=0," ",PTD_storfe!M51)</f>
        <v>2.8055731731456758E-3</v>
      </c>
      <c r="P45" s="63">
        <f>IF(PTD_storfe!N51=0," ",PTD_storfe!N51)</f>
        <v>5.8597199153410905E-3</v>
      </c>
      <c r="Q45" s="63">
        <f>IF(PTD_storfe!O51=0," ",PTD_storfe!O51)</f>
        <v>5.0931079991406274E-3</v>
      </c>
      <c r="R45" s="63">
        <f>IF(PTD_storfe!P51=0," ",PTD_storfe!P51)</f>
        <v>5.2730898829456219E-3</v>
      </c>
    </row>
    <row r="46" spans="2:18" x14ac:dyDescent="0.25">
      <c r="B46" s="47" t="str">
        <f>IF(PTD_storfe!A52=0," ",PTD_storfe!A52)</f>
        <v>Hitra</v>
      </c>
      <c r="C46" s="62">
        <f>IF(PTD_storfe!B52=0," ",PTD_storfe!B52)</f>
        <v>4493</v>
      </c>
      <c r="D46" s="62">
        <f>IF(PTD_storfe!C52=0," ",PTD_storfe!C52)</f>
        <v>20050</v>
      </c>
      <c r="E46" s="62">
        <f>IF(PTD_storfe!D52=0," ",PTD_storfe!D52)</f>
        <v>5017</v>
      </c>
      <c r="F46" s="62">
        <f>IF(PTD_storfe!E52=0," ",PTD_storfe!E52)</f>
        <v>5466</v>
      </c>
      <c r="G46" s="62">
        <f>IF(PTD_storfe!F52=0," ",PTD_storfe!F52)</f>
        <v>31639</v>
      </c>
      <c r="H46" s="62">
        <f>IF(PTD_storfe!G52=0," ",PTD_storfe!G52)</f>
        <v>19829</v>
      </c>
      <c r="I46" s="62">
        <f>IF(PTD_storfe!H52=0," ",PTD_storfe!H52)</f>
        <v>86494</v>
      </c>
      <c r="J46" s="62"/>
      <c r="K46" s="47" t="str">
        <f>IF(PTD_storfe!I52=0," ",PTD_storfe!I52)</f>
        <v>Hitra</v>
      </c>
      <c r="L46" s="63">
        <f>IF(PTD_storfe!J52=0," ",PTD_storfe!J52)</f>
        <v>2.7085192061922791E-2</v>
      </c>
      <c r="M46" s="63">
        <f>IF(PTD_storfe!K52=0," ",PTD_storfe!K52)</f>
        <v>5.8223528984718137E-3</v>
      </c>
      <c r="N46" s="63">
        <f>IF(PTD_storfe!L52=0," ",PTD_storfe!L52)</f>
        <v>5.3826544844367578E-3</v>
      </c>
      <c r="O46" s="63">
        <f>IF(PTD_storfe!M52=0," ",PTD_storfe!M52)</f>
        <v>1.1040506093890758E-2</v>
      </c>
      <c r="P46" s="63">
        <f>IF(PTD_storfe!N52=0," ",PTD_storfe!N52)</f>
        <v>3.4006947998143104E-3</v>
      </c>
      <c r="Q46" s="63">
        <f>IF(PTD_storfe!O52=0," ",PTD_storfe!O52)</f>
        <v>6.9157870653262683E-3</v>
      </c>
      <c r="R46" s="63">
        <f>IF(PTD_storfe!P52=0," ",PTD_storfe!P52)</f>
        <v>5.0265121872609701E-3</v>
      </c>
    </row>
    <row r="47" spans="2:18" x14ac:dyDescent="0.25">
      <c r="B47" s="47" t="str">
        <f>IF(PTD_storfe!A53=0," ",PTD_storfe!A53)</f>
        <v>Malvik</v>
      </c>
      <c r="C47" s="62">
        <f>IF(PTD_storfe!B53=0," ",PTD_storfe!B53)</f>
        <v>278</v>
      </c>
      <c r="D47" s="62">
        <f>IF(PTD_storfe!C53=0," ",PTD_storfe!C53)</f>
        <v>23273</v>
      </c>
      <c r="E47" s="62">
        <f>IF(PTD_storfe!D53=0," ",PTD_storfe!D53)</f>
        <v>4003</v>
      </c>
      <c r="F47" s="62">
        <f>IF(PTD_storfe!E53=0," ",PTD_storfe!E53)</f>
        <v>2426</v>
      </c>
      <c r="G47" s="62">
        <f>IF(PTD_storfe!F53=0," ",PTD_storfe!F53)</f>
        <v>36672</v>
      </c>
      <c r="H47" s="62">
        <f>IF(PTD_storfe!G53=0," ",PTD_storfe!G53)</f>
        <v>16953</v>
      </c>
      <c r="I47" s="62">
        <f>IF(PTD_storfe!H53=0," ",PTD_storfe!H53)</f>
        <v>83605</v>
      </c>
      <c r="J47" s="62"/>
      <c r="K47" s="47" t="str">
        <f>IF(PTD_storfe!I53=0," ",PTD_storfe!I53)</f>
        <v>Malvik</v>
      </c>
      <c r="L47" s="63">
        <f>IF(PTD_storfe!J53=0," ",PTD_storfe!J53)</f>
        <v>1.6758698849798654E-3</v>
      </c>
      <c r="M47" s="63">
        <f>IF(PTD_storfe!K53=0," ",PTD_storfe!K53)</f>
        <v>6.7582852372136916E-3</v>
      </c>
      <c r="N47" s="63">
        <f>IF(PTD_storfe!L53=0," ",PTD_storfe!L53)</f>
        <v>4.2947510267491214E-3</v>
      </c>
      <c r="O47" s="63">
        <f>IF(PTD_storfe!M53=0," ",PTD_storfe!M53)</f>
        <v>4.9001587602961905E-3</v>
      </c>
      <c r="P47" s="63">
        <f>IF(PTD_storfe!N53=0," ",PTD_storfe!N53)</f>
        <v>3.9416631277470965E-3</v>
      </c>
      <c r="Q47" s="63">
        <f>IF(PTD_storfe!O53=0," ",PTD_storfe!O53)</f>
        <v>5.9127206676320657E-3</v>
      </c>
      <c r="R47" s="63">
        <f>IF(PTD_storfe!P53=0," ",PTD_storfe!P53)</f>
        <v>4.8586208455610033E-3</v>
      </c>
    </row>
    <row r="48" spans="2:18" x14ac:dyDescent="0.25">
      <c r="B48" s="47" t="str">
        <f>IF(PTD_storfe!A54=0," ",PTD_storfe!A54)</f>
        <v>Meråker</v>
      </c>
      <c r="C48" s="62" t="str">
        <f>IF(PTD_storfe!B54=0," ",PTD_storfe!B54)</f>
        <v xml:space="preserve"> </v>
      </c>
      <c r="D48" s="62">
        <f>IF(PTD_storfe!C54=0," ",PTD_storfe!C54)</f>
        <v>11915</v>
      </c>
      <c r="E48" s="62">
        <f>IF(PTD_storfe!D54=0," ",PTD_storfe!D54)</f>
        <v>4765</v>
      </c>
      <c r="F48" s="62">
        <f>IF(PTD_storfe!E54=0," ",PTD_storfe!E54)</f>
        <v>4191</v>
      </c>
      <c r="G48" s="62">
        <f>IF(PTD_storfe!F54=0," ",PTD_storfe!F54)</f>
        <v>51282</v>
      </c>
      <c r="H48" s="62">
        <f>IF(PTD_storfe!G54=0," ",PTD_storfe!G54)</f>
        <v>11034</v>
      </c>
      <c r="I48" s="62">
        <f>IF(PTD_storfe!H54=0," ",PTD_storfe!H54)</f>
        <v>83187</v>
      </c>
      <c r="J48" s="62"/>
      <c r="K48" s="47" t="str">
        <f>IF(PTD_storfe!I54=0," ",PTD_storfe!I54)</f>
        <v>Meråker</v>
      </c>
      <c r="L48" s="63" t="str">
        <f>IF(PTD_storfe!J54=0," ",PTD_storfe!J54)</f>
        <v xml:space="preserve"> </v>
      </c>
      <c r="M48" s="63">
        <f>IF(PTD_storfe!K54=0," ",PTD_storfe!K54)</f>
        <v>3.4600166975207809E-3</v>
      </c>
      <c r="N48" s="63">
        <f>IF(PTD_storfe!L54=0," ",PTD_storfe!L54)</f>
        <v>5.1122879446563983E-3</v>
      </c>
      <c r="O48" s="63">
        <f>IF(PTD_storfe!M54=0," ",PTD_storfe!M54)</f>
        <v>8.4651959457548789E-3</v>
      </c>
      <c r="P48" s="63">
        <f>IF(PTD_storfe!N54=0," ",PTD_storfe!N54)</f>
        <v>5.5120083038047172E-3</v>
      </c>
      <c r="Q48" s="63">
        <f>IF(PTD_storfe!O54=0," ",PTD_storfe!O54)</f>
        <v>3.8483430570785239E-3</v>
      </c>
      <c r="R48" s="63">
        <f>IF(PTD_storfe!P54=0," ",PTD_storfe!P54)</f>
        <v>4.8343291941831609E-3</v>
      </c>
    </row>
    <row r="49" spans="2:18" x14ac:dyDescent="0.25">
      <c r="B49" s="47" t="str">
        <f>IF(PTD_storfe!A55=0," ",PTD_storfe!A55)</f>
        <v>Flatanger</v>
      </c>
      <c r="C49" s="62">
        <f>IF(PTD_storfe!B55=0," ",PTD_storfe!B55)</f>
        <v>351</v>
      </c>
      <c r="D49" s="62">
        <f>IF(PTD_storfe!C55=0," ",PTD_storfe!C55)</f>
        <v>20807</v>
      </c>
      <c r="E49" s="62">
        <f>IF(PTD_storfe!D55=0," ",PTD_storfe!D55)</f>
        <v>2922</v>
      </c>
      <c r="F49" s="62">
        <f>IF(PTD_storfe!E55=0," ",PTD_storfe!E55)</f>
        <v>7731</v>
      </c>
      <c r="G49" s="62">
        <f>IF(PTD_storfe!F55=0," ",PTD_storfe!F55)</f>
        <v>35340</v>
      </c>
      <c r="H49" s="62">
        <f>IF(PTD_storfe!G55=0," ",PTD_storfe!G55)</f>
        <v>15616</v>
      </c>
      <c r="I49" s="62">
        <f>IF(PTD_storfe!H55=0," ",PTD_storfe!H55)</f>
        <v>82767</v>
      </c>
      <c r="J49" s="62"/>
      <c r="K49" s="47" t="str">
        <f>IF(PTD_storfe!I55=0," ",PTD_storfe!I55)</f>
        <v>Flatanger</v>
      </c>
      <c r="L49" s="63">
        <f>IF(PTD_storfe!J55=0," ",PTD_storfe!J55)</f>
        <v>2.1159364375105496E-3</v>
      </c>
      <c r="M49" s="63">
        <f>IF(PTD_storfe!K55=0," ",PTD_storfe!K55)</f>
        <v>6.0421793894515231E-3</v>
      </c>
      <c r="N49" s="63">
        <f>IF(PTD_storfe!L55=0," ",PTD_storfe!L55)</f>
        <v>3.1349644017389291E-3</v>
      </c>
      <c r="O49" s="63">
        <f>IF(PTD_storfe!M55=0," ",PTD_storfe!M55)</f>
        <v>1.5615468827638026E-2</v>
      </c>
      <c r="P49" s="63">
        <f>IF(PTD_storfe!N55=0," ",PTD_storfe!N55)</f>
        <v>3.7984940808950258E-3</v>
      </c>
      <c r="Q49" s="63">
        <f>IF(PTD_storfe!O55=0," ",PTD_storfe!O55)</f>
        <v>5.4464133749626813E-3</v>
      </c>
      <c r="R49" s="63">
        <f>IF(PTD_storfe!P55=0," ",PTD_storfe!P55)</f>
        <v>4.8099213148082949E-3</v>
      </c>
    </row>
    <row r="50" spans="2:18" x14ac:dyDescent="0.25">
      <c r="B50" s="47" t="str">
        <f>IF(PTD_storfe!A56=0," ",PTD_storfe!A56)</f>
        <v>Holtålen</v>
      </c>
      <c r="C50" s="62">
        <f>IF(PTD_storfe!B56=0," ",PTD_storfe!B56)</f>
        <v>1677</v>
      </c>
      <c r="D50" s="62">
        <f>IF(PTD_storfe!C56=0," ",PTD_storfe!C56)</f>
        <v>27382</v>
      </c>
      <c r="E50" s="62">
        <f>IF(PTD_storfe!D56=0," ",PTD_storfe!D56)</f>
        <v>6419</v>
      </c>
      <c r="F50" s="62">
        <f>IF(PTD_storfe!E56=0," ",PTD_storfe!E56)</f>
        <v>6605</v>
      </c>
      <c r="G50" s="62">
        <f>IF(PTD_storfe!F56=0," ",PTD_storfe!F56)</f>
        <v>12670</v>
      </c>
      <c r="H50" s="62">
        <f>IF(PTD_storfe!G56=0," ",PTD_storfe!G56)</f>
        <v>19535</v>
      </c>
      <c r="I50" s="62">
        <f>IF(PTD_storfe!H56=0," ",PTD_storfe!H56)</f>
        <v>74288</v>
      </c>
      <c r="J50" s="62"/>
      <c r="K50" s="47" t="str">
        <f>IF(PTD_storfe!I56=0," ",PTD_storfe!I56)</f>
        <v>Holtålen</v>
      </c>
      <c r="L50" s="63">
        <f>IF(PTD_storfe!J56=0," ",PTD_storfe!J56)</f>
        <v>1.0109474090328181E-2</v>
      </c>
      <c r="M50" s="63">
        <f>IF(PTD_storfe!K56=0," ",PTD_storfe!K56)</f>
        <v>7.9515045918182141E-3</v>
      </c>
      <c r="N50" s="63">
        <f>IF(PTD_storfe!L56=0," ",PTD_storfe!L56)</f>
        <v>6.8868365827385982E-3</v>
      </c>
      <c r="O50" s="63">
        <f>IF(PTD_storfe!M56=0," ",PTD_storfe!M56)</f>
        <v>1.3341116492892144E-2</v>
      </c>
      <c r="P50" s="63">
        <f>IF(PTD_storfe!N56=0," ",PTD_storfe!N56)</f>
        <v>1.361825693405206E-3</v>
      </c>
      <c r="Q50" s="63">
        <f>IF(PTD_storfe!O56=0," ",PTD_storfe!O56)</f>
        <v>6.8132482889277654E-3</v>
      </c>
      <c r="R50" s="63">
        <f>IF(PTD_storfe!P56=0," ",PTD_storfe!P56)</f>
        <v>4.3171727214285725E-3</v>
      </c>
    </row>
    <row r="51" spans="2:18" x14ac:dyDescent="0.25">
      <c r="B51" s="47" t="str">
        <f>IF(PTD_storfe!A57=0," ",PTD_storfe!A57)</f>
        <v>Klæbu</v>
      </c>
      <c r="C51" s="62" t="str">
        <f>IF(PTD_storfe!B57=0," ",PTD_storfe!B57)</f>
        <v xml:space="preserve"> </v>
      </c>
      <c r="D51" s="62">
        <f>IF(PTD_storfe!C57=0," ",PTD_storfe!C57)</f>
        <v>9880</v>
      </c>
      <c r="E51" s="62">
        <f>IF(PTD_storfe!D57=0," ",PTD_storfe!D57)</f>
        <v>2221</v>
      </c>
      <c r="F51" s="62">
        <f>IF(PTD_storfe!E57=0," ",PTD_storfe!E57)</f>
        <v>2472</v>
      </c>
      <c r="G51" s="62">
        <f>IF(PTD_storfe!F57=0," ",PTD_storfe!F57)</f>
        <v>23852</v>
      </c>
      <c r="H51" s="62">
        <f>IF(PTD_storfe!G57=0," ",PTD_storfe!G57)</f>
        <v>13815</v>
      </c>
      <c r="I51" s="62">
        <f>IF(PTD_storfe!H57=0," ",PTD_storfe!H57)</f>
        <v>52240</v>
      </c>
      <c r="J51" s="62"/>
      <c r="K51" s="47" t="str">
        <f>IF(PTD_storfe!I57=0," ",PTD_storfe!I57)</f>
        <v>Klæbu</v>
      </c>
      <c r="L51" s="63" t="str">
        <f>IF(PTD_storfe!J57=0," ",PTD_storfe!J57)</f>
        <v xml:space="preserve"> </v>
      </c>
      <c r="M51" s="63">
        <f>IF(PTD_storfe!K57=0," ",PTD_storfe!K57)</f>
        <v>2.8690696577008241E-3</v>
      </c>
      <c r="N51" s="63">
        <f>IF(PTD_storfe!L57=0," ",PTD_storfe!L57)</f>
        <v>2.3828733525880085E-3</v>
      </c>
      <c r="O51" s="63">
        <f>IF(PTD_storfe!M57=0," ",PTD_storfe!M57)</f>
        <v>4.9930719107387405E-3</v>
      </c>
      <c r="P51" s="63">
        <f>IF(PTD_storfe!N57=0," ",PTD_storfe!N57)</f>
        <v>2.5637147939306213E-3</v>
      </c>
      <c r="Q51" s="63">
        <f>IF(PTD_storfe!O57=0," ",PTD_storfe!O57)</f>
        <v>4.8182761766847751E-3</v>
      </c>
      <c r="R51" s="63">
        <f>IF(PTD_storfe!P57=0," ",PTD_storfe!P57)</f>
        <v>3.0358752822451621E-3</v>
      </c>
    </row>
    <row r="52" spans="2:18" x14ac:dyDescent="0.25">
      <c r="B52" s="47" t="str">
        <f>IF(PTD_storfe!A58=0," ",PTD_storfe!A58)</f>
        <v>Frøya</v>
      </c>
      <c r="C52" s="62">
        <f>IF(PTD_storfe!B58=0," ",PTD_storfe!B58)</f>
        <v>962</v>
      </c>
      <c r="D52" s="62">
        <f>IF(PTD_storfe!C58=0," ",PTD_storfe!C58)</f>
        <v>10403</v>
      </c>
      <c r="E52" s="62">
        <f>IF(PTD_storfe!D58=0," ",PTD_storfe!D58)</f>
        <v>1133</v>
      </c>
      <c r="F52" s="62">
        <f>IF(PTD_storfe!E58=0," ",PTD_storfe!E58)</f>
        <v>1097</v>
      </c>
      <c r="G52" s="62">
        <f>IF(PTD_storfe!F58=0," ",PTD_storfe!F58)</f>
        <v>9684</v>
      </c>
      <c r="H52" s="62">
        <f>IF(PTD_storfe!G58=0," ",PTD_storfe!G58)</f>
        <v>4917</v>
      </c>
      <c r="I52" s="62">
        <f>IF(PTD_storfe!H58=0," ",PTD_storfe!H58)</f>
        <v>28196</v>
      </c>
      <c r="J52" s="62"/>
      <c r="K52" s="47" t="str">
        <f>IF(PTD_storfe!I58=0," ",PTD_storfe!I58)</f>
        <v>Frøya</v>
      </c>
      <c r="L52" s="63">
        <f>IF(PTD_storfe!J58=0," ",PTD_storfe!J58)</f>
        <v>5.7992331991029876E-3</v>
      </c>
      <c r="M52" s="63">
        <f>IF(PTD_storfe!K58=0," ",PTD_storfe!K58)</f>
        <v>3.0209444988928817E-3</v>
      </c>
      <c r="N52" s="63">
        <f>IF(PTD_storfe!L58=0," ",PTD_storfe!L58)</f>
        <v>1.2155765459172508E-3</v>
      </c>
      <c r="O52" s="63">
        <f>IF(PTD_storfe!M58=0," ",PTD_storfe!M58)</f>
        <v>2.215776652945145E-3</v>
      </c>
      <c r="P52" s="63">
        <f>IF(PTD_storfe!N58=0," ",PTD_storfe!N58)</f>
        <v>1.0408776649515402E-3</v>
      </c>
      <c r="Q52" s="63">
        <f>IF(PTD_storfe!O58=0," ",PTD_storfe!O58)</f>
        <v>1.7149087195627245E-3</v>
      </c>
      <c r="R52" s="63">
        <f>IF(PTD_storfe!P58=0," ",PTD_storfe!P58)</f>
        <v>1.63858230203263E-3</v>
      </c>
    </row>
    <row r="53" spans="2:18" x14ac:dyDescent="0.25">
      <c r="B53" s="47" t="str">
        <f>IF(PTD_storfe!A59=0," ",PTD_storfe!A59)</f>
        <v>Røyrvik</v>
      </c>
      <c r="C53" s="62" t="str">
        <f>IF(PTD_storfe!B59=0," ",PTD_storfe!B59)</f>
        <v xml:space="preserve"> </v>
      </c>
      <c r="D53" s="62">
        <f>IF(PTD_storfe!C59=0," ",PTD_storfe!C59)</f>
        <v>2482</v>
      </c>
      <c r="E53" s="62">
        <f>IF(PTD_storfe!D59=0," ",PTD_storfe!D59)</f>
        <v>756</v>
      </c>
      <c r="F53" s="62" t="str">
        <f>IF(PTD_storfe!E59=0," ",PTD_storfe!E59)</f>
        <v xml:space="preserve"> </v>
      </c>
      <c r="G53" s="62">
        <f>IF(PTD_storfe!F59=0," ",PTD_storfe!F59)</f>
        <v>4478</v>
      </c>
      <c r="H53" s="62">
        <f>IF(PTD_storfe!G59=0," ",PTD_storfe!G59)</f>
        <v>5050</v>
      </c>
      <c r="I53" s="62">
        <f>IF(PTD_storfe!H59=0," ",PTD_storfe!H59)</f>
        <v>12766</v>
      </c>
      <c r="J53" s="62"/>
      <c r="K53" s="47" t="str">
        <f>IF(PTD_storfe!I59=0," ",PTD_storfe!I59)</f>
        <v>Røyrvik</v>
      </c>
      <c r="L53" s="63" t="str">
        <f>IF(PTD_storfe!J59=0," ",PTD_storfe!J59)</f>
        <v xml:space="preserve"> </v>
      </c>
      <c r="M53" s="63">
        <f>IF(PTD_storfe!K59=0," ",PTD_storfe!K59)</f>
        <v>7.2075211441431631E-4</v>
      </c>
      <c r="N53" s="63">
        <f>IF(PTD_storfe!L59=0," ",PTD_storfe!L59)</f>
        <v>8.1109961934107812E-4</v>
      </c>
      <c r="O53" s="63" t="str">
        <f>IF(PTD_storfe!M59=0," ",PTD_storfe!M59)</f>
        <v xml:space="preserve"> </v>
      </c>
      <c r="P53" s="63">
        <f>IF(PTD_storfe!N59=0," ",PTD_storfe!N59)</f>
        <v>4.8131455841109015E-4</v>
      </c>
      <c r="Q53" s="63">
        <f>IF(PTD_storfe!O59=0," ",PTD_storfe!O59)</f>
        <v>1.761295308885857E-3</v>
      </c>
      <c r="R53" s="63">
        <f>IF(PTD_storfe!P59=0," ",PTD_storfe!P59)</f>
        <v>7.418833049988848E-4</v>
      </c>
    </row>
    <row r="54" spans="2:18" x14ac:dyDescent="0.25">
      <c r="B54" s="47" t="str">
        <f>IF(PTD_storfe!A60=0," ",PTD_storfe!A60)</f>
        <v>Sum storfe</v>
      </c>
      <c r="C54" s="62">
        <f>IF(PTD_storfe!B60=0," ",PTD_storfe!B60)</f>
        <v>165884</v>
      </c>
      <c r="D54" s="62">
        <f>IF(PTD_storfe!C60=0," ",PTD_storfe!C60)</f>
        <v>3443625</v>
      </c>
      <c r="E54" s="62">
        <f>IF(PTD_storfe!D60=0," ",PTD_storfe!D60)</f>
        <v>932068</v>
      </c>
      <c r="F54" s="62">
        <f>IF(PTD_storfe!E60=0," ",PTD_storfe!E60)</f>
        <v>495086</v>
      </c>
      <c r="G54" s="62">
        <f>IF(PTD_storfe!F60=0," ",PTD_storfe!F60)</f>
        <v>9303687</v>
      </c>
      <c r="H54" s="62">
        <f>IF(PTD_storfe!G60=0," ",PTD_storfe!G60)</f>
        <v>2867208</v>
      </c>
      <c r="I54" s="62">
        <f>IF(PTD_storfe!H60=0," ",PTD_storfe!H60)</f>
        <v>17207558</v>
      </c>
      <c r="J54" s="62"/>
      <c r="K54" s="47" t="str">
        <f>IF(PTD_storfe!I60=0," ",PTD_storfe!I60)</f>
        <v>% sum storfe</v>
      </c>
      <c r="L54" s="63">
        <f>IF(PTD_storfe!J60=0," ",PTD_storfe!J60)</f>
        <v>1</v>
      </c>
      <c r="M54" s="63">
        <f>IF(PTD_storfe!K60=0," ",PTD_storfe!K60)</f>
        <v>1</v>
      </c>
      <c r="N54" s="63">
        <f>IF(PTD_storfe!L60=0," ",PTD_storfe!L60)</f>
        <v>1</v>
      </c>
      <c r="O54" s="63">
        <f>IF(PTD_storfe!M60=0," ",PTD_storfe!M60)</f>
        <v>1</v>
      </c>
      <c r="P54" s="63">
        <f>IF(PTD_storfe!N60=0," ",PTD_storfe!N60)</f>
        <v>1</v>
      </c>
      <c r="Q54" s="63">
        <f>IF(PTD_storfe!O60=0," ",PTD_storfe!O60)</f>
        <v>1</v>
      </c>
      <c r="R54" s="63">
        <f>IF(PTD_storfe!P60=0," ",PTD_storfe!P60)</f>
        <v>1</v>
      </c>
    </row>
    <row r="55" spans="2:18" x14ac:dyDescent="0.25">
      <c r="B55" s="47" t="str">
        <f>IF(PTD_storfe!A61=0," ",PTD_storfe!A61)</f>
        <v xml:space="preserve"> </v>
      </c>
      <c r="C55" s="62" t="str">
        <f>IF(PTD_storfe!B61=0," ",PTD_storfe!B61)</f>
        <v xml:space="preserve"> </v>
      </c>
      <c r="D55" s="62" t="str">
        <f>IF(PTD_storfe!C61=0," ",PTD_storfe!C61)</f>
        <v xml:space="preserve"> </v>
      </c>
      <c r="E55" s="62" t="str">
        <f>IF(PTD_storfe!D61=0," ",PTD_storfe!D61)</f>
        <v xml:space="preserve"> </v>
      </c>
      <c r="F55" s="62" t="str">
        <f>IF(PTD_storfe!E61=0," ",PTD_storfe!E61)</f>
        <v xml:space="preserve"> </v>
      </c>
      <c r="G55" s="62" t="str">
        <f>IF(PTD_storfe!F61=0," ",PTD_storfe!F61)</f>
        <v xml:space="preserve"> </v>
      </c>
      <c r="H55" s="62" t="str">
        <f>IF(PTD_storfe!G61=0," ",PTD_storfe!G61)</f>
        <v xml:space="preserve"> </v>
      </c>
      <c r="I55" s="62" t="str">
        <f>IF(PTD_storfe!H61=0," ",PTD_storfe!H61)</f>
        <v xml:space="preserve"> </v>
      </c>
      <c r="J55" s="62"/>
      <c r="K55" s="47" t="str">
        <f>IF(PTD_storfe!I61=0," ",PTD_storfe!I61)</f>
        <v xml:space="preserve"> </v>
      </c>
      <c r="L55" s="63" t="str">
        <f>IF(PTD_storfe!J61=0," ",PTD_storfe!J61)</f>
        <v xml:space="preserve"> </v>
      </c>
      <c r="M55" s="63" t="str">
        <f>IF(PTD_storfe!K61=0," ",PTD_storfe!K61)</f>
        <v xml:space="preserve"> </v>
      </c>
      <c r="N55" s="63" t="str">
        <f>IF(PTD_storfe!L61=0," ",PTD_storfe!L61)</f>
        <v xml:space="preserve"> </v>
      </c>
      <c r="O55" s="63" t="str">
        <f>IF(PTD_storfe!M61=0," ",PTD_storfe!M61)</f>
        <v xml:space="preserve"> </v>
      </c>
      <c r="P55" s="63" t="str">
        <f>IF(PTD_storfe!N61=0," ",PTD_storfe!N61)</f>
        <v xml:space="preserve"> </v>
      </c>
      <c r="Q55" s="63" t="str">
        <f>IF(PTD_storfe!O61=0," ",PTD_storfe!O61)</f>
        <v xml:space="preserve"> </v>
      </c>
      <c r="R55" s="63" t="str">
        <f>IF(PTD_storfe!P61=0," ",PTD_storfe!P61)</f>
        <v xml:space="preserve"> </v>
      </c>
    </row>
    <row r="56" spans="2:18" x14ac:dyDescent="0.25">
      <c r="B56" s="47" t="str">
        <f>IF(PTD_storfe!A62=0," ",PTD_storfe!A62)</f>
        <v xml:space="preserve"> </v>
      </c>
      <c r="C56" s="62" t="str">
        <f>IF(PTD_storfe!B62=0," ",PTD_storfe!B62)</f>
        <v xml:space="preserve"> </v>
      </c>
      <c r="D56" s="62" t="str">
        <f>IF(PTD_storfe!C62=0," ",PTD_storfe!C62)</f>
        <v xml:space="preserve"> </v>
      </c>
      <c r="E56" s="62" t="str">
        <f>IF(PTD_storfe!D62=0," ",PTD_storfe!D62)</f>
        <v xml:space="preserve"> </v>
      </c>
      <c r="F56" s="62" t="str">
        <f>IF(PTD_storfe!E62=0," ",PTD_storfe!E62)</f>
        <v xml:space="preserve"> </v>
      </c>
      <c r="G56" s="62" t="str">
        <f>IF(PTD_storfe!F62=0," ",PTD_storfe!F62)</f>
        <v xml:space="preserve"> </v>
      </c>
      <c r="H56" s="62" t="str">
        <f>IF(PTD_storfe!G62=0," ",PTD_storfe!G62)</f>
        <v xml:space="preserve"> </v>
      </c>
      <c r="I56" s="62" t="str">
        <f>IF(PTD_storfe!H62=0," ",PTD_storfe!H62)</f>
        <v xml:space="preserve"> </v>
      </c>
      <c r="J56" s="62"/>
      <c r="K56" s="47" t="str">
        <f>IF(PTD_storfe!I62=0," ",PTD_storfe!I62)</f>
        <v xml:space="preserve"> </v>
      </c>
      <c r="L56" s="63" t="str">
        <f>IF(PTD_storfe!J62=0," ",PTD_storfe!J62)</f>
        <v xml:space="preserve"> </v>
      </c>
      <c r="M56" s="63" t="str">
        <f>IF(PTD_storfe!K62=0," ",PTD_storfe!K62)</f>
        <v xml:space="preserve"> </v>
      </c>
      <c r="N56" s="63" t="str">
        <f>IF(PTD_storfe!L62=0," ",PTD_storfe!L62)</f>
        <v xml:space="preserve"> </v>
      </c>
      <c r="O56" s="63" t="str">
        <f>IF(PTD_storfe!M62=0," ",PTD_storfe!M62)</f>
        <v xml:space="preserve"> </v>
      </c>
      <c r="P56" s="63" t="str">
        <f>IF(PTD_storfe!N62=0," ",PTD_storfe!N62)</f>
        <v xml:space="preserve"> </v>
      </c>
      <c r="Q56" s="63" t="str">
        <f>IF(PTD_storfe!O62=0," ",PTD_storfe!O62)</f>
        <v xml:space="preserve"> </v>
      </c>
      <c r="R56" s="63" t="str">
        <f>IF(PTD_storfe!P62=0," ",PTD_storfe!P62)</f>
        <v xml:space="preserve"> </v>
      </c>
    </row>
    <row r="57" spans="2:18" x14ac:dyDescent="0.25">
      <c r="B57" s="47" t="str">
        <f>IF(PTD_storfe!A63=0," ",PTD_storfe!A63)</f>
        <v xml:space="preserve"> </v>
      </c>
      <c r="C57" s="62" t="str">
        <f>IF(PTD_storfe!B63=0," ",PTD_storfe!B63)</f>
        <v xml:space="preserve"> </v>
      </c>
      <c r="D57" s="62" t="str">
        <f>IF(PTD_storfe!C63=0," ",PTD_storfe!C63)</f>
        <v xml:space="preserve"> </v>
      </c>
      <c r="E57" s="62" t="str">
        <f>IF(PTD_storfe!D63=0," ",PTD_storfe!D63)</f>
        <v xml:space="preserve"> </v>
      </c>
      <c r="F57" s="62" t="str">
        <f>IF(PTD_storfe!E63=0," ",PTD_storfe!E63)</f>
        <v xml:space="preserve"> </v>
      </c>
      <c r="G57" s="62" t="str">
        <f>IF(PTD_storfe!F63=0," ",PTD_storfe!F63)</f>
        <v xml:space="preserve"> </v>
      </c>
      <c r="H57" s="62" t="str">
        <f>IF(PTD_storfe!G63=0," ",PTD_storfe!G63)</f>
        <v xml:space="preserve"> </v>
      </c>
      <c r="I57" s="62" t="str">
        <f>IF(PTD_storfe!H63=0," ",PTD_storfe!H63)</f>
        <v xml:space="preserve"> </v>
      </c>
      <c r="J57" s="62"/>
      <c r="K57" s="47" t="str">
        <f>IF(PTD_storfe!I63=0," ",PTD_storfe!I63)</f>
        <v xml:space="preserve"> </v>
      </c>
      <c r="L57" s="63" t="str">
        <f>IF(PTD_storfe!J63=0," ",PTD_storfe!J63)</f>
        <v xml:space="preserve"> </v>
      </c>
      <c r="M57" s="63" t="str">
        <f>IF(PTD_storfe!K63=0," ",PTD_storfe!K63)</f>
        <v xml:space="preserve"> </v>
      </c>
      <c r="N57" s="63" t="str">
        <f>IF(PTD_storfe!L63=0," ",PTD_storfe!L63)</f>
        <v xml:space="preserve"> </v>
      </c>
      <c r="O57" s="63" t="str">
        <f>IF(PTD_storfe!M63=0," ",PTD_storfe!M63)</f>
        <v xml:space="preserve"> </v>
      </c>
      <c r="P57" s="63" t="str">
        <f>IF(PTD_storfe!N63=0," ",PTD_storfe!N63)</f>
        <v xml:space="preserve"> </v>
      </c>
      <c r="Q57" s="63" t="str">
        <f>IF(PTD_storfe!O63=0," ",PTD_storfe!O63)</f>
        <v xml:space="preserve"> </v>
      </c>
      <c r="R57" s="63" t="str">
        <f>IF(PTD_storfe!P63=0," ",PTD_storfe!P63)</f>
        <v xml:space="preserve"> </v>
      </c>
    </row>
    <row r="58" spans="2:18" x14ac:dyDescent="0.25">
      <c r="B58" s="47" t="str">
        <f>IF(PTD_storfe!A64=0," ",PTD_storfe!A64)</f>
        <v xml:space="preserve"> </v>
      </c>
      <c r="C58" s="62" t="str">
        <f>IF(PTD_storfe!B64=0," ",PTD_storfe!B64)</f>
        <v xml:space="preserve"> </v>
      </c>
      <c r="D58" s="62" t="str">
        <f>IF(PTD_storfe!C64=0," ",PTD_storfe!C64)</f>
        <v xml:space="preserve"> </v>
      </c>
      <c r="E58" s="62" t="str">
        <f>IF(PTD_storfe!D64=0," ",PTD_storfe!D64)</f>
        <v xml:space="preserve"> </v>
      </c>
      <c r="F58" s="62" t="str">
        <f>IF(PTD_storfe!E64=0," ",PTD_storfe!E64)</f>
        <v xml:space="preserve"> </v>
      </c>
      <c r="G58" s="62" t="str">
        <f>IF(PTD_storfe!F64=0," ",PTD_storfe!F64)</f>
        <v xml:space="preserve"> </v>
      </c>
      <c r="H58" s="62" t="str">
        <f>IF(PTD_storfe!G64=0," ",PTD_storfe!G64)</f>
        <v xml:space="preserve"> </v>
      </c>
      <c r="I58" s="62" t="str">
        <f>IF(PTD_storfe!H64=0," ",PTD_storfe!H64)</f>
        <v xml:space="preserve"> </v>
      </c>
      <c r="J58" s="62"/>
      <c r="K58" s="47" t="str">
        <f>IF(PTD_storfe!I64=0," ",PTD_storfe!I64)</f>
        <v xml:space="preserve"> </v>
      </c>
      <c r="L58" s="63" t="str">
        <f>IF(PTD_storfe!J64=0," ",PTD_storfe!J64)</f>
        <v xml:space="preserve"> </v>
      </c>
      <c r="M58" s="63" t="str">
        <f>IF(PTD_storfe!K64=0," ",PTD_storfe!K64)</f>
        <v xml:space="preserve"> </v>
      </c>
      <c r="N58" s="63" t="str">
        <f>IF(PTD_storfe!L64=0," ",PTD_storfe!L64)</f>
        <v xml:space="preserve"> </v>
      </c>
      <c r="O58" s="63" t="str">
        <f>IF(PTD_storfe!M64=0," ",PTD_storfe!M64)</f>
        <v xml:space="preserve"> </v>
      </c>
      <c r="P58" s="63" t="str">
        <f>IF(PTD_storfe!N64=0," ",PTD_storfe!N64)</f>
        <v xml:space="preserve"> </v>
      </c>
      <c r="Q58" s="63" t="str">
        <f>IF(PTD_storfe!O64=0," ",PTD_storfe!O64)</f>
        <v xml:space="preserve"> </v>
      </c>
      <c r="R58" s="63" t="str">
        <f>IF(PTD_storfe!P64=0," ",PTD_storfe!P64)</f>
        <v xml:space="preserve"> </v>
      </c>
    </row>
    <row r="59" spans="2:18" x14ac:dyDescent="0.25">
      <c r="B59" s="47" t="str">
        <f>IF(PTD_storfe!A65=0," ",PTD_storfe!A65)</f>
        <v xml:space="preserve"> </v>
      </c>
      <c r="C59" s="62" t="str">
        <f>IF(PTD_storfe!B65=0," ",PTD_storfe!B65)</f>
        <v xml:space="preserve"> </v>
      </c>
      <c r="D59" s="62" t="str">
        <f>IF(PTD_storfe!C65=0," ",PTD_storfe!C65)</f>
        <v xml:space="preserve"> </v>
      </c>
      <c r="E59" s="62" t="str">
        <f>IF(PTD_storfe!D65=0," ",PTD_storfe!D65)</f>
        <v xml:space="preserve"> </v>
      </c>
      <c r="F59" s="62" t="str">
        <f>IF(PTD_storfe!E65=0," ",PTD_storfe!E65)</f>
        <v xml:space="preserve"> </v>
      </c>
      <c r="G59" s="62" t="str">
        <f>IF(PTD_storfe!F65=0," ",PTD_storfe!F65)</f>
        <v xml:space="preserve"> </v>
      </c>
      <c r="H59" s="62" t="str">
        <f>IF(PTD_storfe!G65=0," ",PTD_storfe!G65)</f>
        <v xml:space="preserve"> </v>
      </c>
      <c r="I59" s="62" t="str">
        <f>IF(PTD_storfe!H65=0," ",PTD_storfe!H65)</f>
        <v xml:space="preserve"> </v>
      </c>
      <c r="J59" s="62"/>
      <c r="K59" s="47" t="str">
        <f>IF(PTD_storfe!I65=0," ",PTD_storfe!I65)</f>
        <v xml:space="preserve"> </v>
      </c>
      <c r="L59" s="63" t="str">
        <f>IF(PTD_storfe!J65=0," ",PTD_storfe!J65)</f>
        <v xml:space="preserve"> </v>
      </c>
      <c r="M59" s="63" t="str">
        <f>IF(PTD_storfe!K65=0," ",PTD_storfe!K65)</f>
        <v xml:space="preserve"> </v>
      </c>
      <c r="N59" s="63" t="str">
        <f>IF(PTD_storfe!L65=0," ",PTD_storfe!L65)</f>
        <v xml:space="preserve"> </v>
      </c>
      <c r="O59" s="63" t="str">
        <f>IF(PTD_storfe!M65=0," ",PTD_storfe!M65)</f>
        <v xml:space="preserve"> </v>
      </c>
      <c r="P59" s="63" t="str">
        <f>IF(PTD_storfe!N65=0," ",PTD_storfe!N65)</f>
        <v xml:space="preserve"> </v>
      </c>
      <c r="Q59" s="63" t="str">
        <f>IF(PTD_storfe!O65=0," ",PTD_storfe!O65)</f>
        <v xml:space="preserve"> </v>
      </c>
      <c r="R59" s="63" t="str">
        <f>IF(PTD_storfe!P65=0," ",PTD_storfe!P65)</f>
        <v xml:space="preserve"> </v>
      </c>
    </row>
    <row r="60" spans="2:18" x14ac:dyDescent="0.25">
      <c r="B60" s="47" t="str">
        <f>IF(PTD_storfe!A66=0," ",PTD_storfe!A66)</f>
        <v xml:space="preserve"> </v>
      </c>
      <c r="C60" s="62" t="str">
        <f>IF(PTD_storfe!B66=0," ",PTD_storfe!B66)</f>
        <v xml:space="preserve"> </v>
      </c>
      <c r="D60" s="62" t="str">
        <f>IF(PTD_storfe!C66=0," ",PTD_storfe!C66)</f>
        <v xml:space="preserve"> </v>
      </c>
      <c r="E60" s="62" t="str">
        <f>IF(PTD_storfe!D66=0," ",PTD_storfe!D66)</f>
        <v xml:space="preserve"> </v>
      </c>
      <c r="F60" s="62" t="str">
        <f>IF(PTD_storfe!E66=0," ",PTD_storfe!E66)</f>
        <v xml:space="preserve"> </v>
      </c>
      <c r="G60" s="62" t="str">
        <f>IF(PTD_storfe!F66=0," ",PTD_storfe!F66)</f>
        <v xml:space="preserve"> </v>
      </c>
      <c r="H60" s="62" t="str">
        <f>IF(PTD_storfe!G66=0," ",PTD_storfe!G66)</f>
        <v xml:space="preserve"> </v>
      </c>
      <c r="I60" s="62" t="str">
        <f>IF(PTD_storfe!H66=0," ",PTD_storfe!H66)</f>
        <v xml:space="preserve"> </v>
      </c>
      <c r="J60" s="62"/>
      <c r="K60" s="47" t="str">
        <f>IF(PTD_storfe!I66=0," ",PTD_storfe!I66)</f>
        <v xml:space="preserve"> </v>
      </c>
      <c r="L60" s="63" t="str">
        <f>IF(PTD_storfe!J66=0," ",PTD_storfe!J66)</f>
        <v xml:space="preserve"> </v>
      </c>
      <c r="M60" s="63" t="str">
        <f>IF(PTD_storfe!K66=0," ",PTD_storfe!K66)</f>
        <v xml:space="preserve"> </v>
      </c>
      <c r="N60" s="63" t="str">
        <f>IF(PTD_storfe!L66=0," ",PTD_storfe!L66)</f>
        <v xml:space="preserve"> </v>
      </c>
      <c r="O60" s="63" t="str">
        <f>IF(PTD_storfe!M66=0," ",PTD_storfe!M66)</f>
        <v xml:space="preserve"> </v>
      </c>
      <c r="P60" s="63" t="str">
        <f>IF(PTD_storfe!N66=0," ",PTD_storfe!N66)</f>
        <v xml:space="preserve"> </v>
      </c>
      <c r="Q60" s="63" t="str">
        <f>IF(PTD_storfe!O66=0," ",PTD_storfe!O66)</f>
        <v xml:space="preserve"> </v>
      </c>
      <c r="R60" s="63" t="str">
        <f>IF(PTD_storfe!P66=0," ",PTD_storfe!P66)</f>
        <v xml:space="preserve"> </v>
      </c>
    </row>
    <row r="61" spans="2:18" x14ac:dyDescent="0.25">
      <c r="B61" s="47" t="str">
        <f>IF(PTD_storfe!A67=0," ",PTD_storfe!A67)</f>
        <v xml:space="preserve"> </v>
      </c>
      <c r="C61" s="62" t="str">
        <f>IF(PTD_storfe!B67=0," ",PTD_storfe!B67)</f>
        <v xml:space="preserve"> </v>
      </c>
      <c r="D61" s="62" t="str">
        <f>IF(PTD_storfe!C67=0," ",PTD_storfe!C67)</f>
        <v xml:space="preserve"> </v>
      </c>
      <c r="E61" s="62" t="str">
        <f>IF(PTD_storfe!D67=0," ",PTD_storfe!D67)</f>
        <v xml:space="preserve"> </v>
      </c>
      <c r="F61" s="62" t="str">
        <f>IF(PTD_storfe!E67=0," ",PTD_storfe!E67)</f>
        <v xml:space="preserve"> </v>
      </c>
      <c r="G61" s="62" t="str">
        <f>IF(PTD_storfe!F67=0," ",PTD_storfe!F67)</f>
        <v xml:space="preserve"> </v>
      </c>
      <c r="H61" s="62" t="str">
        <f>IF(PTD_storfe!G67=0," ",PTD_storfe!G67)</f>
        <v xml:space="preserve"> </v>
      </c>
      <c r="I61" s="62" t="str">
        <f>IF(PTD_storfe!H67=0," ",PTD_storfe!H67)</f>
        <v xml:space="preserve"> </v>
      </c>
      <c r="J61" s="62"/>
      <c r="K61" s="47" t="str">
        <f>IF(PTD_storfe!I67=0," ",PTD_storfe!I67)</f>
        <v xml:space="preserve"> </v>
      </c>
      <c r="L61" s="63" t="str">
        <f>IF(PTD_storfe!J67=0," ",PTD_storfe!J67)</f>
        <v xml:space="preserve"> </v>
      </c>
      <c r="M61" s="63" t="str">
        <f>IF(PTD_storfe!K67=0," ",PTD_storfe!K67)</f>
        <v xml:space="preserve"> </v>
      </c>
      <c r="N61" s="63" t="str">
        <f>IF(PTD_storfe!L67=0," ",PTD_storfe!L67)</f>
        <v xml:space="preserve"> </v>
      </c>
      <c r="O61" s="63" t="str">
        <f>IF(PTD_storfe!M67=0," ",PTD_storfe!M67)</f>
        <v xml:space="preserve"> </v>
      </c>
      <c r="P61" s="63" t="str">
        <f>IF(PTD_storfe!N67=0," ",PTD_storfe!N67)</f>
        <v xml:space="preserve"> </v>
      </c>
      <c r="Q61" s="63" t="str">
        <f>IF(PTD_storfe!O67=0," ",PTD_storfe!O67)</f>
        <v xml:space="preserve"> </v>
      </c>
      <c r="R61" s="63" t="str">
        <f>IF(PTD_storfe!P67=0," ",PTD_storfe!P67)</f>
        <v xml:space="preserve"> </v>
      </c>
    </row>
    <row r="62" spans="2:18" x14ac:dyDescent="0.25">
      <c r="B62" s="47" t="str">
        <f>IF(PTD_storfe!A68=0," ",PTD_storfe!A68)</f>
        <v xml:space="preserve"> </v>
      </c>
      <c r="C62" s="62" t="str">
        <f>IF(PTD_storfe!B68=0," ",PTD_storfe!B68)</f>
        <v xml:space="preserve"> </v>
      </c>
      <c r="D62" s="62" t="str">
        <f>IF(PTD_storfe!C68=0," ",PTD_storfe!C68)</f>
        <v xml:space="preserve"> </v>
      </c>
      <c r="E62" s="62" t="str">
        <f>IF(PTD_storfe!D68=0," ",PTD_storfe!D68)</f>
        <v xml:space="preserve"> </v>
      </c>
      <c r="F62" s="62" t="str">
        <f>IF(PTD_storfe!E68=0," ",PTD_storfe!E68)</f>
        <v xml:space="preserve"> </v>
      </c>
      <c r="G62" s="62" t="str">
        <f>IF(PTD_storfe!F68=0," ",PTD_storfe!F68)</f>
        <v xml:space="preserve"> </v>
      </c>
      <c r="H62" s="62" t="str">
        <f>IF(PTD_storfe!G68=0," ",PTD_storfe!G68)</f>
        <v xml:space="preserve"> </v>
      </c>
      <c r="I62" s="62" t="str">
        <f>IF(PTD_storfe!H68=0," ",PTD_storfe!H68)</f>
        <v xml:space="preserve"> </v>
      </c>
      <c r="J62" s="62"/>
      <c r="K62" s="47" t="str">
        <f>IF(PTD_storfe!I68=0," ",PTD_storfe!I68)</f>
        <v xml:space="preserve"> </v>
      </c>
      <c r="L62" s="63" t="str">
        <f>IF(PTD_storfe!J68=0," ",PTD_storfe!J68)</f>
        <v xml:space="preserve"> </v>
      </c>
      <c r="M62" s="63" t="str">
        <f>IF(PTD_storfe!K68=0," ",PTD_storfe!K68)</f>
        <v xml:space="preserve"> </v>
      </c>
      <c r="N62" s="63" t="str">
        <f>IF(PTD_storfe!L68=0," ",PTD_storfe!L68)</f>
        <v xml:space="preserve"> </v>
      </c>
      <c r="O62" s="63" t="str">
        <f>IF(PTD_storfe!M68=0," ",PTD_storfe!M68)</f>
        <v xml:space="preserve"> </v>
      </c>
      <c r="P62" s="63" t="str">
        <f>IF(PTD_storfe!N68=0," ",PTD_storfe!N68)</f>
        <v xml:space="preserve"> </v>
      </c>
      <c r="Q62" s="63" t="str">
        <f>IF(PTD_storfe!O68=0," ",PTD_storfe!O68)</f>
        <v xml:space="preserve"> </v>
      </c>
      <c r="R62" s="63" t="str">
        <f>IF(PTD_storfe!P68=0," ",PTD_storfe!P68)</f>
        <v xml:space="preserve"> </v>
      </c>
    </row>
    <row r="63" spans="2:18" x14ac:dyDescent="0.25">
      <c r="B63" s="47" t="str">
        <f>IF(PTD_storfe!A69=0," ",PTD_storfe!A69)</f>
        <v xml:space="preserve"> </v>
      </c>
      <c r="C63" s="62" t="str">
        <f>IF(PTD_storfe!B69=0," ",PTD_storfe!B69)</f>
        <v xml:space="preserve"> </v>
      </c>
      <c r="D63" s="62" t="str">
        <f>IF(PTD_storfe!C69=0," ",PTD_storfe!C69)</f>
        <v xml:space="preserve"> </v>
      </c>
      <c r="E63" s="62" t="str">
        <f>IF(PTD_storfe!D69=0," ",PTD_storfe!D69)</f>
        <v xml:space="preserve"> </v>
      </c>
      <c r="F63" s="62" t="str">
        <f>IF(PTD_storfe!E69=0," ",PTD_storfe!E69)</f>
        <v xml:space="preserve"> </v>
      </c>
      <c r="G63" s="62" t="str">
        <f>IF(PTD_storfe!F69=0," ",PTD_storfe!F69)</f>
        <v xml:space="preserve"> </v>
      </c>
      <c r="H63" s="62" t="str">
        <f>IF(PTD_storfe!G69=0," ",PTD_storfe!G69)</f>
        <v xml:space="preserve"> </v>
      </c>
      <c r="I63" s="62" t="str">
        <f>IF(PTD_storfe!H69=0," ",PTD_storfe!H69)</f>
        <v xml:space="preserve"> </v>
      </c>
      <c r="J63" s="62"/>
      <c r="K63" s="47" t="str">
        <f>IF(PTD_storfe!I69=0," ",PTD_storfe!I69)</f>
        <v xml:space="preserve"> </v>
      </c>
      <c r="L63" s="63" t="str">
        <f>IF(PTD_storfe!J69=0," ",PTD_storfe!J69)</f>
        <v xml:space="preserve"> </v>
      </c>
      <c r="M63" s="63" t="str">
        <f>IF(PTD_storfe!K69=0," ",PTD_storfe!K69)</f>
        <v xml:space="preserve"> </v>
      </c>
      <c r="N63" s="63" t="str">
        <f>IF(PTD_storfe!L69=0," ",PTD_storfe!L69)</f>
        <v xml:space="preserve"> </v>
      </c>
      <c r="O63" s="63" t="str">
        <f>IF(PTD_storfe!M69=0," ",PTD_storfe!M69)</f>
        <v xml:space="preserve"> </v>
      </c>
      <c r="P63" s="63" t="str">
        <f>IF(PTD_storfe!N69=0," ",PTD_storfe!N69)</f>
        <v xml:space="preserve"> </v>
      </c>
      <c r="Q63" s="63" t="str">
        <f>IF(PTD_storfe!O69=0," ",PTD_storfe!O69)</f>
        <v xml:space="preserve"> </v>
      </c>
      <c r="R63" s="63" t="str">
        <f>IF(PTD_storfe!P69=0," ",PTD_storfe!P69)</f>
        <v xml:space="preserve"> </v>
      </c>
    </row>
    <row r="64" spans="2:18" x14ac:dyDescent="0.25">
      <c r="B64" s="47" t="str">
        <f>IF(PTD_storfe!A70=0," ",PTD_storfe!A70)</f>
        <v xml:space="preserve"> </v>
      </c>
      <c r="C64" s="62" t="str">
        <f>IF(PTD_storfe!B70=0," ",PTD_storfe!B70)</f>
        <v xml:space="preserve"> </v>
      </c>
      <c r="D64" s="62" t="str">
        <f>IF(PTD_storfe!C70=0," ",PTD_storfe!C70)</f>
        <v xml:space="preserve"> </v>
      </c>
      <c r="E64" s="62" t="str">
        <f>IF(PTD_storfe!D70=0," ",PTD_storfe!D70)</f>
        <v xml:space="preserve"> </v>
      </c>
      <c r="F64" s="62" t="str">
        <f>IF(PTD_storfe!E70=0," ",PTD_storfe!E70)</f>
        <v xml:space="preserve"> </v>
      </c>
      <c r="G64" s="62" t="str">
        <f>IF(PTD_storfe!F70=0," ",PTD_storfe!F70)</f>
        <v xml:space="preserve"> </v>
      </c>
      <c r="H64" s="62" t="str">
        <f>IF(PTD_storfe!G70=0," ",PTD_storfe!G70)</f>
        <v xml:space="preserve"> </v>
      </c>
      <c r="I64" s="62" t="str">
        <f>IF(PTD_storfe!H70=0," ",PTD_storfe!H70)</f>
        <v xml:space="preserve"> </v>
      </c>
      <c r="J64" s="62"/>
      <c r="K64" s="47" t="str">
        <f>IF(PTD_storfe!I70=0," ",PTD_storfe!I70)</f>
        <v xml:space="preserve"> </v>
      </c>
      <c r="L64" s="63" t="str">
        <f>IF(PTD_storfe!J70=0," ",PTD_storfe!J70)</f>
        <v xml:space="preserve"> </v>
      </c>
      <c r="M64" s="63" t="str">
        <f>IF(PTD_storfe!K70=0," ",PTD_storfe!K70)</f>
        <v xml:space="preserve"> </v>
      </c>
      <c r="N64" s="63" t="str">
        <f>IF(PTD_storfe!L70=0," ",PTD_storfe!L70)</f>
        <v xml:space="preserve"> </v>
      </c>
      <c r="O64" s="63" t="str">
        <f>IF(PTD_storfe!M70=0," ",PTD_storfe!M70)</f>
        <v xml:space="preserve"> </v>
      </c>
      <c r="P64" s="63" t="str">
        <f>IF(PTD_storfe!N70=0," ",PTD_storfe!N70)</f>
        <v xml:space="preserve"> </v>
      </c>
      <c r="Q64" s="63" t="str">
        <f>IF(PTD_storfe!O70=0," ",PTD_storfe!O70)</f>
        <v xml:space="preserve"> </v>
      </c>
      <c r="R64" s="63" t="str">
        <f>IF(PTD_storfe!P70=0," ",PTD_storfe!P70)</f>
        <v xml:space="preserve"> </v>
      </c>
    </row>
    <row r="65" spans="2:18" x14ac:dyDescent="0.25">
      <c r="B65" s="47" t="str">
        <f>IF(PTD_storfe!A71=0," ",PTD_storfe!A71)</f>
        <v xml:space="preserve"> </v>
      </c>
      <c r="C65" s="62" t="str">
        <f>IF(PTD_storfe!B71=0," ",PTD_storfe!B71)</f>
        <v xml:space="preserve"> </v>
      </c>
      <c r="D65" s="62" t="str">
        <f>IF(PTD_storfe!C71=0," ",PTD_storfe!C71)</f>
        <v xml:space="preserve"> </v>
      </c>
      <c r="E65" s="62" t="str">
        <f>IF(PTD_storfe!D71=0," ",PTD_storfe!D71)</f>
        <v xml:space="preserve"> </v>
      </c>
      <c r="F65" s="62" t="str">
        <f>IF(PTD_storfe!E71=0," ",PTD_storfe!E71)</f>
        <v xml:space="preserve"> </v>
      </c>
      <c r="G65" s="62" t="str">
        <f>IF(PTD_storfe!F71=0," ",PTD_storfe!F71)</f>
        <v xml:space="preserve"> </v>
      </c>
      <c r="H65" s="62" t="str">
        <f>IF(PTD_storfe!G71=0," ",PTD_storfe!G71)</f>
        <v xml:space="preserve"> </v>
      </c>
      <c r="I65" s="62" t="str">
        <f>IF(PTD_storfe!H71=0," ",PTD_storfe!H71)</f>
        <v xml:space="preserve"> </v>
      </c>
      <c r="J65" s="62"/>
      <c r="K65" s="47" t="str">
        <f>IF(PTD_storfe!I71=0," ",PTD_storfe!I71)</f>
        <v xml:space="preserve"> </v>
      </c>
      <c r="L65" s="63" t="str">
        <f>IF(PTD_storfe!J71=0," ",PTD_storfe!J71)</f>
        <v xml:space="preserve"> </v>
      </c>
      <c r="M65" s="63" t="str">
        <f>IF(PTD_storfe!K71=0," ",PTD_storfe!K71)</f>
        <v xml:space="preserve"> </v>
      </c>
      <c r="N65" s="63" t="str">
        <f>IF(PTD_storfe!L71=0," ",PTD_storfe!L71)</f>
        <v xml:space="preserve"> </v>
      </c>
      <c r="O65" s="63" t="str">
        <f>IF(PTD_storfe!M71=0," ",PTD_storfe!M71)</f>
        <v xml:space="preserve"> </v>
      </c>
      <c r="P65" s="63" t="str">
        <f>IF(PTD_storfe!N71=0," ",PTD_storfe!N71)</f>
        <v xml:space="preserve"> </v>
      </c>
      <c r="Q65" s="63" t="str">
        <f>IF(PTD_storfe!O71=0," ",PTD_storfe!O71)</f>
        <v xml:space="preserve"> </v>
      </c>
      <c r="R65" s="63" t="str">
        <f>IF(PTD_storfe!P71=0," ",PTD_storfe!P71)</f>
        <v xml:space="preserve"> </v>
      </c>
    </row>
    <row r="66" spans="2:18" x14ac:dyDescent="0.25">
      <c r="B66" s="47" t="str">
        <f>IF(PTD_storfe!A72=0," ",PTD_storfe!A72)</f>
        <v xml:space="preserve"> </v>
      </c>
      <c r="C66" s="62" t="str">
        <f>IF(PTD_storfe!B72=0," ",PTD_storfe!B72)</f>
        <v xml:space="preserve"> </v>
      </c>
      <c r="D66" s="62" t="str">
        <f>IF(PTD_storfe!C72=0," ",PTD_storfe!C72)</f>
        <v xml:space="preserve"> </v>
      </c>
      <c r="E66" s="62" t="str">
        <f>IF(PTD_storfe!D72=0," ",PTD_storfe!D72)</f>
        <v xml:space="preserve"> </v>
      </c>
      <c r="F66" s="62" t="str">
        <f>IF(PTD_storfe!E72=0," ",PTD_storfe!E72)</f>
        <v xml:space="preserve"> </v>
      </c>
      <c r="G66" s="62" t="str">
        <f>IF(PTD_storfe!F72=0," ",PTD_storfe!F72)</f>
        <v xml:space="preserve"> </v>
      </c>
      <c r="H66" s="62" t="str">
        <f>IF(PTD_storfe!G72=0," ",PTD_storfe!G72)</f>
        <v xml:space="preserve"> </v>
      </c>
      <c r="I66" s="62" t="str">
        <f>IF(PTD_storfe!H72=0," ",PTD_storfe!H72)</f>
        <v xml:space="preserve"> </v>
      </c>
      <c r="J66" s="62"/>
      <c r="K66" s="47" t="str">
        <f>IF(PTD_storfe!I72=0," ",PTD_storfe!I72)</f>
        <v xml:space="preserve"> </v>
      </c>
      <c r="L66" s="63" t="str">
        <f>IF(PTD_storfe!J72=0," ",PTD_storfe!J72)</f>
        <v xml:space="preserve"> </v>
      </c>
      <c r="M66" s="63" t="str">
        <f>IF(PTD_storfe!K72=0," ",PTD_storfe!K72)</f>
        <v xml:space="preserve"> </v>
      </c>
      <c r="N66" s="63" t="str">
        <f>IF(PTD_storfe!L72=0," ",PTD_storfe!L72)</f>
        <v xml:space="preserve"> </v>
      </c>
      <c r="O66" s="63" t="str">
        <f>IF(PTD_storfe!M72=0," ",PTD_storfe!M72)</f>
        <v xml:space="preserve"> </v>
      </c>
      <c r="P66" s="63" t="str">
        <f>IF(PTD_storfe!N72=0," ",PTD_storfe!N72)</f>
        <v xml:space="preserve"> </v>
      </c>
      <c r="Q66" s="63" t="str">
        <f>IF(PTD_storfe!O72=0," ",PTD_storfe!O72)</f>
        <v xml:space="preserve"> </v>
      </c>
      <c r="R66" s="63" t="str">
        <f>IF(PTD_storfe!P72=0," ",PTD_storfe!P72)</f>
        <v xml:space="preserve"> </v>
      </c>
    </row>
    <row r="67" spans="2:18" x14ac:dyDescent="0.25">
      <c r="B67" s="47" t="str">
        <f>IF(PTD_storfe!A73=0," ",PTD_storfe!A73)</f>
        <v xml:space="preserve"> </v>
      </c>
      <c r="C67" s="62" t="str">
        <f>IF(PTD_storfe!B73=0," ",PTD_storfe!B73)</f>
        <v xml:space="preserve"> </v>
      </c>
      <c r="D67" s="62" t="str">
        <f>IF(PTD_storfe!C73=0," ",PTD_storfe!C73)</f>
        <v xml:space="preserve"> </v>
      </c>
      <c r="E67" s="62" t="str">
        <f>IF(PTD_storfe!D73=0," ",PTD_storfe!D73)</f>
        <v xml:space="preserve"> </v>
      </c>
      <c r="F67" s="62" t="str">
        <f>IF(PTD_storfe!E73=0," ",PTD_storfe!E73)</f>
        <v xml:space="preserve"> </v>
      </c>
      <c r="G67" s="62" t="str">
        <f>IF(PTD_storfe!F73=0," ",PTD_storfe!F73)</f>
        <v xml:space="preserve"> </v>
      </c>
      <c r="H67" s="62" t="str">
        <f>IF(PTD_storfe!G73=0," ",PTD_storfe!G73)</f>
        <v xml:space="preserve"> </v>
      </c>
      <c r="I67" s="62" t="str">
        <f>IF(PTD_storfe!H73=0," ",PTD_storfe!H73)</f>
        <v xml:space="preserve"> </v>
      </c>
      <c r="J67" s="62"/>
      <c r="K67" s="47" t="str">
        <f>IF(PTD_storfe!I73=0," ",PTD_storfe!I73)</f>
        <v xml:space="preserve"> </v>
      </c>
      <c r="L67" s="63" t="str">
        <f>IF(PTD_storfe!J73=0," ",PTD_storfe!J73)</f>
        <v xml:space="preserve"> </v>
      </c>
      <c r="M67" s="63" t="str">
        <f>IF(PTD_storfe!K73=0," ",PTD_storfe!K73)</f>
        <v xml:space="preserve"> </v>
      </c>
      <c r="N67" s="63" t="str">
        <f>IF(PTD_storfe!L73=0," ",PTD_storfe!L73)</f>
        <v xml:space="preserve"> </v>
      </c>
      <c r="O67" s="63" t="str">
        <f>IF(PTD_storfe!M73=0," ",PTD_storfe!M73)</f>
        <v xml:space="preserve"> </v>
      </c>
      <c r="P67" s="63" t="str">
        <f>IF(PTD_storfe!N73=0," ",PTD_storfe!N73)</f>
        <v xml:space="preserve"> </v>
      </c>
      <c r="Q67" s="63" t="str">
        <f>IF(PTD_storfe!O73=0," ",PTD_storfe!O73)</f>
        <v xml:space="preserve"> </v>
      </c>
      <c r="R67" s="63" t="str">
        <f>IF(PTD_storfe!P73=0," ",PTD_storfe!P73)</f>
        <v xml:space="preserve"> </v>
      </c>
    </row>
    <row r="68" spans="2:18" x14ac:dyDescent="0.25">
      <c r="B68" s="47" t="str">
        <f>IF(PTD_storfe!A74=0," ",PTD_storfe!A74)</f>
        <v xml:space="preserve"> </v>
      </c>
      <c r="C68" s="62" t="str">
        <f>IF(PTD_storfe!B74=0," ",PTD_storfe!B74)</f>
        <v xml:space="preserve"> </v>
      </c>
      <c r="D68" s="62" t="str">
        <f>IF(PTD_storfe!C74=0," ",PTD_storfe!C74)</f>
        <v xml:space="preserve"> </v>
      </c>
      <c r="E68" s="62" t="str">
        <f>IF(PTD_storfe!D74=0," ",PTD_storfe!D74)</f>
        <v xml:space="preserve"> </v>
      </c>
      <c r="F68" s="62" t="str">
        <f>IF(PTD_storfe!E74=0," ",PTD_storfe!E74)</f>
        <v xml:space="preserve"> </v>
      </c>
      <c r="G68" s="62" t="str">
        <f>IF(PTD_storfe!F74=0," ",PTD_storfe!F74)</f>
        <v xml:space="preserve"> </v>
      </c>
      <c r="H68" s="62" t="str">
        <f>IF(PTD_storfe!G74=0," ",PTD_storfe!G74)</f>
        <v xml:space="preserve"> </v>
      </c>
      <c r="I68" s="62" t="str">
        <f>IF(PTD_storfe!H74=0," ",PTD_storfe!H74)</f>
        <v xml:space="preserve"> </v>
      </c>
      <c r="J68" s="62"/>
      <c r="K68" s="47" t="str">
        <f>IF(PTD_storfe!I74=0," ",PTD_storfe!I74)</f>
        <v xml:space="preserve"> </v>
      </c>
      <c r="L68" s="63" t="str">
        <f>IF(PTD_storfe!J74=0," ",PTD_storfe!J74)</f>
        <v xml:space="preserve"> </v>
      </c>
      <c r="M68" s="63" t="str">
        <f>IF(PTD_storfe!K74=0," ",PTD_storfe!K74)</f>
        <v xml:space="preserve"> </v>
      </c>
      <c r="N68" s="63" t="str">
        <f>IF(PTD_storfe!L74=0," ",PTD_storfe!L74)</f>
        <v xml:space="preserve"> </v>
      </c>
      <c r="O68" s="63" t="str">
        <f>IF(PTD_storfe!M74=0," ",PTD_storfe!M74)</f>
        <v xml:space="preserve"> </v>
      </c>
      <c r="P68" s="63" t="str">
        <f>IF(PTD_storfe!N74=0," ",PTD_storfe!N74)</f>
        <v xml:space="preserve"> </v>
      </c>
      <c r="Q68" s="63" t="str">
        <f>IF(PTD_storfe!O74=0," ",PTD_storfe!O74)</f>
        <v xml:space="preserve"> </v>
      </c>
      <c r="R68" s="63" t="str">
        <f>IF(PTD_storfe!P74=0," ",PTD_storfe!P74)</f>
        <v xml:space="preserve"> </v>
      </c>
    </row>
    <row r="69" spans="2:18" x14ac:dyDescent="0.25">
      <c r="B69" s="47" t="str">
        <f>IF(PTD_storfe!A75=0," ",PTD_storfe!A75)</f>
        <v xml:space="preserve"> </v>
      </c>
      <c r="C69" s="62" t="str">
        <f>IF(PTD_storfe!B75=0," ",PTD_storfe!B75)</f>
        <v xml:space="preserve"> </v>
      </c>
      <c r="D69" s="62" t="str">
        <f>IF(PTD_storfe!C75=0," ",PTD_storfe!C75)</f>
        <v xml:space="preserve"> </v>
      </c>
      <c r="E69" s="62" t="str">
        <f>IF(PTD_storfe!D75=0," ",PTD_storfe!D75)</f>
        <v xml:space="preserve"> </v>
      </c>
      <c r="F69" s="62" t="str">
        <f>IF(PTD_storfe!E75=0," ",PTD_storfe!E75)</f>
        <v xml:space="preserve"> </v>
      </c>
      <c r="G69" s="62" t="str">
        <f>IF(PTD_storfe!F75=0," ",PTD_storfe!F75)</f>
        <v xml:space="preserve"> </v>
      </c>
      <c r="H69" s="62" t="str">
        <f>IF(PTD_storfe!G75=0," ",PTD_storfe!G75)</f>
        <v xml:space="preserve"> </v>
      </c>
      <c r="I69" s="62" t="str">
        <f>IF(PTD_storfe!H75=0," ",PTD_storfe!H75)</f>
        <v xml:space="preserve"> </v>
      </c>
      <c r="J69" s="62"/>
      <c r="K69" s="47" t="str">
        <f>IF(PTD_storfe!I75=0," ",PTD_storfe!I75)</f>
        <v xml:space="preserve"> </v>
      </c>
      <c r="L69" s="63" t="str">
        <f>IF(PTD_storfe!J75=0," ",PTD_storfe!J75)</f>
        <v xml:space="preserve"> </v>
      </c>
      <c r="M69" s="63" t="str">
        <f>IF(PTD_storfe!K75=0," ",PTD_storfe!K75)</f>
        <v xml:space="preserve"> </v>
      </c>
      <c r="N69" s="63" t="str">
        <f>IF(PTD_storfe!L75=0," ",PTD_storfe!L75)</f>
        <v xml:space="preserve"> </v>
      </c>
      <c r="O69" s="63" t="str">
        <f>IF(PTD_storfe!M75=0," ",PTD_storfe!M75)</f>
        <v xml:space="preserve"> </v>
      </c>
      <c r="P69" s="63" t="str">
        <f>IF(PTD_storfe!N75=0," ",PTD_storfe!N75)</f>
        <v xml:space="preserve"> </v>
      </c>
      <c r="Q69" s="63" t="str">
        <f>IF(PTD_storfe!O75=0," ",PTD_storfe!O75)</f>
        <v xml:space="preserve"> </v>
      </c>
      <c r="R69" s="63" t="str">
        <f>IF(PTD_storfe!P75=0," ",PTD_storfe!P75)</f>
        <v xml:space="preserve"> </v>
      </c>
    </row>
    <row r="70" spans="2:18" x14ac:dyDescent="0.25">
      <c r="B70" s="47" t="str">
        <f>IF(PTD_storfe!A76=0," ",PTD_storfe!A76)</f>
        <v xml:space="preserve"> </v>
      </c>
      <c r="C70" s="62" t="str">
        <f>IF(PTD_storfe!B76=0," ",PTD_storfe!B76)</f>
        <v xml:space="preserve"> </v>
      </c>
      <c r="D70" s="62" t="str">
        <f>IF(PTD_storfe!C76=0," ",PTD_storfe!C76)</f>
        <v xml:space="preserve"> </v>
      </c>
      <c r="E70" s="62" t="str">
        <f>IF(PTD_storfe!D76=0," ",PTD_storfe!D76)</f>
        <v xml:space="preserve"> </v>
      </c>
      <c r="F70" s="62" t="str">
        <f>IF(PTD_storfe!E76=0," ",PTD_storfe!E76)</f>
        <v xml:space="preserve"> </v>
      </c>
      <c r="G70" s="62" t="str">
        <f>IF(PTD_storfe!F76=0," ",PTD_storfe!F76)</f>
        <v xml:space="preserve"> </v>
      </c>
      <c r="H70" s="62" t="str">
        <f>IF(PTD_storfe!G76=0," ",PTD_storfe!G76)</f>
        <v xml:space="preserve"> </v>
      </c>
      <c r="I70" s="62" t="str">
        <f>IF(PTD_storfe!H76=0," ",PTD_storfe!H76)</f>
        <v xml:space="preserve"> </v>
      </c>
      <c r="J70" s="62"/>
      <c r="K70" s="47" t="str">
        <f>IF(PTD_storfe!I76=0," ",PTD_storfe!I76)</f>
        <v xml:space="preserve"> </v>
      </c>
      <c r="L70" s="63" t="str">
        <f>IF(PTD_storfe!J76=0," ",PTD_storfe!J76)</f>
        <v xml:space="preserve"> </v>
      </c>
      <c r="M70" s="63" t="str">
        <f>IF(PTD_storfe!K76=0," ",PTD_storfe!K76)</f>
        <v xml:space="preserve"> </v>
      </c>
      <c r="N70" s="63" t="str">
        <f>IF(PTD_storfe!L76=0," ",PTD_storfe!L76)</f>
        <v xml:space="preserve"> </v>
      </c>
      <c r="O70" s="63" t="str">
        <f>IF(PTD_storfe!M76=0," ",PTD_storfe!M76)</f>
        <v xml:space="preserve"> </v>
      </c>
      <c r="P70" s="63" t="str">
        <f>IF(PTD_storfe!N76=0," ",PTD_storfe!N76)</f>
        <v xml:space="preserve"> </v>
      </c>
      <c r="Q70" s="63" t="str">
        <f>IF(PTD_storfe!O76=0," ",PTD_storfe!O76)</f>
        <v xml:space="preserve"> </v>
      </c>
      <c r="R70" s="63" t="str">
        <f>IF(PTD_storfe!P76=0," ",PTD_storfe!P76)</f>
        <v xml:space="preserve"> </v>
      </c>
    </row>
    <row r="71" spans="2:18" x14ac:dyDescent="0.25">
      <c r="B71" s="47" t="str">
        <f>IF(PTD_storfe!A77=0," ",PTD_storfe!A77)</f>
        <v xml:space="preserve"> </v>
      </c>
      <c r="C71" s="62" t="str">
        <f>IF(PTD_storfe!B77=0," ",PTD_storfe!B77)</f>
        <v xml:space="preserve"> </v>
      </c>
      <c r="D71" s="62" t="str">
        <f>IF(PTD_storfe!C77=0," ",PTD_storfe!C77)</f>
        <v xml:space="preserve"> </v>
      </c>
      <c r="E71" s="62" t="str">
        <f>IF(PTD_storfe!D77=0," ",PTD_storfe!D77)</f>
        <v xml:space="preserve"> </v>
      </c>
      <c r="F71" s="62" t="str">
        <f>IF(PTD_storfe!E77=0," ",PTD_storfe!E77)</f>
        <v xml:space="preserve"> </v>
      </c>
      <c r="G71" s="62" t="str">
        <f>IF(PTD_storfe!F77=0," ",PTD_storfe!F77)</f>
        <v xml:space="preserve"> </v>
      </c>
      <c r="H71" s="62" t="str">
        <f>IF(PTD_storfe!G77=0," ",PTD_storfe!G77)</f>
        <v xml:space="preserve"> </v>
      </c>
      <c r="I71" s="62" t="str">
        <f>IF(PTD_storfe!H77=0," ",PTD_storfe!H77)</f>
        <v xml:space="preserve"> </v>
      </c>
      <c r="J71" s="62"/>
      <c r="K71" s="47" t="str">
        <f>IF(PTD_storfe!I77=0," ",PTD_storfe!I77)</f>
        <v xml:space="preserve"> </v>
      </c>
      <c r="L71" s="63" t="str">
        <f>IF(PTD_storfe!J77=0," ",PTD_storfe!J77)</f>
        <v xml:space="preserve"> </v>
      </c>
      <c r="M71" s="63" t="str">
        <f>IF(PTD_storfe!K77=0," ",PTD_storfe!K77)</f>
        <v xml:space="preserve"> </v>
      </c>
      <c r="N71" s="63" t="str">
        <f>IF(PTD_storfe!L77=0," ",PTD_storfe!L77)</f>
        <v xml:space="preserve"> </v>
      </c>
      <c r="O71" s="63" t="str">
        <f>IF(PTD_storfe!M77=0," ",PTD_storfe!M77)</f>
        <v xml:space="preserve"> </v>
      </c>
      <c r="P71" s="63" t="str">
        <f>IF(PTD_storfe!N77=0," ",PTD_storfe!N77)</f>
        <v xml:space="preserve"> </v>
      </c>
      <c r="Q71" s="63" t="str">
        <f>IF(PTD_storfe!O77=0," ",PTD_storfe!O77)</f>
        <v xml:space="preserve"> </v>
      </c>
      <c r="R71" s="63" t="str">
        <f>IF(PTD_storfe!P77=0," ",PTD_storfe!P77)</f>
        <v xml:space="preserve"> </v>
      </c>
    </row>
    <row r="72" spans="2:18" x14ac:dyDescent="0.25">
      <c r="B72" s="47" t="str">
        <f>IF(PTD_storfe!A78=0," ",PTD_storfe!A78)</f>
        <v xml:space="preserve"> </v>
      </c>
      <c r="C72" s="62" t="str">
        <f>IF(PTD_storfe!B78=0," ",PTD_storfe!B78)</f>
        <v xml:space="preserve"> </v>
      </c>
      <c r="D72" s="62" t="str">
        <f>IF(PTD_storfe!C78=0," ",PTD_storfe!C78)</f>
        <v xml:space="preserve"> </v>
      </c>
      <c r="E72" s="62" t="str">
        <f>IF(PTD_storfe!D78=0," ",PTD_storfe!D78)</f>
        <v xml:space="preserve"> </v>
      </c>
      <c r="F72" s="62" t="str">
        <f>IF(PTD_storfe!E78=0," ",PTD_storfe!E78)</f>
        <v xml:space="preserve"> </v>
      </c>
      <c r="G72" s="62" t="str">
        <f>IF(PTD_storfe!F78=0," ",PTD_storfe!F78)</f>
        <v xml:space="preserve"> </v>
      </c>
      <c r="H72" s="62" t="str">
        <f>IF(PTD_storfe!G78=0," ",PTD_storfe!G78)</f>
        <v xml:space="preserve"> </v>
      </c>
      <c r="I72" s="62" t="str">
        <f>IF(PTD_storfe!H78=0," ",PTD_storfe!H78)</f>
        <v xml:space="preserve"> </v>
      </c>
      <c r="J72" s="62"/>
      <c r="K72" s="47" t="str">
        <f>IF(PTD_storfe!I78=0," ",PTD_storfe!I78)</f>
        <v xml:space="preserve"> </v>
      </c>
      <c r="L72" s="63" t="str">
        <f>IF(PTD_storfe!J78=0," ",PTD_storfe!J78)</f>
        <v xml:space="preserve"> </v>
      </c>
      <c r="M72" s="63" t="str">
        <f>IF(PTD_storfe!K78=0," ",PTD_storfe!K78)</f>
        <v xml:space="preserve"> </v>
      </c>
      <c r="N72" s="63" t="str">
        <f>IF(PTD_storfe!L78=0," ",PTD_storfe!L78)</f>
        <v xml:space="preserve"> </v>
      </c>
      <c r="O72" s="63" t="str">
        <f>IF(PTD_storfe!M78=0," ",PTD_storfe!M78)</f>
        <v xml:space="preserve"> </v>
      </c>
      <c r="P72" s="63" t="str">
        <f>IF(PTD_storfe!N78=0," ",PTD_storfe!N78)</f>
        <v xml:space="preserve"> </v>
      </c>
      <c r="Q72" s="63" t="str">
        <f>IF(PTD_storfe!O78=0," ",PTD_storfe!O78)</f>
        <v xml:space="preserve"> </v>
      </c>
      <c r="R72" s="63" t="str">
        <f>IF(PTD_storfe!P78=0," ",PTD_storfe!P78)</f>
        <v xml:space="preserve"> </v>
      </c>
    </row>
    <row r="73" spans="2:18" x14ac:dyDescent="0.25">
      <c r="B73" s="47" t="str">
        <f>IF(PTD_storfe!A79=0," ",PTD_storfe!A79)</f>
        <v xml:space="preserve"> </v>
      </c>
      <c r="C73" s="62" t="str">
        <f>IF(PTD_storfe!B79=0," ",PTD_storfe!B79)</f>
        <v xml:space="preserve"> </v>
      </c>
      <c r="D73" s="62" t="str">
        <f>IF(PTD_storfe!C79=0," ",PTD_storfe!C79)</f>
        <v xml:space="preserve"> </v>
      </c>
      <c r="E73" s="62" t="str">
        <f>IF(PTD_storfe!D79=0," ",PTD_storfe!D79)</f>
        <v xml:space="preserve"> </v>
      </c>
      <c r="F73" s="62" t="str">
        <f>IF(PTD_storfe!E79=0," ",PTD_storfe!E79)</f>
        <v xml:space="preserve"> </v>
      </c>
      <c r="G73" s="62" t="str">
        <f>IF(PTD_storfe!F79=0," ",PTD_storfe!F79)</f>
        <v xml:space="preserve"> </v>
      </c>
      <c r="H73" s="62" t="str">
        <f>IF(PTD_storfe!G79=0," ",PTD_storfe!G79)</f>
        <v xml:space="preserve"> </v>
      </c>
      <c r="I73" s="62" t="str">
        <f>IF(PTD_storfe!H79=0," ",PTD_storfe!H79)</f>
        <v xml:space="preserve"> </v>
      </c>
      <c r="J73" s="62"/>
      <c r="K73" s="47" t="str">
        <f>IF(PTD_storfe!I79=0," ",PTD_storfe!I79)</f>
        <v xml:space="preserve"> </v>
      </c>
      <c r="L73" s="63" t="str">
        <f>IF(PTD_storfe!J79=0," ",PTD_storfe!J79)</f>
        <v xml:space="preserve"> </v>
      </c>
      <c r="M73" s="63" t="str">
        <f>IF(PTD_storfe!K79=0," ",PTD_storfe!K79)</f>
        <v xml:space="preserve"> </v>
      </c>
      <c r="N73" s="63" t="str">
        <f>IF(PTD_storfe!L79=0," ",PTD_storfe!L79)</f>
        <v xml:space="preserve"> </v>
      </c>
      <c r="O73" s="63" t="str">
        <f>IF(PTD_storfe!M79=0," ",PTD_storfe!M79)</f>
        <v xml:space="preserve"> </v>
      </c>
      <c r="P73" s="63" t="str">
        <f>IF(PTD_storfe!N79=0," ",PTD_storfe!N79)</f>
        <v xml:space="preserve"> </v>
      </c>
      <c r="Q73" s="63" t="str">
        <f>IF(PTD_storfe!O79=0," ",PTD_storfe!O79)</f>
        <v xml:space="preserve"> </v>
      </c>
      <c r="R73" s="63" t="str">
        <f>IF(PTD_storfe!P79=0," ",PTD_storfe!P79)</f>
        <v xml:space="preserve"> </v>
      </c>
    </row>
    <row r="74" spans="2:18" x14ac:dyDescent="0.25">
      <c r="B74" s="47" t="str">
        <f>IF(PTD_storfe!A80=0," ",PTD_storfe!A80)</f>
        <v xml:space="preserve"> </v>
      </c>
      <c r="C74" s="62" t="str">
        <f>IF(PTD_storfe!B80=0," ",PTD_storfe!B80)</f>
        <v xml:space="preserve"> </v>
      </c>
      <c r="D74" s="62" t="str">
        <f>IF(PTD_storfe!C80=0," ",PTD_storfe!C80)</f>
        <v xml:space="preserve"> </v>
      </c>
      <c r="E74" s="62" t="str">
        <f>IF(PTD_storfe!D80=0," ",PTD_storfe!D80)</f>
        <v xml:space="preserve"> </v>
      </c>
      <c r="F74" s="62" t="str">
        <f>IF(PTD_storfe!E80=0," ",PTD_storfe!E80)</f>
        <v xml:space="preserve"> </v>
      </c>
      <c r="G74" s="62" t="str">
        <f>IF(PTD_storfe!F80=0," ",PTD_storfe!F80)</f>
        <v xml:space="preserve"> </v>
      </c>
      <c r="H74" s="62" t="str">
        <f>IF(PTD_storfe!G80=0," ",PTD_storfe!G80)</f>
        <v xml:space="preserve"> </v>
      </c>
      <c r="I74" s="62" t="str">
        <f>IF(PTD_storfe!H80=0," ",PTD_storfe!H80)</f>
        <v xml:space="preserve"> </v>
      </c>
      <c r="J74" s="62"/>
      <c r="K74" s="47" t="str">
        <f>IF(PTD_storfe!I80=0," ",PTD_storfe!I80)</f>
        <v xml:space="preserve"> </v>
      </c>
      <c r="L74" s="63" t="str">
        <f>IF(PTD_storfe!J80=0," ",PTD_storfe!J80)</f>
        <v xml:space="preserve"> </v>
      </c>
      <c r="M74" s="63" t="str">
        <f>IF(PTD_storfe!K80=0," ",PTD_storfe!K80)</f>
        <v xml:space="preserve"> </v>
      </c>
      <c r="N74" s="63" t="str">
        <f>IF(PTD_storfe!L80=0," ",PTD_storfe!L80)</f>
        <v xml:space="preserve"> </v>
      </c>
      <c r="O74" s="63" t="str">
        <f>IF(PTD_storfe!M80=0," ",PTD_storfe!M80)</f>
        <v xml:space="preserve"> </v>
      </c>
      <c r="P74" s="63" t="str">
        <f>IF(PTD_storfe!N80=0," ",PTD_storfe!N80)</f>
        <v xml:space="preserve"> </v>
      </c>
      <c r="Q74" s="63" t="str">
        <f>IF(PTD_storfe!O80=0," ",PTD_storfe!O80)</f>
        <v xml:space="preserve"> </v>
      </c>
      <c r="R74" s="63" t="str">
        <f>IF(PTD_storfe!P80=0," ",PTD_storfe!P80)</f>
        <v xml:space="preserve"> </v>
      </c>
    </row>
    <row r="75" spans="2:18" x14ac:dyDescent="0.25">
      <c r="B75" s="47" t="str">
        <f>IF(PTD_storfe!A81=0," ",PTD_storfe!A81)</f>
        <v xml:space="preserve"> </v>
      </c>
      <c r="C75" s="62" t="str">
        <f>IF(PTD_storfe!B81=0," ",PTD_storfe!B81)</f>
        <v xml:space="preserve"> </v>
      </c>
      <c r="D75" s="62" t="str">
        <f>IF(PTD_storfe!C81=0," ",PTD_storfe!C81)</f>
        <v xml:space="preserve"> </v>
      </c>
      <c r="E75" s="62" t="str">
        <f>IF(PTD_storfe!D81=0," ",PTD_storfe!D81)</f>
        <v xml:space="preserve"> </v>
      </c>
      <c r="F75" s="62" t="str">
        <f>IF(PTD_storfe!E81=0," ",PTD_storfe!E81)</f>
        <v xml:space="preserve"> </v>
      </c>
      <c r="G75" s="62" t="str">
        <f>IF(PTD_storfe!F81=0," ",PTD_storfe!F81)</f>
        <v xml:space="preserve"> </v>
      </c>
      <c r="H75" s="62" t="str">
        <f>IF(PTD_storfe!G81=0," ",PTD_storfe!G81)</f>
        <v xml:space="preserve"> </v>
      </c>
      <c r="I75" s="62" t="str">
        <f>IF(PTD_storfe!H81=0," ",PTD_storfe!H81)</f>
        <v xml:space="preserve"> </v>
      </c>
      <c r="J75" s="62"/>
      <c r="K75" s="47" t="str">
        <f>IF(PTD_storfe!I81=0," ",PTD_storfe!I81)</f>
        <v xml:space="preserve"> </v>
      </c>
      <c r="L75" s="63" t="str">
        <f>IF(PTD_storfe!J81=0," ",PTD_storfe!J81)</f>
        <v xml:space="preserve"> </v>
      </c>
      <c r="M75" s="63" t="str">
        <f>IF(PTD_storfe!K81=0," ",PTD_storfe!K81)</f>
        <v xml:space="preserve"> </v>
      </c>
      <c r="N75" s="63" t="str">
        <f>IF(PTD_storfe!L81=0," ",PTD_storfe!L81)</f>
        <v xml:space="preserve"> </v>
      </c>
      <c r="O75" s="63" t="str">
        <f>IF(PTD_storfe!M81=0," ",PTD_storfe!M81)</f>
        <v xml:space="preserve"> </v>
      </c>
      <c r="P75" s="63" t="str">
        <f>IF(PTD_storfe!N81=0," ",PTD_storfe!N81)</f>
        <v xml:space="preserve"> </v>
      </c>
      <c r="Q75" s="63" t="str">
        <f>IF(PTD_storfe!O81=0," ",PTD_storfe!O81)</f>
        <v xml:space="preserve"> </v>
      </c>
      <c r="R75" s="63" t="str">
        <f>IF(PTD_storfe!P81=0," ",PTD_storfe!P81)</f>
        <v xml:space="preserve"> </v>
      </c>
    </row>
    <row r="76" spans="2:18" x14ac:dyDescent="0.25">
      <c r="B76" s="47" t="str">
        <f>IF(PTD_storfe!A82=0," ",PTD_storfe!A82)</f>
        <v xml:space="preserve"> </v>
      </c>
      <c r="C76" s="62" t="str">
        <f>IF(PTD_storfe!B82=0," ",PTD_storfe!B82)</f>
        <v xml:space="preserve"> </v>
      </c>
      <c r="D76" s="62" t="str">
        <f>IF(PTD_storfe!C82=0," ",PTD_storfe!C82)</f>
        <v xml:space="preserve"> </v>
      </c>
      <c r="E76" s="62" t="str">
        <f>IF(PTD_storfe!D82=0," ",PTD_storfe!D82)</f>
        <v xml:space="preserve"> </v>
      </c>
      <c r="F76" s="62" t="str">
        <f>IF(PTD_storfe!E82=0," ",PTD_storfe!E82)</f>
        <v xml:space="preserve"> </v>
      </c>
      <c r="G76" s="62" t="str">
        <f>IF(PTD_storfe!F82=0," ",PTD_storfe!F82)</f>
        <v xml:space="preserve"> </v>
      </c>
      <c r="H76" s="62" t="str">
        <f>IF(PTD_storfe!G82=0," ",PTD_storfe!G82)</f>
        <v xml:space="preserve"> </v>
      </c>
      <c r="I76" s="62" t="str">
        <f>IF(PTD_storfe!H82=0," ",PTD_storfe!H82)</f>
        <v xml:space="preserve"> </v>
      </c>
      <c r="J76" s="62"/>
      <c r="K76" s="47" t="str">
        <f>IF(PTD_storfe!I82=0," ",PTD_storfe!I82)</f>
        <v xml:space="preserve"> </v>
      </c>
      <c r="L76" s="63" t="str">
        <f>IF(PTD_storfe!J82=0," ",PTD_storfe!J82)</f>
        <v xml:space="preserve"> </v>
      </c>
      <c r="M76" s="63" t="str">
        <f>IF(PTD_storfe!K82=0," ",PTD_storfe!K82)</f>
        <v xml:space="preserve"> </v>
      </c>
      <c r="N76" s="63" t="str">
        <f>IF(PTD_storfe!L82=0," ",PTD_storfe!L82)</f>
        <v xml:space="preserve"> </v>
      </c>
      <c r="O76" s="63" t="str">
        <f>IF(PTD_storfe!M82=0," ",PTD_storfe!M82)</f>
        <v xml:space="preserve"> </v>
      </c>
      <c r="P76" s="63" t="str">
        <f>IF(PTD_storfe!N82=0," ",PTD_storfe!N82)</f>
        <v xml:space="preserve"> </v>
      </c>
      <c r="Q76" s="63" t="str">
        <f>IF(PTD_storfe!O82=0," ",PTD_storfe!O82)</f>
        <v xml:space="preserve"> </v>
      </c>
      <c r="R76" s="63" t="str">
        <f>IF(PTD_storfe!P82=0," ",PTD_storfe!P82)</f>
        <v xml:space="preserve"> </v>
      </c>
    </row>
    <row r="77" spans="2:18" x14ac:dyDescent="0.25">
      <c r="B77" s="47" t="str">
        <f>IF(PTD_storfe!A83=0," ",PTD_storfe!A83)</f>
        <v xml:space="preserve"> </v>
      </c>
      <c r="C77" s="62" t="str">
        <f>IF(PTD_storfe!B83=0," ",PTD_storfe!B83)</f>
        <v xml:space="preserve"> </v>
      </c>
      <c r="D77" s="62" t="str">
        <f>IF(PTD_storfe!C83=0," ",PTD_storfe!C83)</f>
        <v xml:space="preserve"> </v>
      </c>
      <c r="E77" s="62" t="str">
        <f>IF(PTD_storfe!D83=0," ",PTD_storfe!D83)</f>
        <v xml:space="preserve"> </v>
      </c>
      <c r="F77" s="62" t="str">
        <f>IF(PTD_storfe!E83=0," ",PTD_storfe!E83)</f>
        <v xml:space="preserve"> </v>
      </c>
      <c r="G77" s="62" t="str">
        <f>IF(PTD_storfe!F83=0," ",PTD_storfe!F83)</f>
        <v xml:space="preserve"> </v>
      </c>
      <c r="H77" s="62" t="str">
        <f>IF(PTD_storfe!G83=0," ",PTD_storfe!G83)</f>
        <v xml:space="preserve"> </v>
      </c>
      <c r="I77" s="62" t="str">
        <f>IF(PTD_storfe!H83=0," ",PTD_storfe!H83)</f>
        <v xml:space="preserve"> </v>
      </c>
      <c r="J77" s="62"/>
      <c r="K77" s="47" t="str">
        <f>IF(PTD_storfe!I83=0," ",PTD_storfe!I83)</f>
        <v xml:space="preserve"> </v>
      </c>
      <c r="L77" s="63" t="str">
        <f>IF(PTD_storfe!J83=0," ",PTD_storfe!J83)</f>
        <v xml:space="preserve"> </v>
      </c>
      <c r="M77" s="63" t="str">
        <f>IF(PTD_storfe!K83=0," ",PTD_storfe!K83)</f>
        <v xml:space="preserve"> </v>
      </c>
      <c r="N77" s="63" t="str">
        <f>IF(PTD_storfe!L83=0," ",PTD_storfe!L83)</f>
        <v xml:space="preserve"> </v>
      </c>
      <c r="O77" s="63" t="str">
        <f>IF(PTD_storfe!M83=0," ",PTD_storfe!M83)</f>
        <v xml:space="preserve"> </v>
      </c>
      <c r="P77" s="63" t="str">
        <f>IF(PTD_storfe!N83=0," ",PTD_storfe!N83)</f>
        <v xml:space="preserve"> </v>
      </c>
      <c r="Q77" s="63" t="str">
        <f>IF(PTD_storfe!O83=0," ",PTD_storfe!O83)</f>
        <v xml:space="preserve"> </v>
      </c>
      <c r="R77" s="63" t="str">
        <f>IF(PTD_storfe!P83=0," ",PTD_storfe!P83)</f>
        <v xml:space="preserve"> </v>
      </c>
    </row>
    <row r="78" spans="2:18" x14ac:dyDescent="0.25">
      <c r="B78" s="47" t="str">
        <f>IF(PTD_storfe!A84=0," ",PTD_storfe!A84)</f>
        <v xml:space="preserve"> </v>
      </c>
      <c r="C78" s="62" t="str">
        <f>IF(PTD_storfe!B84=0," ",PTD_storfe!B84)</f>
        <v xml:space="preserve"> </v>
      </c>
      <c r="D78" s="62" t="str">
        <f>IF(PTD_storfe!C84=0," ",PTD_storfe!C84)</f>
        <v xml:space="preserve"> </v>
      </c>
      <c r="E78" s="62" t="str">
        <f>IF(PTD_storfe!D84=0," ",PTD_storfe!D84)</f>
        <v xml:space="preserve"> </v>
      </c>
      <c r="F78" s="62" t="str">
        <f>IF(PTD_storfe!E84=0," ",PTD_storfe!E84)</f>
        <v xml:space="preserve"> </v>
      </c>
      <c r="G78" s="62" t="str">
        <f>IF(PTD_storfe!F84=0," ",PTD_storfe!F84)</f>
        <v xml:space="preserve"> </v>
      </c>
      <c r="H78" s="62" t="str">
        <f>IF(PTD_storfe!G84=0," ",PTD_storfe!G84)</f>
        <v xml:space="preserve"> </v>
      </c>
      <c r="I78" s="62" t="str">
        <f>IF(PTD_storfe!H84=0," ",PTD_storfe!H84)</f>
        <v xml:space="preserve"> </v>
      </c>
      <c r="J78" s="62"/>
      <c r="K78" s="47" t="str">
        <f>IF(PTD_storfe!I84=0," ",PTD_storfe!I84)</f>
        <v xml:space="preserve"> </v>
      </c>
      <c r="L78" s="63" t="str">
        <f>IF(PTD_storfe!J84=0," ",PTD_storfe!J84)</f>
        <v xml:space="preserve"> </v>
      </c>
      <c r="M78" s="63" t="str">
        <f>IF(PTD_storfe!K84=0," ",PTD_storfe!K84)</f>
        <v xml:space="preserve"> </v>
      </c>
      <c r="N78" s="63" t="str">
        <f>IF(PTD_storfe!L84=0," ",PTD_storfe!L84)</f>
        <v xml:space="preserve"> </v>
      </c>
      <c r="O78" s="63" t="str">
        <f>IF(PTD_storfe!M84=0," ",PTD_storfe!M84)</f>
        <v xml:space="preserve"> </v>
      </c>
      <c r="P78" s="63" t="str">
        <f>IF(PTD_storfe!N84=0," ",PTD_storfe!N84)</f>
        <v xml:space="preserve"> </v>
      </c>
      <c r="Q78" s="63" t="str">
        <f>IF(PTD_storfe!O84=0," ",PTD_storfe!O84)</f>
        <v xml:space="preserve"> </v>
      </c>
      <c r="R78" s="63" t="str">
        <f>IF(PTD_storfe!P84=0," ",PTD_storfe!P84)</f>
        <v xml:space="preserve"> </v>
      </c>
    </row>
    <row r="79" spans="2:18" x14ac:dyDescent="0.25">
      <c r="B79" s="47" t="str">
        <f>IF(PTD_storfe!A85=0," ",PTD_storfe!A85)</f>
        <v xml:space="preserve"> </v>
      </c>
      <c r="C79" s="62" t="str">
        <f>IF(PTD_storfe!B85=0," ",PTD_storfe!B85)</f>
        <v xml:space="preserve"> </v>
      </c>
      <c r="D79" s="62" t="str">
        <f>IF(PTD_storfe!C85=0," ",PTD_storfe!C85)</f>
        <v xml:space="preserve"> </v>
      </c>
      <c r="E79" s="62" t="str">
        <f>IF(PTD_storfe!D85=0," ",PTD_storfe!D85)</f>
        <v xml:space="preserve"> </v>
      </c>
      <c r="F79" s="62" t="str">
        <f>IF(PTD_storfe!E85=0," ",PTD_storfe!E85)</f>
        <v xml:space="preserve"> </v>
      </c>
      <c r="G79" s="62" t="str">
        <f>IF(PTD_storfe!F85=0," ",PTD_storfe!F85)</f>
        <v xml:space="preserve"> </v>
      </c>
      <c r="H79" s="62" t="str">
        <f>IF(PTD_storfe!G85=0," ",PTD_storfe!G85)</f>
        <v xml:space="preserve"> </v>
      </c>
      <c r="I79" s="62" t="str">
        <f>IF(PTD_storfe!H85=0," ",PTD_storfe!H85)</f>
        <v xml:space="preserve"> </v>
      </c>
      <c r="J79" s="62"/>
      <c r="K79" s="47" t="str">
        <f>IF(PTD_storfe!I85=0," ",PTD_storfe!I85)</f>
        <v xml:space="preserve"> </v>
      </c>
      <c r="L79" s="63" t="str">
        <f>IF(PTD_storfe!J85=0," ",PTD_storfe!J85)</f>
        <v xml:space="preserve"> </v>
      </c>
      <c r="M79" s="63" t="str">
        <f>IF(PTD_storfe!K85=0," ",PTD_storfe!K85)</f>
        <v xml:space="preserve"> </v>
      </c>
      <c r="N79" s="63" t="str">
        <f>IF(PTD_storfe!L85=0," ",PTD_storfe!L85)</f>
        <v xml:space="preserve"> </v>
      </c>
      <c r="O79" s="63" t="str">
        <f>IF(PTD_storfe!M85=0," ",PTD_storfe!M85)</f>
        <v xml:space="preserve"> </v>
      </c>
      <c r="P79" s="63" t="str">
        <f>IF(PTD_storfe!N85=0," ",PTD_storfe!N85)</f>
        <v xml:space="preserve"> </v>
      </c>
      <c r="Q79" s="63" t="str">
        <f>IF(PTD_storfe!O85=0," ",PTD_storfe!O85)</f>
        <v xml:space="preserve"> </v>
      </c>
      <c r="R79" s="63" t="str">
        <f>IF(PTD_storfe!P85=0," ",PTD_storfe!P85)</f>
        <v xml:space="preserve"> </v>
      </c>
    </row>
    <row r="80" spans="2:18" x14ac:dyDescent="0.25">
      <c r="B80" s="47" t="str">
        <f>IF(PTD_storfe!A86=0," ",PTD_storfe!A86)</f>
        <v xml:space="preserve"> </v>
      </c>
      <c r="C80" s="62" t="str">
        <f>IF(PTD_storfe!B86=0," ",PTD_storfe!B86)</f>
        <v xml:space="preserve"> </v>
      </c>
      <c r="D80" s="62" t="str">
        <f>IF(PTD_storfe!C86=0," ",PTD_storfe!C86)</f>
        <v xml:space="preserve"> </v>
      </c>
      <c r="E80" s="62" t="str">
        <f>IF(PTD_storfe!D86=0," ",PTD_storfe!D86)</f>
        <v xml:space="preserve"> </v>
      </c>
      <c r="F80" s="62" t="str">
        <f>IF(PTD_storfe!E86=0," ",PTD_storfe!E86)</f>
        <v xml:space="preserve"> </v>
      </c>
      <c r="G80" s="62" t="str">
        <f>IF(PTD_storfe!F86=0," ",PTD_storfe!F86)</f>
        <v xml:space="preserve"> </v>
      </c>
      <c r="H80" s="62" t="str">
        <f>IF(PTD_storfe!G86=0," ",PTD_storfe!G86)</f>
        <v xml:space="preserve"> </v>
      </c>
      <c r="I80" s="62" t="str">
        <f>IF(PTD_storfe!H86=0," ",PTD_storfe!H86)</f>
        <v xml:space="preserve"> </v>
      </c>
      <c r="J80" s="62"/>
      <c r="K80" s="47" t="str">
        <f>IF(PTD_storfe!I86=0," ",PTD_storfe!I86)</f>
        <v xml:space="preserve"> </v>
      </c>
      <c r="L80" s="63" t="str">
        <f>IF(PTD_storfe!J86=0," ",PTD_storfe!J86)</f>
        <v xml:space="preserve"> </v>
      </c>
      <c r="M80" s="63" t="str">
        <f>IF(PTD_storfe!K86=0," ",PTD_storfe!K86)</f>
        <v xml:space="preserve"> </v>
      </c>
      <c r="N80" s="63" t="str">
        <f>IF(PTD_storfe!L86=0," ",PTD_storfe!L86)</f>
        <v xml:space="preserve"> </v>
      </c>
      <c r="O80" s="63" t="str">
        <f>IF(PTD_storfe!M86=0," ",PTD_storfe!M86)</f>
        <v xml:space="preserve"> </v>
      </c>
      <c r="P80" s="63" t="str">
        <f>IF(PTD_storfe!N86=0," ",PTD_storfe!N86)</f>
        <v xml:space="preserve"> </v>
      </c>
      <c r="Q80" s="63" t="str">
        <f>IF(PTD_storfe!O86=0," ",PTD_storfe!O86)</f>
        <v xml:space="preserve"> </v>
      </c>
      <c r="R80" s="63" t="str">
        <f>IF(PTD_storfe!P86=0," ",PTD_storfe!P86)</f>
        <v xml:space="preserve"> </v>
      </c>
    </row>
    <row r="81" spans="2:18" x14ac:dyDescent="0.25">
      <c r="B81" s="47" t="str">
        <f>IF(PTD_storfe!A87=0," ",PTD_storfe!A87)</f>
        <v xml:space="preserve"> </v>
      </c>
      <c r="C81" s="62" t="str">
        <f>IF(PTD_storfe!B87=0," ",PTD_storfe!B87)</f>
        <v xml:space="preserve"> </v>
      </c>
      <c r="D81" s="62" t="str">
        <f>IF(PTD_storfe!C87=0," ",PTD_storfe!C87)</f>
        <v xml:space="preserve"> </v>
      </c>
      <c r="E81" s="62" t="str">
        <f>IF(PTD_storfe!D87=0," ",PTD_storfe!D87)</f>
        <v xml:space="preserve"> </v>
      </c>
      <c r="F81" s="62" t="str">
        <f>IF(PTD_storfe!E87=0," ",PTD_storfe!E87)</f>
        <v xml:space="preserve"> </v>
      </c>
      <c r="G81" s="62" t="str">
        <f>IF(PTD_storfe!F87=0," ",PTD_storfe!F87)</f>
        <v xml:space="preserve"> </v>
      </c>
      <c r="H81" s="62" t="str">
        <f>IF(PTD_storfe!G87=0," ",PTD_storfe!G87)</f>
        <v xml:space="preserve"> </v>
      </c>
      <c r="I81" s="62" t="str">
        <f>IF(PTD_storfe!H87=0," ",PTD_storfe!H87)</f>
        <v xml:space="preserve"> </v>
      </c>
      <c r="J81" s="62"/>
      <c r="K81" s="47" t="str">
        <f>IF(PTD_storfe!I87=0," ",PTD_storfe!I87)</f>
        <v xml:space="preserve"> </v>
      </c>
      <c r="L81" s="63" t="str">
        <f>IF(PTD_storfe!J87=0," ",PTD_storfe!J87)</f>
        <v xml:space="preserve"> </v>
      </c>
      <c r="M81" s="63" t="str">
        <f>IF(PTD_storfe!K87=0," ",PTD_storfe!K87)</f>
        <v xml:space="preserve"> </v>
      </c>
      <c r="N81" s="63" t="str">
        <f>IF(PTD_storfe!L87=0," ",PTD_storfe!L87)</f>
        <v xml:space="preserve"> </v>
      </c>
      <c r="O81" s="63" t="str">
        <f>IF(PTD_storfe!M87=0," ",PTD_storfe!M87)</f>
        <v xml:space="preserve"> </v>
      </c>
      <c r="P81" s="63" t="str">
        <f>IF(PTD_storfe!N87=0," ",PTD_storfe!N87)</f>
        <v xml:space="preserve"> </v>
      </c>
      <c r="Q81" s="63" t="str">
        <f>IF(PTD_storfe!O87=0," ",PTD_storfe!O87)</f>
        <v xml:space="preserve"> </v>
      </c>
      <c r="R81" s="63" t="str">
        <f>IF(PTD_storfe!P87=0," ",PTD_storfe!P87)</f>
        <v xml:space="preserve"> </v>
      </c>
    </row>
    <row r="82" spans="2:18" x14ac:dyDescent="0.25">
      <c r="B82" s="47" t="str">
        <f>IF(PTD_storfe!A88=0," ",PTD_storfe!A88)</f>
        <v xml:space="preserve"> </v>
      </c>
      <c r="C82" s="62" t="str">
        <f>IF(PTD_storfe!B88=0," ",PTD_storfe!B88)</f>
        <v xml:space="preserve"> </v>
      </c>
      <c r="D82" s="62" t="str">
        <f>IF(PTD_storfe!C88=0," ",PTD_storfe!C88)</f>
        <v xml:space="preserve"> </v>
      </c>
      <c r="E82" s="62" t="str">
        <f>IF(PTD_storfe!D88=0," ",PTD_storfe!D88)</f>
        <v xml:space="preserve"> </v>
      </c>
      <c r="F82" s="62" t="str">
        <f>IF(PTD_storfe!E88=0," ",PTD_storfe!E88)</f>
        <v xml:space="preserve"> </v>
      </c>
      <c r="G82" s="62" t="str">
        <f>IF(PTD_storfe!F88=0," ",PTD_storfe!F88)</f>
        <v xml:space="preserve"> </v>
      </c>
      <c r="H82" s="62" t="str">
        <f>IF(PTD_storfe!G88=0," ",PTD_storfe!G88)</f>
        <v xml:space="preserve"> </v>
      </c>
      <c r="I82" s="62" t="str">
        <f>IF(PTD_storfe!H88=0," ",PTD_storfe!H88)</f>
        <v xml:space="preserve"> </v>
      </c>
      <c r="J82" s="62"/>
      <c r="K82" s="47" t="str">
        <f>IF(PTD_storfe!I88=0," ",PTD_storfe!I88)</f>
        <v xml:space="preserve"> </v>
      </c>
      <c r="L82" s="63" t="str">
        <f>IF(PTD_storfe!J88=0," ",PTD_storfe!J88)</f>
        <v xml:space="preserve"> </v>
      </c>
      <c r="M82" s="63" t="str">
        <f>IF(PTD_storfe!K88=0," ",PTD_storfe!K88)</f>
        <v xml:space="preserve"> </v>
      </c>
      <c r="N82" s="63" t="str">
        <f>IF(PTD_storfe!L88=0," ",PTD_storfe!L88)</f>
        <v xml:space="preserve"> </v>
      </c>
      <c r="O82" s="63" t="str">
        <f>IF(PTD_storfe!M88=0," ",PTD_storfe!M88)</f>
        <v xml:space="preserve"> </v>
      </c>
      <c r="P82" s="63" t="str">
        <f>IF(PTD_storfe!N88=0," ",PTD_storfe!N88)</f>
        <v xml:space="preserve"> </v>
      </c>
      <c r="Q82" s="63" t="str">
        <f>IF(PTD_storfe!O88=0," ",PTD_storfe!O88)</f>
        <v xml:space="preserve"> </v>
      </c>
      <c r="R82" s="63" t="str">
        <f>IF(PTD_storfe!P88=0," ",PTD_storfe!P88)</f>
        <v xml:space="preserve"> </v>
      </c>
    </row>
    <row r="83" spans="2:18" x14ac:dyDescent="0.25">
      <c r="B83" s="47" t="str">
        <f>IF(PTD_storfe!A89=0," ",PTD_storfe!A89)</f>
        <v xml:space="preserve"> </v>
      </c>
      <c r="C83" s="62" t="str">
        <f>IF(PTD_storfe!B89=0," ",PTD_storfe!B89)</f>
        <v xml:space="preserve"> </v>
      </c>
      <c r="D83" s="62" t="str">
        <f>IF(PTD_storfe!C89=0," ",PTD_storfe!C89)</f>
        <v xml:space="preserve"> </v>
      </c>
      <c r="E83" s="62" t="str">
        <f>IF(PTD_storfe!D89=0," ",PTD_storfe!D89)</f>
        <v xml:space="preserve"> </v>
      </c>
      <c r="F83" s="62" t="str">
        <f>IF(PTD_storfe!E89=0," ",PTD_storfe!E89)</f>
        <v xml:space="preserve"> </v>
      </c>
      <c r="G83" s="62" t="str">
        <f>IF(PTD_storfe!F89=0," ",PTD_storfe!F89)</f>
        <v xml:space="preserve"> </v>
      </c>
      <c r="H83" s="62" t="str">
        <f>IF(PTD_storfe!G89=0," ",PTD_storfe!G89)</f>
        <v xml:space="preserve"> </v>
      </c>
      <c r="I83" s="62" t="str">
        <f>IF(PTD_storfe!H89=0," ",PTD_storfe!H89)</f>
        <v xml:space="preserve"> </v>
      </c>
      <c r="J83" s="62"/>
      <c r="K83" s="47" t="str">
        <f>IF(PTD_storfe!I89=0," ",PTD_storfe!I89)</f>
        <v xml:space="preserve"> </v>
      </c>
      <c r="L83" s="63" t="str">
        <f>IF(PTD_storfe!J89=0," ",PTD_storfe!J89)</f>
        <v xml:space="preserve"> </v>
      </c>
      <c r="M83" s="63" t="str">
        <f>IF(PTD_storfe!K89=0," ",PTD_storfe!K89)</f>
        <v xml:space="preserve"> </v>
      </c>
      <c r="N83" s="63" t="str">
        <f>IF(PTD_storfe!L89=0," ",PTD_storfe!L89)</f>
        <v xml:space="preserve"> </v>
      </c>
      <c r="O83" s="63" t="str">
        <f>IF(PTD_storfe!M89=0," ",PTD_storfe!M89)</f>
        <v xml:space="preserve"> </v>
      </c>
      <c r="P83" s="63" t="str">
        <f>IF(PTD_storfe!N89=0," ",PTD_storfe!N89)</f>
        <v xml:space="preserve"> </v>
      </c>
      <c r="Q83" s="63" t="str">
        <f>IF(PTD_storfe!O89=0," ",PTD_storfe!O89)</f>
        <v xml:space="preserve"> </v>
      </c>
      <c r="R83" s="63" t="str">
        <f>IF(PTD_storfe!P89=0," ",PTD_storfe!P89)</f>
        <v xml:space="preserve"> </v>
      </c>
    </row>
    <row r="84" spans="2:18" x14ac:dyDescent="0.25">
      <c r="B84" s="47" t="str">
        <f>IF(PTD_storfe!A90=0," ",PTD_storfe!A90)</f>
        <v xml:space="preserve"> </v>
      </c>
      <c r="C84" s="62" t="str">
        <f>IF(PTD_storfe!B90=0," ",PTD_storfe!B90)</f>
        <v xml:space="preserve"> </v>
      </c>
      <c r="D84" s="62" t="str">
        <f>IF(PTD_storfe!C90=0," ",PTD_storfe!C90)</f>
        <v xml:space="preserve"> </v>
      </c>
      <c r="E84" s="62" t="str">
        <f>IF(PTD_storfe!D90=0," ",PTD_storfe!D90)</f>
        <v xml:space="preserve"> </v>
      </c>
      <c r="F84" s="62" t="str">
        <f>IF(PTD_storfe!E90=0," ",PTD_storfe!E90)</f>
        <v xml:space="preserve"> </v>
      </c>
      <c r="G84" s="62" t="str">
        <f>IF(PTD_storfe!F90=0," ",PTD_storfe!F90)</f>
        <v xml:space="preserve"> </v>
      </c>
      <c r="H84" s="62" t="str">
        <f>IF(PTD_storfe!G90=0," ",PTD_storfe!G90)</f>
        <v xml:space="preserve"> </v>
      </c>
      <c r="I84" s="62" t="str">
        <f>IF(PTD_storfe!H90=0," ",PTD_storfe!H90)</f>
        <v xml:space="preserve"> </v>
      </c>
      <c r="J84" s="62"/>
      <c r="K84" s="47" t="str">
        <f>IF(PTD_storfe!I90=0," ",PTD_storfe!I90)</f>
        <v xml:space="preserve"> </v>
      </c>
      <c r="L84" s="63" t="str">
        <f>IF(PTD_storfe!J90=0," ",PTD_storfe!J90)</f>
        <v xml:space="preserve"> </v>
      </c>
      <c r="M84" s="63" t="str">
        <f>IF(PTD_storfe!K90=0," ",PTD_storfe!K90)</f>
        <v xml:space="preserve"> </v>
      </c>
      <c r="N84" s="63" t="str">
        <f>IF(PTD_storfe!L90=0," ",PTD_storfe!L90)</f>
        <v xml:space="preserve"> </v>
      </c>
      <c r="O84" s="63" t="str">
        <f>IF(PTD_storfe!M90=0," ",PTD_storfe!M90)</f>
        <v xml:space="preserve"> </v>
      </c>
      <c r="P84" s="63" t="str">
        <f>IF(PTD_storfe!N90=0," ",PTD_storfe!N90)</f>
        <v xml:space="preserve"> </v>
      </c>
      <c r="Q84" s="63" t="str">
        <f>IF(PTD_storfe!O90=0," ",PTD_storfe!O90)</f>
        <v xml:space="preserve"> </v>
      </c>
      <c r="R84" s="63" t="str">
        <f>IF(PTD_storfe!P90=0," ",PTD_storfe!P90)</f>
        <v xml:space="preserve"> </v>
      </c>
    </row>
    <row r="85" spans="2:18" x14ac:dyDescent="0.25">
      <c r="B85" s="47" t="str">
        <f>IF(PTD_storfe!A91=0," ",PTD_storfe!A91)</f>
        <v xml:space="preserve"> </v>
      </c>
      <c r="C85" s="62" t="str">
        <f>IF(PTD_storfe!B91=0," ",PTD_storfe!B91)</f>
        <v xml:space="preserve"> </v>
      </c>
      <c r="D85" s="62" t="str">
        <f>IF(PTD_storfe!C91=0," ",PTD_storfe!C91)</f>
        <v xml:space="preserve"> </v>
      </c>
      <c r="E85" s="62" t="str">
        <f>IF(PTD_storfe!D91=0," ",PTD_storfe!D91)</f>
        <v xml:space="preserve"> </v>
      </c>
      <c r="F85" s="62" t="str">
        <f>IF(PTD_storfe!E91=0," ",PTD_storfe!E91)</f>
        <v xml:space="preserve"> </v>
      </c>
      <c r="G85" s="62" t="str">
        <f>IF(PTD_storfe!F91=0," ",PTD_storfe!F91)</f>
        <v xml:space="preserve"> </v>
      </c>
      <c r="H85" s="62" t="str">
        <f>IF(PTD_storfe!G91=0," ",PTD_storfe!G91)</f>
        <v xml:space="preserve"> </v>
      </c>
      <c r="I85" s="62" t="str">
        <f>IF(PTD_storfe!H91=0," ",PTD_storfe!H91)</f>
        <v xml:space="preserve"> </v>
      </c>
      <c r="J85" s="62"/>
      <c r="K85" s="47" t="str">
        <f>IF(PTD_storfe!I91=0," ",PTD_storfe!I91)</f>
        <v xml:space="preserve"> </v>
      </c>
      <c r="L85" s="63" t="str">
        <f>IF(PTD_storfe!J91=0," ",PTD_storfe!J91)</f>
        <v xml:space="preserve"> </v>
      </c>
      <c r="M85" s="63" t="str">
        <f>IF(PTD_storfe!K91=0," ",PTD_storfe!K91)</f>
        <v xml:space="preserve"> </v>
      </c>
      <c r="N85" s="63" t="str">
        <f>IF(PTD_storfe!L91=0," ",PTD_storfe!L91)</f>
        <v xml:space="preserve"> </v>
      </c>
      <c r="O85" s="63" t="str">
        <f>IF(PTD_storfe!M91=0," ",PTD_storfe!M91)</f>
        <v xml:space="preserve"> </v>
      </c>
      <c r="P85" s="63" t="str">
        <f>IF(PTD_storfe!N91=0," ",PTD_storfe!N91)</f>
        <v xml:space="preserve"> </v>
      </c>
      <c r="Q85" s="63" t="str">
        <f>IF(PTD_storfe!O91=0," ",PTD_storfe!O91)</f>
        <v xml:space="preserve"> </v>
      </c>
      <c r="R85" s="63" t="str">
        <f>IF(PTD_storfe!P91=0," ",PTD_storfe!P91)</f>
        <v xml:space="preserve"> </v>
      </c>
    </row>
    <row r="86" spans="2:18" x14ac:dyDescent="0.25">
      <c r="B86" s="47" t="str">
        <f>IF(PTD_storfe!A92=0," ",PTD_storfe!A92)</f>
        <v xml:space="preserve"> </v>
      </c>
      <c r="C86" s="62" t="str">
        <f>IF(PTD_storfe!B92=0," ",PTD_storfe!B92)</f>
        <v xml:space="preserve"> </v>
      </c>
      <c r="D86" s="62" t="str">
        <f>IF(PTD_storfe!C92=0," ",PTD_storfe!C92)</f>
        <v xml:space="preserve"> </v>
      </c>
      <c r="E86" s="62" t="str">
        <f>IF(PTD_storfe!D92=0," ",PTD_storfe!D92)</f>
        <v xml:space="preserve"> </v>
      </c>
      <c r="F86" s="62" t="str">
        <f>IF(PTD_storfe!E92=0," ",PTD_storfe!E92)</f>
        <v xml:space="preserve"> </v>
      </c>
      <c r="G86" s="62" t="str">
        <f>IF(PTD_storfe!F92=0," ",PTD_storfe!F92)</f>
        <v xml:space="preserve"> </v>
      </c>
      <c r="H86" s="62" t="str">
        <f>IF(PTD_storfe!G92=0," ",PTD_storfe!G92)</f>
        <v xml:space="preserve"> </v>
      </c>
      <c r="I86" s="62" t="str">
        <f>IF(PTD_storfe!H92=0," ",PTD_storfe!H92)</f>
        <v xml:space="preserve"> </v>
      </c>
      <c r="J86" s="62"/>
      <c r="K86" s="47" t="str">
        <f>IF(PTD_storfe!I92=0," ",PTD_storfe!I92)</f>
        <v xml:space="preserve"> </v>
      </c>
      <c r="L86" s="63" t="str">
        <f>IF(PTD_storfe!J92=0," ",PTD_storfe!J92)</f>
        <v xml:space="preserve"> </v>
      </c>
      <c r="M86" s="63" t="str">
        <f>IF(PTD_storfe!K92=0," ",PTD_storfe!K92)</f>
        <v xml:space="preserve"> </v>
      </c>
      <c r="N86" s="63" t="str">
        <f>IF(PTD_storfe!L92=0," ",PTD_storfe!L92)</f>
        <v xml:space="preserve"> </v>
      </c>
      <c r="O86" s="63" t="str">
        <f>IF(PTD_storfe!M92=0," ",PTD_storfe!M92)</f>
        <v xml:space="preserve"> </v>
      </c>
      <c r="P86" s="63" t="str">
        <f>IF(PTD_storfe!N92=0," ",PTD_storfe!N92)</f>
        <v xml:space="preserve"> </v>
      </c>
      <c r="Q86" s="63" t="str">
        <f>IF(PTD_storfe!O92=0," ",PTD_storfe!O92)</f>
        <v xml:space="preserve"> </v>
      </c>
      <c r="R86" s="63" t="str">
        <f>IF(PTD_storfe!P92=0," ",PTD_storfe!P92)</f>
        <v xml:space="preserve"> </v>
      </c>
    </row>
    <row r="87" spans="2:18" x14ac:dyDescent="0.25">
      <c r="B87" s="47" t="str">
        <f>IF(PTD_storfe!A93=0," ",PTD_storfe!A93)</f>
        <v xml:space="preserve"> </v>
      </c>
      <c r="C87" s="62" t="str">
        <f>IF(PTD_storfe!B93=0," ",PTD_storfe!B93)</f>
        <v xml:space="preserve"> </v>
      </c>
      <c r="D87" s="62" t="str">
        <f>IF(PTD_storfe!C93=0," ",PTD_storfe!C93)</f>
        <v xml:space="preserve"> </v>
      </c>
      <c r="E87" s="62" t="str">
        <f>IF(PTD_storfe!D93=0," ",PTD_storfe!D93)</f>
        <v xml:space="preserve"> </v>
      </c>
      <c r="F87" s="62" t="str">
        <f>IF(PTD_storfe!E93=0," ",PTD_storfe!E93)</f>
        <v xml:space="preserve"> </v>
      </c>
      <c r="G87" s="62" t="str">
        <f>IF(PTD_storfe!F93=0," ",PTD_storfe!F93)</f>
        <v xml:space="preserve"> </v>
      </c>
      <c r="H87" s="62" t="str">
        <f>IF(PTD_storfe!G93=0," ",PTD_storfe!G93)</f>
        <v xml:space="preserve"> </v>
      </c>
      <c r="I87" s="62" t="str">
        <f>IF(PTD_storfe!H93=0," ",PTD_storfe!H93)</f>
        <v xml:space="preserve"> </v>
      </c>
      <c r="J87" s="62"/>
      <c r="K87" s="47" t="str">
        <f>IF(PTD_storfe!I93=0," ",PTD_storfe!I93)</f>
        <v xml:space="preserve"> </v>
      </c>
      <c r="L87" s="63" t="str">
        <f>IF(PTD_storfe!J93=0," ",PTD_storfe!J93)</f>
        <v xml:space="preserve"> </v>
      </c>
      <c r="M87" s="63" t="str">
        <f>IF(PTD_storfe!K93=0," ",PTD_storfe!K93)</f>
        <v xml:space="preserve"> </v>
      </c>
      <c r="N87" s="63" t="str">
        <f>IF(PTD_storfe!L93=0," ",PTD_storfe!L93)</f>
        <v xml:space="preserve"> </v>
      </c>
      <c r="O87" s="63" t="str">
        <f>IF(PTD_storfe!M93=0," ",PTD_storfe!M93)</f>
        <v xml:space="preserve"> </v>
      </c>
      <c r="P87" s="63" t="str">
        <f>IF(PTD_storfe!N93=0," ",PTD_storfe!N93)</f>
        <v xml:space="preserve"> </v>
      </c>
      <c r="Q87" s="63" t="str">
        <f>IF(PTD_storfe!O93=0," ",PTD_storfe!O93)</f>
        <v xml:space="preserve"> </v>
      </c>
      <c r="R87" s="63" t="str">
        <f>IF(PTD_storfe!P93=0," ",PTD_storfe!P93)</f>
        <v xml:space="preserve"> </v>
      </c>
    </row>
    <row r="88" spans="2:18" x14ac:dyDescent="0.25">
      <c r="B88" s="47" t="str">
        <f>IF(PTD_storfe!A94=0," ",PTD_storfe!A94)</f>
        <v xml:space="preserve"> </v>
      </c>
      <c r="C88" s="62" t="str">
        <f>IF(PTD_storfe!B94=0," ",PTD_storfe!B94)</f>
        <v xml:space="preserve"> </v>
      </c>
      <c r="D88" s="62" t="str">
        <f>IF(PTD_storfe!C94=0," ",PTD_storfe!C94)</f>
        <v xml:space="preserve"> </v>
      </c>
      <c r="E88" s="62" t="str">
        <f>IF(PTD_storfe!D94=0," ",PTD_storfe!D94)</f>
        <v xml:space="preserve"> </v>
      </c>
      <c r="F88" s="62" t="str">
        <f>IF(PTD_storfe!E94=0," ",PTD_storfe!E94)</f>
        <v xml:space="preserve"> </v>
      </c>
      <c r="G88" s="62" t="str">
        <f>IF(PTD_storfe!F94=0," ",PTD_storfe!F94)</f>
        <v xml:space="preserve"> </v>
      </c>
      <c r="H88" s="62" t="str">
        <f>IF(PTD_storfe!G94=0," ",PTD_storfe!G94)</f>
        <v xml:space="preserve"> </v>
      </c>
      <c r="I88" s="62" t="str">
        <f>IF(PTD_storfe!H94=0," ",PTD_storfe!H94)</f>
        <v xml:space="preserve"> </v>
      </c>
      <c r="J88" s="62"/>
      <c r="K88" s="47" t="str">
        <f>IF(PTD_storfe!I94=0," ",PTD_storfe!I94)</f>
        <v xml:space="preserve"> </v>
      </c>
      <c r="L88" s="63" t="str">
        <f>IF(PTD_storfe!J94=0," ",PTD_storfe!J94)</f>
        <v xml:space="preserve"> </v>
      </c>
      <c r="M88" s="63" t="str">
        <f>IF(PTD_storfe!K94=0," ",PTD_storfe!K94)</f>
        <v xml:space="preserve"> </v>
      </c>
      <c r="N88" s="63" t="str">
        <f>IF(PTD_storfe!L94=0," ",PTD_storfe!L94)</f>
        <v xml:space="preserve"> </v>
      </c>
      <c r="O88" s="63" t="str">
        <f>IF(PTD_storfe!M94=0," ",PTD_storfe!M94)</f>
        <v xml:space="preserve"> </v>
      </c>
      <c r="P88" s="63" t="str">
        <f>IF(PTD_storfe!N94=0," ",PTD_storfe!N94)</f>
        <v xml:space="preserve"> </v>
      </c>
      <c r="Q88" s="63" t="str">
        <f>IF(PTD_storfe!O94=0," ",PTD_storfe!O94)</f>
        <v xml:space="preserve"> </v>
      </c>
      <c r="R88" s="63" t="str">
        <f>IF(PTD_storfe!P94=0," ",PTD_storfe!P94)</f>
        <v xml:space="preserve"> </v>
      </c>
    </row>
    <row r="89" spans="2:18" x14ac:dyDescent="0.25">
      <c r="B89" s="47" t="str">
        <f>IF(PTD_storfe!A95=0," ",PTD_storfe!A95)</f>
        <v xml:space="preserve"> </v>
      </c>
      <c r="C89" s="62" t="str">
        <f>IF(PTD_storfe!B95=0," ",PTD_storfe!B95)</f>
        <v xml:space="preserve"> </v>
      </c>
      <c r="D89" s="62" t="str">
        <f>IF(PTD_storfe!C95=0," ",PTD_storfe!C95)</f>
        <v xml:space="preserve"> </v>
      </c>
      <c r="E89" s="62" t="str">
        <f>IF(PTD_storfe!D95=0," ",PTD_storfe!D95)</f>
        <v xml:space="preserve"> </v>
      </c>
      <c r="F89" s="62" t="str">
        <f>IF(PTD_storfe!E95=0," ",PTD_storfe!E95)</f>
        <v xml:space="preserve"> </v>
      </c>
      <c r="G89" s="62" t="str">
        <f>IF(PTD_storfe!F95=0," ",PTD_storfe!F95)</f>
        <v xml:space="preserve"> </v>
      </c>
      <c r="H89" s="62" t="str">
        <f>IF(PTD_storfe!G95=0," ",PTD_storfe!G95)</f>
        <v xml:space="preserve"> </v>
      </c>
      <c r="I89" s="62" t="str">
        <f>IF(PTD_storfe!H95=0," ",PTD_storfe!H95)</f>
        <v xml:space="preserve"> </v>
      </c>
      <c r="J89" s="62"/>
      <c r="K89" s="47" t="str">
        <f>IF(PTD_storfe!I95=0," ",PTD_storfe!I95)</f>
        <v xml:space="preserve"> </v>
      </c>
      <c r="L89" s="63" t="str">
        <f>IF(PTD_storfe!J95=0," ",PTD_storfe!J95)</f>
        <v xml:space="preserve"> </v>
      </c>
      <c r="M89" s="63" t="str">
        <f>IF(PTD_storfe!K95=0," ",PTD_storfe!K95)</f>
        <v xml:space="preserve"> </v>
      </c>
      <c r="N89" s="63" t="str">
        <f>IF(PTD_storfe!L95=0," ",PTD_storfe!L95)</f>
        <v xml:space="preserve"> </v>
      </c>
      <c r="O89" s="63" t="str">
        <f>IF(PTD_storfe!M95=0," ",PTD_storfe!M95)</f>
        <v xml:space="preserve"> </v>
      </c>
      <c r="P89" s="63" t="str">
        <f>IF(PTD_storfe!N95=0," ",PTD_storfe!N95)</f>
        <v xml:space="preserve"> </v>
      </c>
      <c r="Q89" s="63" t="str">
        <f>IF(PTD_storfe!O95=0," ",PTD_storfe!O95)</f>
        <v xml:space="preserve"> </v>
      </c>
      <c r="R89" s="63" t="str">
        <f>IF(PTD_storfe!P95=0," ",PTD_storfe!P95)</f>
        <v xml:space="preserve"> </v>
      </c>
    </row>
    <row r="90" spans="2:18" x14ac:dyDescent="0.25">
      <c r="B90" s="47" t="str">
        <f>IF(PTD_storfe!A96=0," ",PTD_storfe!A96)</f>
        <v xml:space="preserve"> </v>
      </c>
      <c r="C90" s="62" t="str">
        <f>IF(PTD_storfe!B96=0," ",PTD_storfe!B96)</f>
        <v xml:space="preserve"> </v>
      </c>
      <c r="D90" s="62" t="str">
        <f>IF(PTD_storfe!C96=0," ",PTD_storfe!C96)</f>
        <v xml:space="preserve"> </v>
      </c>
      <c r="E90" s="62" t="str">
        <f>IF(PTD_storfe!D96=0," ",PTD_storfe!D96)</f>
        <v xml:space="preserve"> </v>
      </c>
      <c r="F90" s="62" t="str">
        <f>IF(PTD_storfe!E96=0," ",PTD_storfe!E96)</f>
        <v xml:space="preserve"> </v>
      </c>
      <c r="G90" s="62" t="str">
        <f>IF(PTD_storfe!F96=0," ",PTD_storfe!F96)</f>
        <v xml:space="preserve"> </v>
      </c>
      <c r="H90" s="62" t="str">
        <f>IF(PTD_storfe!G96=0," ",PTD_storfe!G96)</f>
        <v xml:space="preserve"> </v>
      </c>
      <c r="I90" s="62" t="str">
        <f>IF(PTD_storfe!H96=0," ",PTD_storfe!H96)</f>
        <v xml:space="preserve"> </v>
      </c>
      <c r="J90" s="62"/>
      <c r="K90" s="47" t="str">
        <f>IF(PTD_storfe!I96=0," ",PTD_storfe!I96)</f>
        <v xml:space="preserve"> </v>
      </c>
      <c r="L90" s="63" t="str">
        <f>IF(PTD_storfe!J96=0," ",PTD_storfe!J96)</f>
        <v xml:space="preserve"> </v>
      </c>
      <c r="M90" s="63" t="str">
        <f>IF(PTD_storfe!K96=0," ",PTD_storfe!K96)</f>
        <v xml:space="preserve"> </v>
      </c>
      <c r="N90" s="63" t="str">
        <f>IF(PTD_storfe!L96=0," ",PTD_storfe!L96)</f>
        <v xml:space="preserve"> </v>
      </c>
      <c r="O90" s="63" t="str">
        <f>IF(PTD_storfe!M96=0," ",PTD_storfe!M96)</f>
        <v xml:space="preserve"> </v>
      </c>
      <c r="P90" s="63" t="str">
        <f>IF(PTD_storfe!N96=0," ",PTD_storfe!N96)</f>
        <v xml:space="preserve"> </v>
      </c>
      <c r="Q90" s="63" t="str">
        <f>IF(PTD_storfe!O96=0," ",PTD_storfe!O96)</f>
        <v xml:space="preserve"> </v>
      </c>
      <c r="R90" s="63" t="str">
        <f>IF(PTD_storfe!P96=0," ",PTD_storfe!P96)</f>
        <v xml:space="preserve"> </v>
      </c>
    </row>
    <row r="91" spans="2:18" x14ac:dyDescent="0.25">
      <c r="B91" s="47" t="str">
        <f>IF(PTD_storfe!A97=0," ",PTD_storfe!A97)</f>
        <v xml:space="preserve"> </v>
      </c>
      <c r="C91" s="62" t="str">
        <f>IF(PTD_storfe!B97=0," ",PTD_storfe!B97)</f>
        <v xml:space="preserve"> </v>
      </c>
      <c r="D91" s="62" t="str">
        <f>IF(PTD_storfe!C97=0," ",PTD_storfe!C97)</f>
        <v xml:space="preserve"> </v>
      </c>
      <c r="E91" s="62" t="str">
        <f>IF(PTD_storfe!D97=0," ",PTD_storfe!D97)</f>
        <v xml:space="preserve"> </v>
      </c>
      <c r="F91" s="62" t="str">
        <f>IF(PTD_storfe!E97=0," ",PTD_storfe!E97)</f>
        <v xml:space="preserve"> </v>
      </c>
      <c r="G91" s="62" t="str">
        <f>IF(PTD_storfe!F97=0," ",PTD_storfe!F97)</f>
        <v xml:space="preserve"> </v>
      </c>
      <c r="H91" s="62" t="str">
        <f>IF(PTD_storfe!G97=0," ",PTD_storfe!G97)</f>
        <v xml:space="preserve"> </v>
      </c>
      <c r="I91" s="62" t="str">
        <f>IF(PTD_storfe!H97=0," ",PTD_storfe!H97)</f>
        <v xml:space="preserve"> </v>
      </c>
      <c r="J91" s="62"/>
      <c r="K91" s="47" t="str">
        <f>IF(PTD_storfe!I97=0," ",PTD_storfe!I97)</f>
        <v xml:space="preserve"> </v>
      </c>
      <c r="L91" s="63" t="str">
        <f>IF(PTD_storfe!J97=0," ",PTD_storfe!J97)</f>
        <v xml:space="preserve"> </v>
      </c>
      <c r="M91" s="63" t="str">
        <f>IF(PTD_storfe!K97=0," ",PTD_storfe!K97)</f>
        <v xml:space="preserve"> </v>
      </c>
      <c r="N91" s="63" t="str">
        <f>IF(PTD_storfe!L97=0," ",PTD_storfe!L97)</f>
        <v xml:space="preserve"> </v>
      </c>
      <c r="O91" s="63" t="str">
        <f>IF(PTD_storfe!M97=0," ",PTD_storfe!M97)</f>
        <v xml:space="preserve"> </v>
      </c>
      <c r="P91" s="63" t="str">
        <f>IF(PTD_storfe!N97=0," ",PTD_storfe!N97)</f>
        <v xml:space="preserve"> </v>
      </c>
      <c r="Q91" s="63" t="str">
        <f>IF(PTD_storfe!O97=0," ",PTD_storfe!O97)</f>
        <v xml:space="preserve"> </v>
      </c>
      <c r="R91" s="63" t="str">
        <f>IF(PTD_storfe!P97=0," ",PTD_storfe!P97)</f>
        <v xml:space="preserve"> </v>
      </c>
    </row>
    <row r="92" spans="2:18" x14ac:dyDescent="0.25">
      <c r="B92" s="47" t="str">
        <f>IF(PTD_storfe!A98=0," ",PTD_storfe!A98)</f>
        <v xml:space="preserve"> </v>
      </c>
      <c r="C92" s="62" t="str">
        <f>IF(PTD_storfe!B98=0," ",PTD_storfe!B98)</f>
        <v xml:space="preserve"> </v>
      </c>
      <c r="D92" s="62" t="str">
        <f>IF(PTD_storfe!C98=0," ",PTD_storfe!C98)</f>
        <v xml:space="preserve"> </v>
      </c>
      <c r="E92" s="62" t="str">
        <f>IF(PTD_storfe!D98=0," ",PTD_storfe!D98)</f>
        <v xml:space="preserve"> </v>
      </c>
      <c r="F92" s="62" t="str">
        <f>IF(PTD_storfe!E98=0," ",PTD_storfe!E98)</f>
        <v xml:space="preserve"> </v>
      </c>
      <c r="G92" s="62" t="str">
        <f>IF(PTD_storfe!F98=0," ",PTD_storfe!F98)</f>
        <v xml:space="preserve"> </v>
      </c>
      <c r="H92" s="62" t="str">
        <f>IF(PTD_storfe!G98=0," ",PTD_storfe!G98)</f>
        <v xml:space="preserve"> </v>
      </c>
      <c r="I92" s="62" t="str">
        <f>IF(PTD_storfe!H98=0," ",PTD_storfe!H98)</f>
        <v xml:space="preserve"> </v>
      </c>
      <c r="J92" s="62"/>
      <c r="K92" s="47" t="str">
        <f>IF(PTD_storfe!I98=0," ",PTD_storfe!I98)</f>
        <v xml:space="preserve"> </v>
      </c>
      <c r="L92" s="63" t="str">
        <f>IF(PTD_storfe!J98=0," ",PTD_storfe!J98)</f>
        <v xml:space="preserve"> </v>
      </c>
      <c r="M92" s="63" t="str">
        <f>IF(PTD_storfe!K98=0," ",PTD_storfe!K98)</f>
        <v xml:space="preserve"> </v>
      </c>
      <c r="N92" s="63" t="str">
        <f>IF(PTD_storfe!L98=0," ",PTD_storfe!L98)</f>
        <v xml:space="preserve"> </v>
      </c>
      <c r="O92" s="63" t="str">
        <f>IF(PTD_storfe!M98=0," ",PTD_storfe!M98)</f>
        <v xml:space="preserve"> </v>
      </c>
      <c r="P92" s="63" t="str">
        <f>IF(PTD_storfe!N98=0," ",PTD_storfe!N98)</f>
        <v xml:space="preserve"> </v>
      </c>
      <c r="Q92" s="63" t="str">
        <f>IF(PTD_storfe!O98=0," ",PTD_storfe!O98)</f>
        <v xml:space="preserve"> </v>
      </c>
      <c r="R92" s="63" t="str">
        <f>IF(PTD_storfe!P98=0," ",PTD_storfe!P98)</f>
        <v xml:space="preserve"> </v>
      </c>
    </row>
    <row r="93" spans="2:18" x14ac:dyDescent="0.25">
      <c r="B93" s="47" t="str">
        <f>IF(PTD_storfe!A99=0," ",PTD_storfe!A99)</f>
        <v xml:space="preserve"> </v>
      </c>
      <c r="C93" s="62" t="str">
        <f>IF(PTD_storfe!B99=0," ",PTD_storfe!B99)</f>
        <v xml:space="preserve"> </v>
      </c>
      <c r="D93" s="62" t="str">
        <f>IF(PTD_storfe!C99=0," ",PTD_storfe!C99)</f>
        <v xml:space="preserve"> </v>
      </c>
      <c r="E93" s="62" t="str">
        <f>IF(PTD_storfe!D99=0," ",PTD_storfe!D99)</f>
        <v xml:space="preserve"> </v>
      </c>
      <c r="F93" s="62" t="str">
        <f>IF(PTD_storfe!E99=0," ",PTD_storfe!E99)</f>
        <v xml:space="preserve"> </v>
      </c>
      <c r="G93" s="62" t="str">
        <f>IF(PTD_storfe!F99=0," ",PTD_storfe!F99)</f>
        <v xml:space="preserve"> </v>
      </c>
      <c r="H93" s="62" t="str">
        <f>IF(PTD_storfe!G99=0," ",PTD_storfe!G99)</f>
        <v xml:space="preserve"> </v>
      </c>
      <c r="I93" s="62" t="str">
        <f>IF(PTD_storfe!H99=0," ",PTD_storfe!H99)</f>
        <v xml:space="preserve"> </v>
      </c>
      <c r="J93" s="62"/>
      <c r="K93" s="47" t="str">
        <f>IF(PTD_storfe!I99=0," ",PTD_storfe!I99)</f>
        <v xml:space="preserve"> </v>
      </c>
      <c r="L93" s="63" t="str">
        <f>IF(PTD_storfe!J99=0," ",PTD_storfe!J99)</f>
        <v xml:space="preserve"> </v>
      </c>
      <c r="M93" s="63" t="str">
        <f>IF(PTD_storfe!K99=0," ",PTD_storfe!K99)</f>
        <v xml:space="preserve"> </v>
      </c>
      <c r="N93" s="63" t="str">
        <f>IF(PTD_storfe!L99=0," ",PTD_storfe!L99)</f>
        <v xml:space="preserve"> </v>
      </c>
      <c r="O93" s="63" t="str">
        <f>IF(PTD_storfe!M99=0," ",PTD_storfe!M99)</f>
        <v xml:space="preserve"> </v>
      </c>
      <c r="P93" s="63" t="str">
        <f>IF(PTD_storfe!N99=0," ",PTD_storfe!N99)</f>
        <v xml:space="preserve"> </v>
      </c>
      <c r="Q93" s="63" t="str">
        <f>IF(PTD_storfe!O99=0," ",PTD_storfe!O99)</f>
        <v xml:space="preserve"> </v>
      </c>
      <c r="R93" s="63" t="str">
        <f>IF(PTD_storfe!P99=0," ",PTD_storfe!P99)</f>
        <v xml:space="preserve"> </v>
      </c>
    </row>
    <row r="94" spans="2:18" x14ac:dyDescent="0.25">
      <c r="B94" s="47" t="str">
        <f>IF(PTD_storfe!A100=0," ",PTD_storfe!A100)</f>
        <v xml:space="preserve"> </v>
      </c>
      <c r="C94" s="62" t="str">
        <f>IF(PTD_storfe!B100=0," ",PTD_storfe!B100)</f>
        <v xml:space="preserve"> </v>
      </c>
      <c r="D94" s="62" t="str">
        <f>IF(PTD_storfe!C100=0," ",PTD_storfe!C100)</f>
        <v xml:space="preserve"> </v>
      </c>
      <c r="E94" s="62" t="str">
        <f>IF(PTD_storfe!D100=0," ",PTD_storfe!D100)</f>
        <v xml:space="preserve"> </v>
      </c>
      <c r="F94" s="62" t="str">
        <f>IF(PTD_storfe!E100=0," ",PTD_storfe!E100)</f>
        <v xml:space="preserve"> </v>
      </c>
      <c r="G94" s="62" t="str">
        <f>IF(PTD_storfe!F100=0," ",PTD_storfe!F100)</f>
        <v xml:space="preserve"> </v>
      </c>
      <c r="H94" s="62" t="str">
        <f>IF(PTD_storfe!G100=0," ",PTD_storfe!G100)</f>
        <v xml:space="preserve"> </v>
      </c>
      <c r="I94" s="62" t="str">
        <f>IF(PTD_storfe!H100=0," ",PTD_storfe!H100)</f>
        <v xml:space="preserve"> </v>
      </c>
      <c r="J94" s="62"/>
      <c r="K94" s="47" t="str">
        <f>IF(PTD_storfe!I100=0," ",PTD_storfe!I100)</f>
        <v xml:space="preserve"> </v>
      </c>
      <c r="L94" s="63" t="str">
        <f>IF(PTD_storfe!J100=0," ",PTD_storfe!J100)</f>
        <v xml:space="preserve"> </v>
      </c>
      <c r="M94" s="63" t="str">
        <f>IF(PTD_storfe!K100=0," ",PTD_storfe!K100)</f>
        <v xml:space="preserve"> </v>
      </c>
      <c r="N94" s="63" t="str">
        <f>IF(PTD_storfe!L100=0," ",PTD_storfe!L100)</f>
        <v xml:space="preserve"> </v>
      </c>
      <c r="O94" s="63" t="str">
        <f>IF(PTD_storfe!M100=0," ",PTD_storfe!M100)</f>
        <v xml:space="preserve"> </v>
      </c>
      <c r="P94" s="63" t="str">
        <f>IF(PTD_storfe!N100=0," ",PTD_storfe!N100)</f>
        <v xml:space="preserve"> </v>
      </c>
      <c r="Q94" s="63" t="str">
        <f>IF(PTD_storfe!O100=0," ",PTD_storfe!O100)</f>
        <v xml:space="preserve"> </v>
      </c>
      <c r="R94" s="63" t="str">
        <f>IF(PTD_storfe!P100=0," ",PTD_storfe!P100)</f>
        <v xml:space="preserve"> </v>
      </c>
    </row>
    <row r="95" spans="2:18" x14ac:dyDescent="0.25">
      <c r="B95" s="47" t="str">
        <f>IF(PTD_storfe!A101=0," ",PTD_storfe!A101)</f>
        <v xml:space="preserve"> </v>
      </c>
      <c r="C95" s="62" t="str">
        <f>IF(PTD_storfe!B101=0," ",PTD_storfe!B101)</f>
        <v xml:space="preserve"> </v>
      </c>
      <c r="D95" s="62" t="str">
        <f>IF(PTD_storfe!C101=0," ",PTD_storfe!C101)</f>
        <v xml:space="preserve"> </v>
      </c>
      <c r="E95" s="62" t="str">
        <f>IF(PTD_storfe!D101=0," ",PTD_storfe!D101)</f>
        <v xml:space="preserve"> </v>
      </c>
      <c r="F95" s="62" t="str">
        <f>IF(PTD_storfe!E101=0," ",PTD_storfe!E101)</f>
        <v xml:space="preserve"> </v>
      </c>
      <c r="G95" s="62" t="str">
        <f>IF(PTD_storfe!F101=0," ",PTD_storfe!F101)</f>
        <v xml:space="preserve"> </v>
      </c>
      <c r="H95" s="62" t="str">
        <f>IF(PTD_storfe!G101=0," ",PTD_storfe!G101)</f>
        <v xml:space="preserve"> </v>
      </c>
      <c r="I95" s="62" t="str">
        <f>IF(PTD_storfe!H101=0," ",PTD_storfe!H101)</f>
        <v xml:space="preserve"> </v>
      </c>
      <c r="J95" s="62"/>
      <c r="K95" s="47" t="str">
        <f>IF(PTD_storfe!I101=0," ",PTD_storfe!I101)</f>
        <v xml:space="preserve"> </v>
      </c>
      <c r="L95" s="63" t="str">
        <f>IF(PTD_storfe!J101=0," ",PTD_storfe!J101)</f>
        <v xml:space="preserve"> </v>
      </c>
      <c r="M95" s="63" t="str">
        <f>IF(PTD_storfe!K101=0," ",PTD_storfe!K101)</f>
        <v xml:space="preserve"> </v>
      </c>
      <c r="N95" s="63" t="str">
        <f>IF(PTD_storfe!L101=0," ",PTD_storfe!L101)</f>
        <v xml:space="preserve"> </v>
      </c>
      <c r="O95" s="63" t="str">
        <f>IF(PTD_storfe!M101=0," ",PTD_storfe!M101)</f>
        <v xml:space="preserve"> </v>
      </c>
      <c r="P95" s="63" t="str">
        <f>IF(PTD_storfe!N101=0," ",PTD_storfe!N101)</f>
        <v xml:space="preserve"> </v>
      </c>
      <c r="Q95" s="63" t="str">
        <f>IF(PTD_storfe!O101=0," ",PTD_storfe!O101)</f>
        <v xml:space="preserve"> </v>
      </c>
      <c r="R95" s="63" t="str">
        <f>IF(PTD_storfe!P101=0," ",PTD_storfe!P101)</f>
        <v xml:space="preserve"> </v>
      </c>
    </row>
    <row r="96" spans="2:18" x14ac:dyDescent="0.25">
      <c r="B96" s="47" t="str">
        <f>IF(PTD_storfe!A102=0," ",PTD_storfe!A102)</f>
        <v xml:space="preserve"> </v>
      </c>
      <c r="C96" s="62" t="str">
        <f>IF(PTD_storfe!B102=0," ",PTD_storfe!B102)</f>
        <v xml:space="preserve"> </v>
      </c>
      <c r="D96" s="62" t="str">
        <f>IF(PTD_storfe!C102=0," ",PTD_storfe!C102)</f>
        <v xml:space="preserve"> </v>
      </c>
      <c r="E96" s="62" t="str">
        <f>IF(PTD_storfe!D102=0," ",PTD_storfe!D102)</f>
        <v xml:space="preserve"> </v>
      </c>
      <c r="F96" s="62" t="str">
        <f>IF(PTD_storfe!E102=0," ",PTD_storfe!E102)</f>
        <v xml:space="preserve"> </v>
      </c>
      <c r="G96" s="62" t="str">
        <f>IF(PTD_storfe!F102=0," ",PTD_storfe!F102)</f>
        <v xml:space="preserve"> </v>
      </c>
      <c r="H96" s="62" t="str">
        <f>IF(PTD_storfe!G102=0," ",PTD_storfe!G102)</f>
        <v xml:space="preserve"> </v>
      </c>
      <c r="I96" s="62" t="str">
        <f>IF(PTD_storfe!H102=0," ",PTD_storfe!H102)</f>
        <v xml:space="preserve"> </v>
      </c>
      <c r="J96" s="62"/>
      <c r="K96" s="47" t="str">
        <f>IF(PTD_storfe!I102=0," ",PTD_storfe!I102)</f>
        <v xml:space="preserve"> </v>
      </c>
      <c r="L96" s="63" t="str">
        <f>IF(PTD_storfe!J102=0," ",PTD_storfe!J102)</f>
        <v xml:space="preserve"> </v>
      </c>
      <c r="M96" s="63" t="str">
        <f>IF(PTD_storfe!K102=0," ",PTD_storfe!K102)</f>
        <v xml:space="preserve"> </v>
      </c>
      <c r="N96" s="63" t="str">
        <f>IF(PTD_storfe!L102=0," ",PTD_storfe!L102)</f>
        <v xml:space="preserve"> </v>
      </c>
      <c r="O96" s="63" t="str">
        <f>IF(PTD_storfe!M102=0," ",PTD_storfe!M102)</f>
        <v xml:space="preserve"> </v>
      </c>
      <c r="P96" s="63" t="str">
        <f>IF(PTD_storfe!N102=0," ",PTD_storfe!N102)</f>
        <v xml:space="preserve"> </v>
      </c>
      <c r="Q96" s="63" t="str">
        <f>IF(PTD_storfe!O102=0," ",PTD_storfe!O102)</f>
        <v xml:space="preserve"> </v>
      </c>
      <c r="R96" s="63" t="str">
        <f>IF(PTD_storfe!P102=0," ",PTD_storfe!P102)</f>
        <v xml:space="preserve"> </v>
      </c>
    </row>
    <row r="97" spans="2:18" x14ac:dyDescent="0.25">
      <c r="B97" s="47" t="str">
        <f>IF(PTD_storfe!A103=0," ",PTD_storfe!A103)</f>
        <v xml:space="preserve"> </v>
      </c>
      <c r="C97" s="62" t="str">
        <f>IF(PTD_storfe!B103=0," ",PTD_storfe!B103)</f>
        <v xml:space="preserve"> </v>
      </c>
      <c r="D97" s="62" t="str">
        <f>IF(PTD_storfe!C103=0," ",PTD_storfe!C103)</f>
        <v xml:space="preserve"> </v>
      </c>
      <c r="E97" s="62" t="str">
        <f>IF(PTD_storfe!D103=0," ",PTD_storfe!D103)</f>
        <v xml:space="preserve"> </v>
      </c>
      <c r="F97" s="62" t="str">
        <f>IF(PTD_storfe!E103=0," ",PTD_storfe!E103)</f>
        <v xml:space="preserve"> </v>
      </c>
      <c r="G97" s="62" t="str">
        <f>IF(PTD_storfe!F103=0," ",PTD_storfe!F103)</f>
        <v xml:space="preserve"> </v>
      </c>
      <c r="H97" s="62" t="str">
        <f>IF(PTD_storfe!G103=0," ",PTD_storfe!G103)</f>
        <v xml:space="preserve"> </v>
      </c>
      <c r="I97" s="62" t="str">
        <f>IF(PTD_storfe!H103=0," ",PTD_storfe!H103)</f>
        <v xml:space="preserve"> </v>
      </c>
      <c r="J97" s="62"/>
      <c r="K97" s="47" t="str">
        <f>IF(PTD_storfe!I103=0," ",PTD_storfe!I103)</f>
        <v xml:space="preserve"> </v>
      </c>
      <c r="L97" s="63" t="str">
        <f>IF(PTD_storfe!J103=0," ",PTD_storfe!J103)</f>
        <v xml:space="preserve"> </v>
      </c>
      <c r="M97" s="63" t="str">
        <f>IF(PTD_storfe!K103=0," ",PTD_storfe!K103)</f>
        <v xml:space="preserve"> </v>
      </c>
      <c r="N97" s="63" t="str">
        <f>IF(PTD_storfe!L103=0," ",PTD_storfe!L103)</f>
        <v xml:space="preserve"> </v>
      </c>
      <c r="O97" s="63" t="str">
        <f>IF(PTD_storfe!M103=0," ",PTD_storfe!M103)</f>
        <v xml:space="preserve"> </v>
      </c>
      <c r="P97" s="63" t="str">
        <f>IF(PTD_storfe!N103=0," ",PTD_storfe!N103)</f>
        <v xml:space="preserve"> </v>
      </c>
      <c r="Q97" s="63" t="str">
        <f>IF(PTD_storfe!O103=0," ",PTD_storfe!O103)</f>
        <v xml:space="preserve"> </v>
      </c>
      <c r="R97" s="63" t="str">
        <f>IF(PTD_storfe!P103=0," ",PTD_storfe!P103)</f>
        <v xml:space="preserve"> </v>
      </c>
    </row>
    <row r="98" spans="2:18" x14ac:dyDescent="0.25">
      <c r="B98" s="47" t="str">
        <f>IF(PTD_storfe!A104=0," ",PTD_storfe!A104)</f>
        <v xml:space="preserve"> </v>
      </c>
      <c r="C98" s="62" t="str">
        <f>IF(PTD_storfe!B104=0," ",PTD_storfe!B104)</f>
        <v xml:space="preserve"> </v>
      </c>
      <c r="D98" s="62" t="str">
        <f>IF(PTD_storfe!C104=0," ",PTD_storfe!C104)</f>
        <v xml:space="preserve"> </v>
      </c>
      <c r="E98" s="62" t="str">
        <f>IF(PTD_storfe!D104=0," ",PTD_storfe!D104)</f>
        <v xml:space="preserve"> </v>
      </c>
      <c r="F98" s="62" t="str">
        <f>IF(PTD_storfe!E104=0," ",PTD_storfe!E104)</f>
        <v xml:space="preserve"> </v>
      </c>
      <c r="G98" s="62" t="str">
        <f>IF(PTD_storfe!F104=0," ",PTD_storfe!F104)</f>
        <v xml:space="preserve"> </v>
      </c>
      <c r="H98" s="62" t="str">
        <f>IF(PTD_storfe!G104=0," ",PTD_storfe!G104)</f>
        <v xml:space="preserve"> </v>
      </c>
      <c r="I98" s="62" t="str">
        <f>IF(PTD_storfe!H104=0," ",PTD_storfe!H104)</f>
        <v xml:space="preserve"> </v>
      </c>
      <c r="J98" s="62"/>
      <c r="K98" s="47" t="str">
        <f>IF(PTD_storfe!I104=0," ",PTD_storfe!I104)</f>
        <v xml:space="preserve"> </v>
      </c>
      <c r="L98" s="63" t="str">
        <f>IF(PTD_storfe!J104=0," ",PTD_storfe!J104)</f>
        <v xml:space="preserve"> </v>
      </c>
      <c r="M98" s="63" t="str">
        <f>IF(PTD_storfe!K104=0," ",PTD_storfe!K104)</f>
        <v xml:space="preserve"> </v>
      </c>
      <c r="N98" s="63" t="str">
        <f>IF(PTD_storfe!L104=0," ",PTD_storfe!L104)</f>
        <v xml:space="preserve"> </v>
      </c>
      <c r="O98" s="63" t="str">
        <f>IF(PTD_storfe!M104=0," ",PTD_storfe!M104)</f>
        <v xml:space="preserve"> </v>
      </c>
      <c r="P98" s="63" t="str">
        <f>IF(PTD_storfe!N104=0," ",PTD_storfe!N104)</f>
        <v xml:space="preserve"> </v>
      </c>
      <c r="Q98" s="63" t="str">
        <f>IF(PTD_storfe!O104=0," ",PTD_storfe!O104)</f>
        <v xml:space="preserve"> </v>
      </c>
      <c r="R98" s="63" t="str">
        <f>IF(PTD_storfe!P104=0," ",PTD_storfe!P104)</f>
        <v xml:space="preserve"> </v>
      </c>
    </row>
    <row r="99" spans="2:18" x14ac:dyDescent="0.25">
      <c r="B99" s="47" t="str">
        <f>IF(PTD_storfe!A105=0," ",PTD_storfe!A105)</f>
        <v xml:space="preserve"> </v>
      </c>
      <c r="C99" s="62" t="str">
        <f>IF(PTD_storfe!B105=0," ",PTD_storfe!B105)</f>
        <v xml:space="preserve"> </v>
      </c>
      <c r="D99" s="62" t="str">
        <f>IF(PTD_storfe!C105=0," ",PTD_storfe!C105)</f>
        <v xml:space="preserve"> </v>
      </c>
      <c r="E99" s="62" t="str">
        <f>IF(PTD_storfe!D105=0," ",PTD_storfe!D105)</f>
        <v xml:space="preserve"> </v>
      </c>
      <c r="F99" s="62" t="str">
        <f>IF(PTD_storfe!E105=0," ",PTD_storfe!E105)</f>
        <v xml:space="preserve"> </v>
      </c>
      <c r="G99" s="62" t="str">
        <f>IF(PTD_storfe!F105=0," ",PTD_storfe!F105)</f>
        <v xml:space="preserve"> </v>
      </c>
      <c r="H99" s="62" t="str">
        <f>IF(PTD_storfe!G105=0," ",PTD_storfe!G105)</f>
        <v xml:space="preserve"> </v>
      </c>
      <c r="I99" s="62" t="str">
        <f>IF(PTD_storfe!H105=0," ",PTD_storfe!H105)</f>
        <v xml:space="preserve"> </v>
      </c>
      <c r="J99" s="62"/>
      <c r="K99" s="47" t="str">
        <f>IF(PTD_storfe!I105=0," ",PTD_storfe!I105)</f>
        <v xml:space="preserve"> </v>
      </c>
      <c r="L99" s="63" t="str">
        <f>IF(PTD_storfe!J105=0," ",PTD_storfe!J105)</f>
        <v xml:space="preserve"> </v>
      </c>
      <c r="M99" s="63" t="str">
        <f>IF(PTD_storfe!K105=0," ",PTD_storfe!K105)</f>
        <v xml:space="preserve"> </v>
      </c>
      <c r="N99" s="63" t="str">
        <f>IF(PTD_storfe!L105=0," ",PTD_storfe!L105)</f>
        <v xml:space="preserve"> </v>
      </c>
      <c r="O99" s="63" t="str">
        <f>IF(PTD_storfe!M105=0," ",PTD_storfe!M105)</f>
        <v xml:space="preserve"> </v>
      </c>
      <c r="P99" s="63" t="str">
        <f>IF(PTD_storfe!N105=0," ",PTD_storfe!N105)</f>
        <v xml:space="preserve"> </v>
      </c>
      <c r="Q99" s="63" t="str">
        <f>IF(PTD_storfe!O105=0," ",PTD_storfe!O105)</f>
        <v xml:space="preserve"> </v>
      </c>
      <c r="R99" s="63" t="str">
        <f>IF(PTD_storfe!P105=0," ",PTD_storfe!P105)</f>
        <v xml:space="preserve"> </v>
      </c>
    </row>
    <row r="100" spans="2:18" x14ac:dyDescent="0.25">
      <c r="B100" s="47" t="str">
        <f>IF(PTD_storfe!A106=0," ",PTD_storfe!A106)</f>
        <v xml:space="preserve"> </v>
      </c>
      <c r="C100" s="62" t="str">
        <f>IF(PTD_storfe!B106=0," ",PTD_storfe!B106)</f>
        <v xml:space="preserve"> </v>
      </c>
      <c r="D100" s="62" t="str">
        <f>IF(PTD_storfe!C106=0," ",PTD_storfe!C106)</f>
        <v xml:space="preserve"> </v>
      </c>
      <c r="E100" s="62" t="str">
        <f>IF(PTD_storfe!D106=0," ",PTD_storfe!D106)</f>
        <v xml:space="preserve"> </v>
      </c>
      <c r="F100" s="62" t="str">
        <f>IF(PTD_storfe!E106=0," ",PTD_storfe!E106)</f>
        <v xml:space="preserve"> </v>
      </c>
      <c r="G100" s="62" t="str">
        <f>IF(PTD_storfe!F106=0," ",PTD_storfe!F106)</f>
        <v xml:space="preserve"> </v>
      </c>
      <c r="H100" s="62" t="str">
        <f>IF(PTD_storfe!G106=0," ",PTD_storfe!G106)</f>
        <v xml:space="preserve"> </v>
      </c>
      <c r="I100" s="62" t="str">
        <f>IF(PTD_storfe!H106=0," ",PTD_storfe!H106)</f>
        <v xml:space="preserve"> </v>
      </c>
      <c r="J100" s="62"/>
      <c r="K100" s="47" t="str">
        <f>IF(PTD_storfe!I106=0," ",PTD_storfe!I106)</f>
        <v xml:space="preserve"> </v>
      </c>
      <c r="L100" s="63" t="str">
        <f>IF(PTD_storfe!J106=0," ",PTD_storfe!J106)</f>
        <v xml:space="preserve"> </v>
      </c>
      <c r="M100" s="63" t="str">
        <f>IF(PTD_storfe!K106=0," ",PTD_storfe!K106)</f>
        <v xml:space="preserve"> </v>
      </c>
      <c r="N100" s="63" t="str">
        <f>IF(PTD_storfe!L106=0," ",PTD_storfe!L106)</f>
        <v xml:space="preserve"> </v>
      </c>
      <c r="O100" s="63" t="str">
        <f>IF(PTD_storfe!M106=0," ",PTD_storfe!M106)</f>
        <v xml:space="preserve"> </v>
      </c>
      <c r="P100" s="63" t="str">
        <f>IF(PTD_storfe!N106=0," ",PTD_storfe!N106)</f>
        <v xml:space="preserve"> </v>
      </c>
      <c r="Q100" s="63" t="str">
        <f>IF(PTD_storfe!O106=0," ",PTD_storfe!O106)</f>
        <v xml:space="preserve"> </v>
      </c>
      <c r="R100" s="63" t="str">
        <f>IF(PTD_storfe!P106=0," ",PTD_storfe!P106)</f>
        <v xml:space="preserve"> </v>
      </c>
    </row>
    <row r="101" spans="2:18" x14ac:dyDescent="0.25">
      <c r="B101" s="47" t="str">
        <f>IF(PTD_storfe!A107=0," ",PTD_storfe!A107)</f>
        <v xml:space="preserve"> </v>
      </c>
      <c r="C101" s="62" t="str">
        <f>IF(PTD_storfe!B107=0," ",PTD_storfe!B107)</f>
        <v xml:space="preserve"> </v>
      </c>
      <c r="D101" s="62" t="str">
        <f>IF(PTD_storfe!C107=0," ",PTD_storfe!C107)</f>
        <v xml:space="preserve"> </v>
      </c>
      <c r="E101" s="62" t="str">
        <f>IF(PTD_storfe!D107=0," ",PTD_storfe!D107)</f>
        <v xml:space="preserve"> </v>
      </c>
      <c r="F101" s="62" t="str">
        <f>IF(PTD_storfe!E107=0," ",PTD_storfe!E107)</f>
        <v xml:space="preserve"> </v>
      </c>
      <c r="G101" s="62" t="str">
        <f>IF(PTD_storfe!F107=0," ",PTD_storfe!F107)</f>
        <v xml:space="preserve"> </v>
      </c>
      <c r="H101" s="62" t="str">
        <f>IF(PTD_storfe!G107=0," ",PTD_storfe!G107)</f>
        <v xml:space="preserve"> </v>
      </c>
      <c r="I101" s="62" t="str">
        <f>IF(PTD_storfe!H107=0," ",PTD_storfe!H107)</f>
        <v xml:space="preserve"> </v>
      </c>
      <c r="J101" s="62"/>
      <c r="K101" s="47" t="str">
        <f>IF(PTD_storfe!I107=0," ",PTD_storfe!I107)</f>
        <v xml:space="preserve"> </v>
      </c>
      <c r="L101" s="63" t="str">
        <f>IF(PTD_storfe!J107=0," ",PTD_storfe!J107)</f>
        <v xml:space="preserve"> </v>
      </c>
      <c r="M101" s="63" t="str">
        <f>IF(PTD_storfe!K107=0," ",PTD_storfe!K107)</f>
        <v xml:space="preserve"> </v>
      </c>
      <c r="N101" s="63" t="str">
        <f>IF(PTD_storfe!L107=0," ",PTD_storfe!L107)</f>
        <v xml:space="preserve"> </v>
      </c>
      <c r="O101" s="63" t="str">
        <f>IF(PTD_storfe!M107=0," ",PTD_storfe!M107)</f>
        <v xml:space="preserve"> </v>
      </c>
      <c r="P101" s="63" t="str">
        <f>IF(PTD_storfe!N107=0," ",PTD_storfe!N107)</f>
        <v xml:space="preserve"> </v>
      </c>
      <c r="Q101" s="63" t="str">
        <f>IF(PTD_storfe!O107=0," ",PTD_storfe!O107)</f>
        <v xml:space="preserve"> </v>
      </c>
      <c r="R101" s="63" t="str">
        <f>IF(PTD_storfe!P107=0," ",PTD_storfe!P107)</f>
        <v xml:space="preserve"> </v>
      </c>
    </row>
    <row r="102" spans="2:18" x14ac:dyDescent="0.25">
      <c r="B102" s="47" t="str">
        <f>IF(PTD_storfe!A108=0," ",PTD_storfe!A108)</f>
        <v xml:space="preserve"> </v>
      </c>
      <c r="C102" s="62" t="str">
        <f>IF(PTD_storfe!B108=0," ",PTD_storfe!B108)</f>
        <v xml:space="preserve"> </v>
      </c>
      <c r="D102" s="62" t="str">
        <f>IF(PTD_storfe!C108=0," ",PTD_storfe!C108)</f>
        <v xml:space="preserve"> </v>
      </c>
      <c r="E102" s="62" t="str">
        <f>IF(PTD_storfe!D108=0," ",PTD_storfe!D108)</f>
        <v xml:space="preserve"> </v>
      </c>
      <c r="F102" s="62" t="str">
        <f>IF(PTD_storfe!E108=0," ",PTD_storfe!E108)</f>
        <v xml:space="preserve"> </v>
      </c>
      <c r="G102" s="62" t="str">
        <f>IF(PTD_storfe!F108=0," ",PTD_storfe!F108)</f>
        <v xml:space="preserve"> </v>
      </c>
      <c r="H102" s="62" t="str">
        <f>IF(PTD_storfe!G108=0," ",PTD_storfe!G108)</f>
        <v xml:space="preserve"> </v>
      </c>
      <c r="I102" s="62" t="str">
        <f>IF(PTD_storfe!H108=0," ",PTD_storfe!H108)</f>
        <v xml:space="preserve"> </v>
      </c>
      <c r="J102" s="62"/>
      <c r="K102" s="47" t="str">
        <f>IF(PTD_storfe!I108=0," ",PTD_storfe!I108)</f>
        <v xml:space="preserve"> </v>
      </c>
      <c r="L102" s="63" t="str">
        <f>IF(PTD_storfe!J108=0," ",PTD_storfe!J108)</f>
        <v xml:space="preserve"> </v>
      </c>
      <c r="M102" s="63" t="str">
        <f>IF(PTD_storfe!K108=0," ",PTD_storfe!K108)</f>
        <v xml:space="preserve"> </v>
      </c>
      <c r="N102" s="63" t="str">
        <f>IF(PTD_storfe!L108=0," ",PTD_storfe!L108)</f>
        <v xml:space="preserve"> </v>
      </c>
      <c r="O102" s="63" t="str">
        <f>IF(PTD_storfe!M108=0," ",PTD_storfe!M108)</f>
        <v xml:space="preserve"> </v>
      </c>
      <c r="P102" s="63" t="str">
        <f>IF(PTD_storfe!N108=0," ",PTD_storfe!N108)</f>
        <v xml:space="preserve"> </v>
      </c>
      <c r="Q102" s="63" t="str">
        <f>IF(PTD_storfe!O108=0," ",PTD_storfe!O108)</f>
        <v xml:space="preserve"> </v>
      </c>
      <c r="R102" s="63" t="str">
        <f>IF(PTD_storfe!P108=0," ",PTD_storfe!P108)</f>
        <v xml:space="preserve"> </v>
      </c>
    </row>
    <row r="103" spans="2:18" x14ac:dyDescent="0.25">
      <c r="B103" s="47" t="str">
        <f>IF(PTD_storfe!A109=0," ",PTD_storfe!A109)</f>
        <v xml:space="preserve"> </v>
      </c>
      <c r="C103" s="62" t="str">
        <f>IF(PTD_storfe!B109=0," ",PTD_storfe!B109)</f>
        <v xml:space="preserve"> </v>
      </c>
      <c r="D103" s="62" t="str">
        <f>IF(PTD_storfe!C109=0," ",PTD_storfe!C109)</f>
        <v xml:space="preserve"> </v>
      </c>
      <c r="E103" s="62" t="str">
        <f>IF(PTD_storfe!D109=0," ",PTD_storfe!D109)</f>
        <v xml:space="preserve"> </v>
      </c>
      <c r="F103" s="62" t="str">
        <f>IF(PTD_storfe!E109=0," ",PTD_storfe!E109)</f>
        <v xml:space="preserve"> </v>
      </c>
      <c r="G103" s="62" t="str">
        <f>IF(PTD_storfe!F109=0," ",PTD_storfe!F109)</f>
        <v xml:space="preserve"> </v>
      </c>
      <c r="H103" s="62" t="str">
        <f>IF(PTD_storfe!G109=0," ",PTD_storfe!G109)</f>
        <v xml:space="preserve"> </v>
      </c>
      <c r="I103" s="62" t="str">
        <f>IF(PTD_storfe!H109=0," ",PTD_storfe!H109)</f>
        <v xml:space="preserve"> </v>
      </c>
      <c r="J103" s="62"/>
      <c r="K103" s="47" t="str">
        <f>IF(PTD_storfe!I109=0," ",PTD_storfe!I109)</f>
        <v xml:space="preserve"> </v>
      </c>
      <c r="L103" s="63" t="str">
        <f>IF(PTD_storfe!J109=0," ",PTD_storfe!J109)</f>
        <v xml:space="preserve"> </v>
      </c>
      <c r="M103" s="63" t="str">
        <f>IF(PTD_storfe!K109=0," ",PTD_storfe!K109)</f>
        <v xml:space="preserve"> </v>
      </c>
      <c r="N103" s="63" t="str">
        <f>IF(PTD_storfe!L109=0," ",PTD_storfe!L109)</f>
        <v xml:space="preserve"> </v>
      </c>
      <c r="O103" s="63" t="str">
        <f>IF(PTD_storfe!M109=0," ",PTD_storfe!M109)</f>
        <v xml:space="preserve"> </v>
      </c>
      <c r="P103" s="63" t="str">
        <f>IF(PTD_storfe!N109=0," ",PTD_storfe!N109)</f>
        <v xml:space="preserve"> </v>
      </c>
      <c r="Q103" s="63" t="str">
        <f>IF(PTD_storfe!O109=0," ",PTD_storfe!O109)</f>
        <v xml:space="preserve"> </v>
      </c>
      <c r="R103" s="63" t="str">
        <f>IF(PTD_storfe!P109=0," ",PTD_storfe!P109)</f>
        <v xml:space="preserve"> </v>
      </c>
    </row>
    <row r="104" spans="2:18" x14ac:dyDescent="0.25">
      <c r="B104" s="47" t="str">
        <f>IF(PTD_storfe!A110=0," ",PTD_storfe!A110)</f>
        <v xml:space="preserve"> </v>
      </c>
      <c r="C104" s="62" t="str">
        <f>IF(PTD_storfe!B110=0," ",PTD_storfe!B110)</f>
        <v xml:space="preserve"> </v>
      </c>
      <c r="D104" s="62" t="str">
        <f>IF(PTD_storfe!C110=0," ",PTD_storfe!C110)</f>
        <v xml:space="preserve"> </v>
      </c>
      <c r="E104" s="62" t="str">
        <f>IF(PTD_storfe!D110=0," ",PTD_storfe!D110)</f>
        <v xml:space="preserve"> </v>
      </c>
      <c r="F104" s="62" t="str">
        <f>IF(PTD_storfe!E110=0," ",PTD_storfe!E110)</f>
        <v xml:space="preserve"> </v>
      </c>
      <c r="G104" s="62" t="str">
        <f>IF(PTD_storfe!F110=0," ",PTD_storfe!F110)</f>
        <v xml:space="preserve"> </v>
      </c>
      <c r="H104" s="62" t="str">
        <f>IF(PTD_storfe!G110=0," ",PTD_storfe!G110)</f>
        <v xml:space="preserve"> </v>
      </c>
      <c r="I104" s="62" t="str">
        <f>IF(PTD_storfe!H110=0," ",PTD_storfe!H110)</f>
        <v xml:space="preserve"> </v>
      </c>
      <c r="J104" s="62"/>
      <c r="K104" s="47" t="str">
        <f>IF(PTD_storfe!I110=0," ",PTD_storfe!I110)</f>
        <v xml:space="preserve"> </v>
      </c>
      <c r="L104" s="63" t="str">
        <f>IF(PTD_storfe!J110=0," ",PTD_storfe!J110)</f>
        <v xml:space="preserve"> </v>
      </c>
      <c r="M104" s="63" t="str">
        <f>IF(PTD_storfe!K110=0," ",PTD_storfe!K110)</f>
        <v xml:space="preserve"> </v>
      </c>
      <c r="N104" s="63" t="str">
        <f>IF(PTD_storfe!L110=0," ",PTD_storfe!L110)</f>
        <v xml:space="preserve"> </v>
      </c>
      <c r="O104" s="63" t="str">
        <f>IF(PTD_storfe!M110=0," ",PTD_storfe!M110)</f>
        <v xml:space="preserve"> </v>
      </c>
      <c r="P104" s="63" t="str">
        <f>IF(PTD_storfe!N110=0," ",PTD_storfe!N110)</f>
        <v xml:space="preserve"> </v>
      </c>
      <c r="Q104" s="63" t="str">
        <f>IF(PTD_storfe!O110=0," ",PTD_storfe!O110)</f>
        <v xml:space="preserve"> </v>
      </c>
      <c r="R104" s="63" t="str">
        <f>IF(PTD_storfe!P110=0," ",PTD_storfe!P110)</f>
        <v xml:space="preserve"> </v>
      </c>
    </row>
    <row r="105" spans="2:18" x14ac:dyDescent="0.25">
      <c r="B105" s="47" t="str">
        <f>IF(PTD_storfe!A111=0," ",PTD_storfe!A111)</f>
        <v xml:space="preserve"> </v>
      </c>
      <c r="C105" s="62" t="str">
        <f>IF(PTD_storfe!B111=0," ",PTD_storfe!B111)</f>
        <v xml:space="preserve"> </v>
      </c>
      <c r="D105" s="62" t="str">
        <f>IF(PTD_storfe!C111=0," ",PTD_storfe!C111)</f>
        <v xml:space="preserve"> </v>
      </c>
      <c r="E105" s="62" t="str">
        <f>IF(PTD_storfe!D111=0," ",PTD_storfe!D111)</f>
        <v xml:space="preserve"> </v>
      </c>
      <c r="F105" s="62" t="str">
        <f>IF(PTD_storfe!E111=0," ",PTD_storfe!E111)</f>
        <v xml:space="preserve"> </v>
      </c>
      <c r="G105" s="62" t="str">
        <f>IF(PTD_storfe!F111=0," ",PTD_storfe!F111)</f>
        <v xml:space="preserve"> </v>
      </c>
      <c r="H105" s="62" t="str">
        <f>IF(PTD_storfe!G111=0," ",PTD_storfe!G111)</f>
        <v xml:space="preserve"> </v>
      </c>
      <c r="I105" s="62" t="str">
        <f>IF(PTD_storfe!H111=0," ",PTD_storfe!H111)</f>
        <v xml:space="preserve"> </v>
      </c>
      <c r="J105" s="62"/>
      <c r="K105" s="47" t="str">
        <f>IF(PTD_storfe!I111=0," ",PTD_storfe!I111)</f>
        <v xml:space="preserve"> </v>
      </c>
      <c r="L105" s="63" t="str">
        <f>IF(PTD_storfe!J111=0," ",PTD_storfe!J111)</f>
        <v xml:space="preserve"> </v>
      </c>
      <c r="M105" s="63" t="str">
        <f>IF(PTD_storfe!K111=0," ",PTD_storfe!K111)</f>
        <v xml:space="preserve"> </v>
      </c>
      <c r="N105" s="63" t="str">
        <f>IF(PTD_storfe!L111=0," ",PTD_storfe!L111)</f>
        <v xml:space="preserve"> </v>
      </c>
      <c r="O105" s="63" t="str">
        <f>IF(PTD_storfe!M111=0," ",PTD_storfe!M111)</f>
        <v xml:space="preserve"> </v>
      </c>
      <c r="P105" s="63" t="str">
        <f>IF(PTD_storfe!N111=0," ",PTD_storfe!N111)</f>
        <v xml:space="preserve"> </v>
      </c>
      <c r="Q105" s="63" t="str">
        <f>IF(PTD_storfe!O111=0," ",PTD_storfe!O111)</f>
        <v xml:space="preserve"> </v>
      </c>
      <c r="R105" s="63" t="str">
        <f>IF(PTD_storfe!P111=0," ",PTD_storfe!P111)</f>
        <v xml:space="preserve"> </v>
      </c>
    </row>
    <row r="106" spans="2:18" x14ac:dyDescent="0.25">
      <c r="B106" s="47" t="str">
        <f>IF(PTD_storfe!A112=0," ",PTD_storfe!A112)</f>
        <v xml:space="preserve"> </v>
      </c>
      <c r="C106" s="62" t="str">
        <f>IF(PTD_storfe!B112=0," ",PTD_storfe!B112)</f>
        <v xml:space="preserve"> </v>
      </c>
      <c r="D106" s="62" t="str">
        <f>IF(PTD_storfe!C112=0," ",PTD_storfe!C112)</f>
        <v xml:space="preserve"> </v>
      </c>
      <c r="E106" s="62" t="str">
        <f>IF(PTD_storfe!D112=0," ",PTD_storfe!D112)</f>
        <v xml:space="preserve"> </v>
      </c>
      <c r="F106" s="62" t="str">
        <f>IF(PTD_storfe!E112=0," ",PTD_storfe!E112)</f>
        <v xml:space="preserve"> </v>
      </c>
      <c r="G106" s="62" t="str">
        <f>IF(PTD_storfe!F112=0," ",PTD_storfe!F112)</f>
        <v xml:space="preserve"> </v>
      </c>
      <c r="H106" s="62" t="str">
        <f>IF(PTD_storfe!G112=0," ",PTD_storfe!G112)</f>
        <v xml:space="preserve"> </v>
      </c>
      <c r="I106" s="62" t="str">
        <f>IF(PTD_storfe!H112=0," ",PTD_storfe!H112)</f>
        <v xml:space="preserve"> </v>
      </c>
      <c r="J106" s="62"/>
      <c r="K106" s="47" t="str">
        <f>IF(PTD_storfe!I112=0," ",PTD_storfe!I112)</f>
        <v xml:space="preserve"> </v>
      </c>
      <c r="L106" s="63" t="str">
        <f>IF(PTD_storfe!J112=0," ",PTD_storfe!J112)</f>
        <v xml:space="preserve"> </v>
      </c>
      <c r="M106" s="63" t="str">
        <f>IF(PTD_storfe!K112=0," ",PTD_storfe!K112)</f>
        <v xml:space="preserve"> </v>
      </c>
      <c r="N106" s="63" t="str">
        <f>IF(PTD_storfe!L112=0," ",PTD_storfe!L112)</f>
        <v xml:space="preserve"> </v>
      </c>
      <c r="O106" s="63" t="str">
        <f>IF(PTD_storfe!M112=0," ",PTD_storfe!M112)</f>
        <v xml:space="preserve"> </v>
      </c>
      <c r="P106" s="63" t="str">
        <f>IF(PTD_storfe!N112=0," ",PTD_storfe!N112)</f>
        <v xml:space="preserve"> </v>
      </c>
      <c r="Q106" s="63" t="str">
        <f>IF(PTD_storfe!O112=0," ",PTD_storfe!O112)</f>
        <v xml:space="preserve"> </v>
      </c>
      <c r="R106" s="63" t="str">
        <f>IF(PTD_storfe!P112=0," ",PTD_storfe!P112)</f>
        <v xml:space="preserve"> </v>
      </c>
    </row>
    <row r="107" spans="2:18" x14ac:dyDescent="0.25">
      <c r="B107" s="47" t="str">
        <f>IF(PTD_storfe!A113=0," ",PTD_storfe!A113)</f>
        <v xml:space="preserve"> </v>
      </c>
      <c r="C107" s="62" t="str">
        <f>IF(PTD_storfe!B113=0," ",PTD_storfe!B113)</f>
        <v xml:space="preserve"> </v>
      </c>
      <c r="D107" s="62" t="str">
        <f>IF(PTD_storfe!C113=0," ",PTD_storfe!C113)</f>
        <v xml:space="preserve"> </v>
      </c>
      <c r="E107" s="62" t="str">
        <f>IF(PTD_storfe!D113=0," ",PTD_storfe!D113)</f>
        <v xml:space="preserve"> </v>
      </c>
      <c r="F107" s="62" t="str">
        <f>IF(PTD_storfe!E113=0," ",PTD_storfe!E113)</f>
        <v xml:space="preserve"> </v>
      </c>
      <c r="G107" s="62" t="str">
        <f>IF(PTD_storfe!F113=0," ",PTD_storfe!F113)</f>
        <v xml:space="preserve"> </v>
      </c>
      <c r="H107" s="62" t="str">
        <f>IF(PTD_storfe!G113=0," ",PTD_storfe!G113)</f>
        <v xml:space="preserve"> </v>
      </c>
      <c r="I107" s="62" t="str">
        <f>IF(PTD_storfe!H113=0," ",PTD_storfe!H113)</f>
        <v xml:space="preserve"> </v>
      </c>
      <c r="J107" s="62"/>
      <c r="K107" s="47" t="str">
        <f>IF(PTD_storfe!I113=0," ",PTD_storfe!I113)</f>
        <v xml:space="preserve"> </v>
      </c>
      <c r="L107" s="63" t="str">
        <f>IF(PTD_storfe!J113=0," ",PTD_storfe!J113)</f>
        <v xml:space="preserve"> </v>
      </c>
      <c r="M107" s="63" t="str">
        <f>IF(PTD_storfe!K113=0," ",PTD_storfe!K113)</f>
        <v xml:space="preserve"> </v>
      </c>
      <c r="N107" s="63" t="str">
        <f>IF(PTD_storfe!L113=0," ",PTD_storfe!L113)</f>
        <v xml:space="preserve"> </v>
      </c>
      <c r="O107" s="63" t="str">
        <f>IF(PTD_storfe!M113=0," ",PTD_storfe!M113)</f>
        <v xml:space="preserve"> </v>
      </c>
      <c r="P107" s="63" t="str">
        <f>IF(PTD_storfe!N113=0," ",PTD_storfe!N113)</f>
        <v xml:space="preserve"> </v>
      </c>
      <c r="Q107" s="63" t="str">
        <f>IF(PTD_storfe!O113=0," ",PTD_storfe!O113)</f>
        <v xml:space="preserve"> </v>
      </c>
      <c r="R107" s="63" t="str">
        <f>IF(PTD_storfe!P113=0," ",PTD_storfe!P113)</f>
        <v xml:space="preserve"> </v>
      </c>
    </row>
    <row r="108" spans="2:18" x14ac:dyDescent="0.25">
      <c r="B108" s="47" t="str">
        <f>IF(PTD_storfe!A114=0," ",PTD_storfe!A114)</f>
        <v xml:space="preserve"> </v>
      </c>
      <c r="C108" s="62" t="str">
        <f>IF(PTD_storfe!B114=0," ",PTD_storfe!B114)</f>
        <v xml:space="preserve"> </v>
      </c>
      <c r="D108" s="62" t="str">
        <f>IF(PTD_storfe!C114=0," ",PTD_storfe!C114)</f>
        <v xml:space="preserve"> </v>
      </c>
      <c r="E108" s="62" t="str">
        <f>IF(PTD_storfe!D114=0," ",PTD_storfe!D114)</f>
        <v xml:space="preserve"> </v>
      </c>
      <c r="F108" s="62" t="str">
        <f>IF(PTD_storfe!E114=0," ",PTD_storfe!E114)</f>
        <v xml:space="preserve"> </v>
      </c>
      <c r="G108" s="62" t="str">
        <f>IF(PTD_storfe!F114=0," ",PTD_storfe!F114)</f>
        <v xml:space="preserve"> </v>
      </c>
      <c r="H108" s="62" t="str">
        <f>IF(PTD_storfe!G114=0," ",PTD_storfe!G114)</f>
        <v xml:space="preserve"> </v>
      </c>
      <c r="I108" s="62" t="str">
        <f>IF(PTD_storfe!H114=0," ",PTD_storfe!H114)</f>
        <v xml:space="preserve"> </v>
      </c>
      <c r="J108" s="62"/>
      <c r="K108" s="47" t="str">
        <f>IF(PTD_storfe!I114=0," ",PTD_storfe!I114)</f>
        <v xml:space="preserve"> </v>
      </c>
      <c r="L108" s="63" t="str">
        <f>IF(PTD_storfe!J114=0," ",PTD_storfe!J114)</f>
        <v xml:space="preserve"> </v>
      </c>
      <c r="M108" s="63" t="str">
        <f>IF(PTD_storfe!K114=0," ",PTD_storfe!K114)</f>
        <v xml:space="preserve"> </v>
      </c>
      <c r="N108" s="63" t="str">
        <f>IF(PTD_storfe!L114=0," ",PTD_storfe!L114)</f>
        <v xml:space="preserve"> </v>
      </c>
      <c r="O108" s="63" t="str">
        <f>IF(PTD_storfe!M114=0," ",PTD_storfe!M114)</f>
        <v xml:space="preserve"> </v>
      </c>
      <c r="P108" s="63" t="str">
        <f>IF(PTD_storfe!N114=0," ",PTD_storfe!N114)</f>
        <v xml:space="preserve"> </v>
      </c>
      <c r="Q108" s="63" t="str">
        <f>IF(PTD_storfe!O114=0," ",PTD_storfe!O114)</f>
        <v xml:space="preserve"> </v>
      </c>
      <c r="R108" s="63" t="str">
        <f>IF(PTD_storfe!P114=0," ",PTD_storfe!P114)</f>
        <v xml:space="preserve"> </v>
      </c>
    </row>
    <row r="109" spans="2:18" x14ac:dyDescent="0.25">
      <c r="B109" s="47" t="str">
        <f>IF(PTD_storfe!A115=0," ",PTD_storfe!A115)</f>
        <v xml:space="preserve"> </v>
      </c>
      <c r="C109" s="62" t="str">
        <f>IF(PTD_storfe!B115=0," ",PTD_storfe!B115)</f>
        <v xml:space="preserve"> </v>
      </c>
      <c r="D109" s="62" t="str">
        <f>IF(PTD_storfe!C115=0," ",PTD_storfe!C115)</f>
        <v xml:space="preserve"> </v>
      </c>
      <c r="E109" s="62" t="str">
        <f>IF(PTD_storfe!D115=0," ",PTD_storfe!D115)</f>
        <v xml:space="preserve"> </v>
      </c>
      <c r="F109" s="62" t="str">
        <f>IF(PTD_storfe!E115=0," ",PTD_storfe!E115)</f>
        <v xml:space="preserve"> </v>
      </c>
      <c r="G109" s="62" t="str">
        <f>IF(PTD_storfe!F115=0," ",PTD_storfe!F115)</f>
        <v xml:space="preserve"> </v>
      </c>
      <c r="H109" s="62" t="str">
        <f>IF(PTD_storfe!G115=0," ",PTD_storfe!G115)</f>
        <v xml:space="preserve"> </v>
      </c>
      <c r="I109" s="62" t="str">
        <f>IF(PTD_storfe!H115=0," ",PTD_storfe!H115)</f>
        <v xml:space="preserve"> </v>
      </c>
      <c r="J109" s="62"/>
      <c r="K109" s="47" t="str">
        <f>IF(PTD_storfe!I115=0," ",PTD_storfe!I115)</f>
        <v xml:space="preserve"> </v>
      </c>
      <c r="L109" s="63" t="str">
        <f>IF(PTD_storfe!J115=0," ",PTD_storfe!J115)</f>
        <v xml:space="preserve"> </v>
      </c>
      <c r="M109" s="63" t="str">
        <f>IF(PTD_storfe!K115=0," ",PTD_storfe!K115)</f>
        <v xml:space="preserve"> </v>
      </c>
      <c r="N109" s="63" t="str">
        <f>IF(PTD_storfe!L115=0," ",PTD_storfe!L115)</f>
        <v xml:space="preserve"> </v>
      </c>
      <c r="O109" s="63" t="str">
        <f>IF(PTD_storfe!M115=0," ",PTD_storfe!M115)</f>
        <v xml:space="preserve"> </v>
      </c>
      <c r="P109" s="63" t="str">
        <f>IF(PTD_storfe!N115=0," ",PTD_storfe!N115)</f>
        <v xml:space="preserve"> </v>
      </c>
      <c r="Q109" s="63" t="str">
        <f>IF(PTD_storfe!O115=0," ",PTD_storfe!O115)</f>
        <v xml:space="preserve"> </v>
      </c>
      <c r="R109" s="63" t="str">
        <f>IF(PTD_storfe!P115=0," ",PTD_storfe!P115)</f>
        <v xml:space="preserve"> </v>
      </c>
    </row>
    <row r="110" spans="2:18" x14ac:dyDescent="0.25">
      <c r="B110" s="47" t="str">
        <f>IF(PTD_storfe!A116=0," ",PTD_storfe!A116)</f>
        <v xml:space="preserve"> </v>
      </c>
      <c r="C110" s="62" t="str">
        <f>IF(PTD_storfe!B116=0," ",PTD_storfe!B116)</f>
        <v xml:space="preserve"> </v>
      </c>
      <c r="D110" s="62" t="str">
        <f>IF(PTD_storfe!C116=0," ",PTD_storfe!C116)</f>
        <v xml:space="preserve"> </v>
      </c>
      <c r="E110" s="62" t="str">
        <f>IF(PTD_storfe!D116=0," ",PTD_storfe!D116)</f>
        <v xml:space="preserve"> </v>
      </c>
      <c r="F110" s="62" t="str">
        <f>IF(PTD_storfe!E116=0," ",PTD_storfe!E116)</f>
        <v xml:space="preserve"> </v>
      </c>
      <c r="G110" s="62" t="str">
        <f>IF(PTD_storfe!F116=0," ",PTD_storfe!F116)</f>
        <v xml:space="preserve"> </v>
      </c>
      <c r="H110" s="62" t="str">
        <f>IF(PTD_storfe!G116=0," ",PTD_storfe!G116)</f>
        <v xml:space="preserve"> </v>
      </c>
      <c r="I110" s="62" t="str">
        <f>IF(PTD_storfe!H116=0," ",PTD_storfe!H116)</f>
        <v xml:space="preserve"> </v>
      </c>
      <c r="J110" s="62"/>
      <c r="K110" s="47" t="str">
        <f>IF(PTD_storfe!I116=0," ",PTD_storfe!I116)</f>
        <v xml:space="preserve"> </v>
      </c>
      <c r="L110" s="63" t="str">
        <f>IF(PTD_storfe!J116=0," ",PTD_storfe!J116)</f>
        <v xml:space="preserve"> </v>
      </c>
      <c r="M110" s="63" t="str">
        <f>IF(PTD_storfe!K116=0," ",PTD_storfe!K116)</f>
        <v xml:space="preserve"> </v>
      </c>
      <c r="N110" s="63" t="str">
        <f>IF(PTD_storfe!L116=0," ",PTD_storfe!L116)</f>
        <v xml:space="preserve"> </v>
      </c>
      <c r="O110" s="63" t="str">
        <f>IF(PTD_storfe!M116=0," ",PTD_storfe!M116)</f>
        <v xml:space="preserve"> </v>
      </c>
      <c r="P110" s="63" t="str">
        <f>IF(PTD_storfe!N116=0," ",PTD_storfe!N116)</f>
        <v xml:space="preserve"> </v>
      </c>
      <c r="Q110" s="63" t="str">
        <f>IF(PTD_storfe!O116=0," ",PTD_storfe!O116)</f>
        <v xml:space="preserve"> </v>
      </c>
      <c r="R110" s="63" t="str">
        <f>IF(PTD_storfe!P116=0," ",PTD_storfe!P116)</f>
        <v xml:space="preserve"> </v>
      </c>
    </row>
    <row r="111" spans="2:18" x14ac:dyDescent="0.25">
      <c r="B111" s="47" t="str">
        <f>IF(PTD_storfe!A117=0," ",PTD_storfe!A117)</f>
        <v xml:space="preserve"> </v>
      </c>
      <c r="C111" s="62" t="str">
        <f>IF(PTD_storfe!B117=0," ",PTD_storfe!B117)</f>
        <v xml:space="preserve"> </v>
      </c>
      <c r="D111" s="62" t="str">
        <f>IF(PTD_storfe!C117=0," ",PTD_storfe!C117)</f>
        <v xml:space="preserve"> </v>
      </c>
      <c r="E111" s="62" t="str">
        <f>IF(PTD_storfe!D117=0," ",PTD_storfe!D117)</f>
        <v xml:space="preserve"> </v>
      </c>
      <c r="F111" s="62" t="str">
        <f>IF(PTD_storfe!E117=0," ",PTD_storfe!E117)</f>
        <v xml:space="preserve"> </v>
      </c>
      <c r="G111" s="62" t="str">
        <f>IF(PTD_storfe!F117=0," ",PTD_storfe!F117)</f>
        <v xml:space="preserve"> </v>
      </c>
      <c r="H111" s="62" t="str">
        <f>IF(PTD_storfe!G117=0," ",PTD_storfe!G117)</f>
        <v xml:space="preserve"> </v>
      </c>
      <c r="I111" s="62" t="str">
        <f>IF(PTD_storfe!H117=0," ",PTD_storfe!H117)</f>
        <v xml:space="preserve"> </v>
      </c>
      <c r="J111" s="62"/>
      <c r="K111" s="47" t="str">
        <f>IF(PTD_storfe!I117=0," ",PTD_storfe!I117)</f>
        <v xml:space="preserve"> </v>
      </c>
      <c r="L111" s="63" t="str">
        <f>IF(PTD_storfe!J117=0," ",PTD_storfe!J117)</f>
        <v xml:space="preserve"> </v>
      </c>
      <c r="M111" s="63" t="str">
        <f>IF(PTD_storfe!K117=0," ",PTD_storfe!K117)</f>
        <v xml:space="preserve"> </v>
      </c>
      <c r="N111" s="63" t="str">
        <f>IF(PTD_storfe!L117=0," ",PTD_storfe!L117)</f>
        <v xml:space="preserve"> </v>
      </c>
      <c r="O111" s="63" t="str">
        <f>IF(PTD_storfe!M117=0," ",PTD_storfe!M117)</f>
        <v xml:space="preserve"> </v>
      </c>
      <c r="P111" s="63" t="str">
        <f>IF(PTD_storfe!N117=0," ",PTD_storfe!N117)</f>
        <v xml:space="preserve"> </v>
      </c>
      <c r="Q111" s="63" t="str">
        <f>IF(PTD_storfe!O117=0," ",PTD_storfe!O117)</f>
        <v xml:space="preserve"> </v>
      </c>
      <c r="R111" s="63" t="str">
        <f>IF(PTD_storfe!P117=0," ",PTD_storfe!P117)</f>
        <v xml:space="preserve"> </v>
      </c>
    </row>
    <row r="112" spans="2:18" x14ac:dyDescent="0.25">
      <c r="B112" s="47" t="str">
        <f>IF(PTD_storfe!A118=0," ",PTD_storfe!A118)</f>
        <v xml:space="preserve"> </v>
      </c>
      <c r="C112" s="62" t="str">
        <f>IF(PTD_storfe!B118=0," ",PTD_storfe!B118)</f>
        <v xml:space="preserve"> </v>
      </c>
      <c r="D112" s="62" t="str">
        <f>IF(PTD_storfe!C118=0," ",PTD_storfe!C118)</f>
        <v xml:space="preserve"> </v>
      </c>
      <c r="E112" s="62" t="str">
        <f>IF(PTD_storfe!D118=0," ",PTD_storfe!D118)</f>
        <v xml:space="preserve"> </v>
      </c>
      <c r="F112" s="62" t="str">
        <f>IF(PTD_storfe!E118=0," ",PTD_storfe!E118)</f>
        <v xml:space="preserve"> </v>
      </c>
      <c r="G112" s="62" t="str">
        <f>IF(PTD_storfe!F118=0," ",PTD_storfe!F118)</f>
        <v xml:space="preserve"> </v>
      </c>
      <c r="H112" s="62" t="str">
        <f>IF(PTD_storfe!G118=0," ",PTD_storfe!G118)</f>
        <v xml:space="preserve"> </v>
      </c>
      <c r="I112" s="62" t="str">
        <f>IF(PTD_storfe!H118=0," ",PTD_storfe!H118)</f>
        <v xml:space="preserve"> </v>
      </c>
      <c r="J112" s="62"/>
      <c r="K112" s="47" t="str">
        <f>IF(PTD_storfe!I118=0," ",PTD_storfe!I118)</f>
        <v xml:space="preserve"> </v>
      </c>
      <c r="L112" s="63" t="str">
        <f>IF(PTD_storfe!J118=0," ",PTD_storfe!J118)</f>
        <v xml:space="preserve"> </v>
      </c>
      <c r="M112" s="63" t="str">
        <f>IF(PTD_storfe!K118=0," ",PTD_storfe!K118)</f>
        <v xml:space="preserve"> </v>
      </c>
      <c r="N112" s="63" t="str">
        <f>IF(PTD_storfe!L118=0," ",PTD_storfe!L118)</f>
        <v xml:space="preserve"> </v>
      </c>
      <c r="O112" s="63" t="str">
        <f>IF(PTD_storfe!M118=0," ",PTD_storfe!M118)</f>
        <v xml:space="preserve"> </v>
      </c>
      <c r="P112" s="63" t="str">
        <f>IF(PTD_storfe!N118=0," ",PTD_storfe!N118)</f>
        <v xml:space="preserve"> </v>
      </c>
      <c r="Q112" s="63" t="str">
        <f>IF(PTD_storfe!O118=0," ",PTD_storfe!O118)</f>
        <v xml:space="preserve"> </v>
      </c>
      <c r="R112" s="63" t="str">
        <f>IF(PTD_storfe!P118=0," ",PTD_storfe!P118)</f>
        <v xml:space="preserve"> </v>
      </c>
    </row>
    <row r="113" spans="2:18" x14ac:dyDescent="0.25">
      <c r="B113" s="47" t="str">
        <f>IF(PTD_storfe!A119=0," ",PTD_storfe!A119)</f>
        <v xml:space="preserve"> </v>
      </c>
      <c r="C113" s="62" t="str">
        <f>IF(PTD_storfe!B119=0," ",PTD_storfe!B119)</f>
        <v xml:space="preserve"> </v>
      </c>
      <c r="D113" s="62" t="str">
        <f>IF(PTD_storfe!C119=0," ",PTD_storfe!C119)</f>
        <v xml:space="preserve"> </v>
      </c>
      <c r="E113" s="62" t="str">
        <f>IF(PTD_storfe!D119=0," ",PTD_storfe!D119)</f>
        <v xml:space="preserve"> </v>
      </c>
      <c r="F113" s="62" t="str">
        <f>IF(PTD_storfe!E119=0," ",PTD_storfe!E119)</f>
        <v xml:space="preserve"> </v>
      </c>
      <c r="G113" s="62" t="str">
        <f>IF(PTD_storfe!F119=0," ",PTD_storfe!F119)</f>
        <v xml:space="preserve"> </v>
      </c>
      <c r="H113" s="62" t="str">
        <f>IF(PTD_storfe!G119=0," ",PTD_storfe!G119)</f>
        <v xml:space="preserve"> </v>
      </c>
      <c r="I113" s="62" t="str">
        <f>IF(PTD_storfe!H119=0," ",PTD_storfe!H119)</f>
        <v xml:space="preserve"> </v>
      </c>
      <c r="J113" s="62"/>
      <c r="K113" s="47" t="str">
        <f>IF(PTD_storfe!I119=0," ",PTD_storfe!I119)</f>
        <v xml:space="preserve"> </v>
      </c>
      <c r="L113" s="63" t="str">
        <f>IF(PTD_storfe!J119=0," ",PTD_storfe!J119)</f>
        <v xml:space="preserve"> </v>
      </c>
      <c r="M113" s="63" t="str">
        <f>IF(PTD_storfe!K119=0," ",PTD_storfe!K119)</f>
        <v xml:space="preserve"> </v>
      </c>
      <c r="N113" s="63" t="str">
        <f>IF(PTD_storfe!L119=0," ",PTD_storfe!L119)</f>
        <v xml:space="preserve"> </v>
      </c>
      <c r="O113" s="63" t="str">
        <f>IF(PTD_storfe!M119=0," ",PTD_storfe!M119)</f>
        <v xml:space="preserve"> </v>
      </c>
      <c r="P113" s="63" t="str">
        <f>IF(PTD_storfe!N119=0," ",PTD_storfe!N119)</f>
        <v xml:space="preserve"> </v>
      </c>
      <c r="Q113" s="63" t="str">
        <f>IF(PTD_storfe!O119=0," ",PTD_storfe!O119)</f>
        <v xml:space="preserve"> </v>
      </c>
      <c r="R113" s="63" t="str">
        <f>IF(PTD_storfe!P119=0," ",PTD_storfe!P119)</f>
        <v xml:space="preserve"> </v>
      </c>
    </row>
    <row r="114" spans="2:18" x14ac:dyDescent="0.25">
      <c r="B114" s="47" t="str">
        <f>IF(PTD_storfe!A120=0," ",PTD_storfe!A120)</f>
        <v xml:space="preserve"> </v>
      </c>
      <c r="C114" s="62" t="str">
        <f>IF(PTD_storfe!B120=0," ",PTD_storfe!B120)</f>
        <v xml:space="preserve"> </v>
      </c>
      <c r="D114" s="62" t="str">
        <f>IF(PTD_storfe!C120=0," ",PTD_storfe!C120)</f>
        <v xml:space="preserve"> </v>
      </c>
      <c r="E114" s="62" t="str">
        <f>IF(PTD_storfe!D120=0," ",PTD_storfe!D120)</f>
        <v xml:space="preserve"> </v>
      </c>
      <c r="F114" s="62" t="str">
        <f>IF(PTD_storfe!E120=0," ",PTD_storfe!E120)</f>
        <v xml:space="preserve"> </v>
      </c>
      <c r="G114" s="62" t="str">
        <f>IF(PTD_storfe!F120=0," ",PTD_storfe!F120)</f>
        <v xml:space="preserve"> </v>
      </c>
      <c r="H114" s="62" t="str">
        <f>IF(PTD_storfe!G120=0," ",PTD_storfe!G120)</f>
        <v xml:space="preserve"> </v>
      </c>
      <c r="I114" s="62" t="str">
        <f>IF(PTD_storfe!H120=0," ",PTD_storfe!H120)</f>
        <v xml:space="preserve"> </v>
      </c>
      <c r="J114" s="62"/>
      <c r="K114" s="47" t="str">
        <f>IF(PTD_storfe!I120=0," ",PTD_storfe!I120)</f>
        <v xml:space="preserve"> </v>
      </c>
      <c r="L114" s="63" t="str">
        <f>IF(PTD_storfe!J120=0," ",PTD_storfe!J120)</f>
        <v xml:space="preserve"> </v>
      </c>
      <c r="M114" s="63" t="str">
        <f>IF(PTD_storfe!K120=0," ",PTD_storfe!K120)</f>
        <v xml:space="preserve"> </v>
      </c>
      <c r="N114" s="63" t="str">
        <f>IF(PTD_storfe!L120=0," ",PTD_storfe!L120)</f>
        <v xml:space="preserve"> </v>
      </c>
      <c r="O114" s="63" t="str">
        <f>IF(PTD_storfe!M120=0," ",PTD_storfe!M120)</f>
        <v xml:space="preserve"> </v>
      </c>
      <c r="P114" s="63" t="str">
        <f>IF(PTD_storfe!N120=0," ",PTD_storfe!N120)</f>
        <v xml:space="preserve"> </v>
      </c>
      <c r="Q114" s="63" t="str">
        <f>IF(PTD_storfe!O120=0," ",PTD_storfe!O120)</f>
        <v xml:space="preserve"> </v>
      </c>
      <c r="R114" s="63" t="str">
        <f>IF(PTD_storfe!P120=0," ",PTD_storfe!P120)</f>
        <v xml:space="preserve"> </v>
      </c>
    </row>
    <row r="115" spans="2:18" x14ac:dyDescent="0.25">
      <c r="B115" s="47" t="str">
        <f>IF(PTD_storfe!A121=0," ",PTD_storfe!A121)</f>
        <v xml:space="preserve"> </v>
      </c>
      <c r="C115" s="62" t="str">
        <f>IF(PTD_storfe!B121=0," ",PTD_storfe!B121)</f>
        <v xml:space="preserve"> </v>
      </c>
      <c r="D115" s="62" t="str">
        <f>IF(PTD_storfe!C121=0," ",PTD_storfe!C121)</f>
        <v xml:space="preserve"> </v>
      </c>
      <c r="E115" s="62" t="str">
        <f>IF(PTD_storfe!D121=0," ",PTD_storfe!D121)</f>
        <v xml:space="preserve"> </v>
      </c>
      <c r="F115" s="62" t="str">
        <f>IF(PTD_storfe!E121=0," ",PTD_storfe!E121)</f>
        <v xml:space="preserve"> </v>
      </c>
      <c r="G115" s="62" t="str">
        <f>IF(PTD_storfe!F121=0," ",PTD_storfe!F121)</f>
        <v xml:space="preserve"> </v>
      </c>
      <c r="H115" s="62" t="str">
        <f>IF(PTD_storfe!G121=0," ",PTD_storfe!G121)</f>
        <v xml:space="preserve"> </v>
      </c>
      <c r="I115" s="62" t="str">
        <f>IF(PTD_storfe!H121=0," ",PTD_storfe!H121)</f>
        <v xml:space="preserve"> </v>
      </c>
      <c r="J115" s="62"/>
      <c r="K115" s="47" t="str">
        <f>IF(PTD_storfe!I121=0," ",PTD_storfe!I121)</f>
        <v xml:space="preserve"> </v>
      </c>
      <c r="L115" s="63" t="str">
        <f>IF(PTD_storfe!J121=0," ",PTD_storfe!J121)</f>
        <v xml:space="preserve"> </v>
      </c>
      <c r="M115" s="63" t="str">
        <f>IF(PTD_storfe!K121=0," ",PTD_storfe!K121)</f>
        <v xml:space="preserve"> </v>
      </c>
      <c r="N115" s="63" t="str">
        <f>IF(PTD_storfe!L121=0," ",PTD_storfe!L121)</f>
        <v xml:space="preserve"> </v>
      </c>
      <c r="O115" s="63" t="str">
        <f>IF(PTD_storfe!M121=0," ",PTD_storfe!M121)</f>
        <v xml:space="preserve"> </v>
      </c>
      <c r="P115" s="63" t="str">
        <f>IF(PTD_storfe!N121=0," ",PTD_storfe!N121)</f>
        <v xml:space="preserve"> </v>
      </c>
      <c r="Q115" s="63" t="str">
        <f>IF(PTD_storfe!O121=0," ",PTD_storfe!O121)</f>
        <v xml:space="preserve"> </v>
      </c>
      <c r="R115" s="63" t="str">
        <f>IF(PTD_storfe!P121=0," ",PTD_storfe!P121)</f>
        <v xml:space="preserve"> </v>
      </c>
    </row>
    <row r="116" spans="2:18" x14ac:dyDescent="0.25">
      <c r="B116" s="47" t="str">
        <f>IF(PTD_storfe!A122=0," ",PTD_storfe!A122)</f>
        <v xml:space="preserve"> </v>
      </c>
      <c r="C116" s="62" t="str">
        <f>IF(PTD_storfe!B122=0," ",PTD_storfe!B122)</f>
        <v xml:space="preserve"> </v>
      </c>
      <c r="D116" s="62" t="str">
        <f>IF(PTD_storfe!C122=0," ",PTD_storfe!C122)</f>
        <v xml:space="preserve"> </v>
      </c>
      <c r="E116" s="62" t="str">
        <f>IF(PTD_storfe!D122=0," ",PTD_storfe!D122)</f>
        <v xml:space="preserve"> </v>
      </c>
      <c r="F116" s="62" t="str">
        <f>IF(PTD_storfe!E122=0," ",PTD_storfe!E122)</f>
        <v xml:space="preserve"> </v>
      </c>
      <c r="G116" s="62" t="str">
        <f>IF(PTD_storfe!F122=0," ",PTD_storfe!F122)</f>
        <v xml:space="preserve"> </v>
      </c>
      <c r="H116" s="62" t="str">
        <f>IF(PTD_storfe!G122=0," ",PTD_storfe!G122)</f>
        <v xml:space="preserve"> </v>
      </c>
      <c r="I116" s="62" t="str">
        <f>IF(PTD_storfe!H122=0," ",PTD_storfe!H122)</f>
        <v xml:space="preserve"> </v>
      </c>
      <c r="J116" s="62"/>
      <c r="K116" s="47" t="str">
        <f>IF(PTD_storfe!I122=0," ",PTD_storfe!I122)</f>
        <v xml:space="preserve"> </v>
      </c>
      <c r="L116" s="63" t="str">
        <f>IF(PTD_storfe!J122=0," ",PTD_storfe!J122)</f>
        <v xml:space="preserve"> </v>
      </c>
      <c r="M116" s="63" t="str">
        <f>IF(PTD_storfe!K122=0," ",PTD_storfe!K122)</f>
        <v xml:space="preserve"> </v>
      </c>
      <c r="N116" s="63" t="str">
        <f>IF(PTD_storfe!L122=0," ",PTD_storfe!L122)</f>
        <v xml:space="preserve"> </v>
      </c>
      <c r="O116" s="63" t="str">
        <f>IF(PTD_storfe!M122=0," ",PTD_storfe!M122)</f>
        <v xml:space="preserve"> </v>
      </c>
      <c r="P116" s="63" t="str">
        <f>IF(PTD_storfe!N122=0," ",PTD_storfe!N122)</f>
        <v xml:space="preserve"> </v>
      </c>
      <c r="Q116" s="63" t="str">
        <f>IF(PTD_storfe!O122=0," ",PTD_storfe!O122)</f>
        <v xml:space="preserve"> </v>
      </c>
      <c r="R116" s="63" t="str">
        <f>IF(PTD_storfe!P122=0," ",PTD_storfe!P122)</f>
        <v xml:space="preserve"> </v>
      </c>
    </row>
    <row r="117" spans="2:18" x14ac:dyDescent="0.25">
      <c r="B117" s="47" t="str">
        <f>IF(PTD_storfe!A123=0," ",PTD_storfe!A123)</f>
        <v xml:space="preserve"> </v>
      </c>
      <c r="C117" s="62" t="str">
        <f>IF(PTD_storfe!B123=0," ",PTD_storfe!B123)</f>
        <v xml:space="preserve"> </v>
      </c>
      <c r="D117" s="62" t="str">
        <f>IF(PTD_storfe!C123=0," ",PTD_storfe!C123)</f>
        <v xml:space="preserve"> </v>
      </c>
      <c r="E117" s="62" t="str">
        <f>IF(PTD_storfe!D123=0," ",PTD_storfe!D123)</f>
        <v xml:space="preserve"> </v>
      </c>
      <c r="F117" s="62" t="str">
        <f>IF(PTD_storfe!E123=0," ",PTD_storfe!E123)</f>
        <v xml:space="preserve"> </v>
      </c>
      <c r="G117" s="62" t="str">
        <f>IF(PTD_storfe!F123=0," ",PTD_storfe!F123)</f>
        <v xml:space="preserve"> </v>
      </c>
      <c r="H117" s="62" t="str">
        <f>IF(PTD_storfe!G123=0," ",PTD_storfe!G123)</f>
        <v xml:space="preserve"> </v>
      </c>
      <c r="I117" s="62" t="str">
        <f>IF(PTD_storfe!H123=0," ",PTD_storfe!H123)</f>
        <v xml:space="preserve"> </v>
      </c>
      <c r="J117" s="62"/>
      <c r="K117" s="47" t="str">
        <f>IF(PTD_storfe!I123=0," ",PTD_storfe!I123)</f>
        <v xml:space="preserve"> </v>
      </c>
      <c r="L117" s="63" t="str">
        <f>IF(PTD_storfe!J123=0," ",PTD_storfe!J123)</f>
        <v xml:space="preserve"> </v>
      </c>
      <c r="M117" s="63" t="str">
        <f>IF(PTD_storfe!K123=0," ",PTD_storfe!K123)</f>
        <v xml:space="preserve"> </v>
      </c>
      <c r="N117" s="63" t="str">
        <f>IF(PTD_storfe!L123=0," ",PTD_storfe!L123)</f>
        <v xml:space="preserve"> </v>
      </c>
      <c r="O117" s="63" t="str">
        <f>IF(PTD_storfe!M123=0," ",PTD_storfe!M123)</f>
        <v xml:space="preserve"> </v>
      </c>
      <c r="P117" s="63" t="str">
        <f>IF(PTD_storfe!N123=0," ",PTD_storfe!N123)</f>
        <v xml:space="preserve"> </v>
      </c>
      <c r="Q117" s="63" t="str">
        <f>IF(PTD_storfe!O123=0," ",PTD_storfe!O123)</f>
        <v xml:space="preserve"> </v>
      </c>
      <c r="R117" s="63" t="str">
        <f>IF(PTD_storfe!P123=0," ",PTD_storfe!P123)</f>
        <v xml:space="preserve"> </v>
      </c>
    </row>
    <row r="118" spans="2:18" x14ac:dyDescent="0.25">
      <c r="B118" s="47" t="str">
        <f>IF(PTD_storfe!A124=0," ",PTD_storfe!A124)</f>
        <v xml:space="preserve"> </v>
      </c>
      <c r="C118" s="62" t="str">
        <f>IF(PTD_storfe!B124=0," ",PTD_storfe!B124)</f>
        <v xml:space="preserve"> </v>
      </c>
      <c r="D118" s="62" t="str">
        <f>IF(PTD_storfe!C124=0," ",PTD_storfe!C124)</f>
        <v xml:space="preserve"> </v>
      </c>
      <c r="E118" s="62" t="str">
        <f>IF(PTD_storfe!D124=0," ",PTD_storfe!D124)</f>
        <v xml:space="preserve"> </v>
      </c>
      <c r="F118" s="62" t="str">
        <f>IF(PTD_storfe!E124=0," ",PTD_storfe!E124)</f>
        <v xml:space="preserve"> </v>
      </c>
      <c r="G118" s="62" t="str">
        <f>IF(PTD_storfe!F124=0," ",PTD_storfe!F124)</f>
        <v xml:space="preserve"> </v>
      </c>
      <c r="H118" s="62" t="str">
        <f>IF(PTD_storfe!G124=0," ",PTD_storfe!G124)</f>
        <v xml:space="preserve"> </v>
      </c>
      <c r="I118" s="62" t="str">
        <f>IF(PTD_storfe!H124=0," ",PTD_storfe!H124)</f>
        <v xml:space="preserve"> </v>
      </c>
      <c r="J118" s="62"/>
      <c r="K118" s="47" t="str">
        <f>IF(PTD_storfe!I124=0," ",PTD_storfe!I124)</f>
        <v xml:space="preserve"> </v>
      </c>
      <c r="L118" s="63" t="str">
        <f>IF(PTD_storfe!J124=0," ",PTD_storfe!J124)</f>
        <v xml:space="preserve"> </v>
      </c>
      <c r="M118" s="63" t="str">
        <f>IF(PTD_storfe!K124=0," ",PTD_storfe!K124)</f>
        <v xml:space="preserve"> </v>
      </c>
      <c r="N118" s="63" t="str">
        <f>IF(PTD_storfe!L124=0," ",PTD_storfe!L124)</f>
        <v xml:space="preserve"> </v>
      </c>
      <c r="O118" s="63" t="str">
        <f>IF(PTD_storfe!M124=0," ",PTD_storfe!M124)</f>
        <v xml:space="preserve"> </v>
      </c>
      <c r="P118" s="63" t="str">
        <f>IF(PTD_storfe!N124=0," ",PTD_storfe!N124)</f>
        <v xml:space="preserve"> </v>
      </c>
      <c r="Q118" s="63" t="str">
        <f>IF(PTD_storfe!O124=0," ",PTD_storfe!O124)</f>
        <v xml:space="preserve"> </v>
      </c>
      <c r="R118" s="63" t="str">
        <f>IF(PTD_storfe!P124=0," ",PTD_storfe!P124)</f>
        <v xml:space="preserve"> </v>
      </c>
    </row>
    <row r="119" spans="2:18" x14ac:dyDescent="0.25">
      <c r="B119" s="47" t="str">
        <f>IF(PTD_storfe!A125=0," ",PTD_storfe!A125)</f>
        <v xml:space="preserve"> </v>
      </c>
      <c r="C119" s="62" t="str">
        <f>IF(PTD_storfe!B125=0," ",PTD_storfe!B125)</f>
        <v xml:space="preserve"> </v>
      </c>
      <c r="D119" s="62" t="str">
        <f>IF(PTD_storfe!C125=0," ",PTD_storfe!C125)</f>
        <v xml:space="preserve"> </v>
      </c>
      <c r="E119" s="62" t="str">
        <f>IF(PTD_storfe!D125=0," ",PTD_storfe!D125)</f>
        <v xml:space="preserve"> </v>
      </c>
      <c r="F119" s="62" t="str">
        <f>IF(PTD_storfe!E125=0," ",PTD_storfe!E125)</f>
        <v xml:space="preserve"> </v>
      </c>
      <c r="G119" s="62" t="str">
        <f>IF(PTD_storfe!F125=0," ",PTD_storfe!F125)</f>
        <v xml:space="preserve"> </v>
      </c>
      <c r="H119" s="62" t="str">
        <f>IF(PTD_storfe!G125=0," ",PTD_storfe!G125)</f>
        <v xml:space="preserve"> </v>
      </c>
      <c r="I119" s="62" t="str">
        <f>IF(PTD_storfe!H125=0," ",PTD_storfe!H125)</f>
        <v xml:space="preserve"> </v>
      </c>
      <c r="J119" s="62"/>
      <c r="K119" s="47" t="str">
        <f>IF(PTD_storfe!I125=0," ",PTD_storfe!I125)</f>
        <v xml:space="preserve"> </v>
      </c>
      <c r="L119" s="63" t="str">
        <f>IF(PTD_storfe!J125=0," ",PTD_storfe!J125)</f>
        <v xml:space="preserve"> </v>
      </c>
      <c r="M119" s="63" t="str">
        <f>IF(PTD_storfe!K125=0," ",PTD_storfe!K125)</f>
        <v xml:space="preserve"> </v>
      </c>
      <c r="N119" s="63" t="str">
        <f>IF(PTD_storfe!L125=0," ",PTD_storfe!L125)</f>
        <v xml:space="preserve"> </v>
      </c>
      <c r="O119" s="63" t="str">
        <f>IF(PTD_storfe!M125=0," ",PTD_storfe!M125)</f>
        <v xml:space="preserve"> </v>
      </c>
      <c r="P119" s="63" t="str">
        <f>IF(PTD_storfe!N125=0," ",PTD_storfe!N125)</f>
        <v xml:space="preserve"> </v>
      </c>
      <c r="Q119" s="63" t="str">
        <f>IF(PTD_storfe!O125=0," ",PTD_storfe!O125)</f>
        <v xml:space="preserve"> </v>
      </c>
      <c r="R119" s="63" t="str">
        <f>IF(PTD_storfe!P125=0," ",PTD_storfe!P125)</f>
        <v xml:space="preserve"> </v>
      </c>
    </row>
    <row r="120" spans="2:18" x14ac:dyDescent="0.25">
      <c r="B120" s="47" t="str">
        <f>IF(PTD_storfe!A126=0," ",PTD_storfe!A126)</f>
        <v xml:space="preserve"> </v>
      </c>
      <c r="C120" s="62" t="str">
        <f>IF(PTD_storfe!B126=0," ",PTD_storfe!B126)</f>
        <v xml:space="preserve"> </v>
      </c>
      <c r="D120" s="62" t="str">
        <f>IF(PTD_storfe!C126=0," ",PTD_storfe!C126)</f>
        <v xml:space="preserve"> </v>
      </c>
      <c r="E120" s="62" t="str">
        <f>IF(PTD_storfe!D126=0," ",PTD_storfe!D126)</f>
        <v xml:space="preserve"> </v>
      </c>
      <c r="F120" s="62" t="str">
        <f>IF(PTD_storfe!E126=0," ",PTD_storfe!E126)</f>
        <v xml:space="preserve"> </v>
      </c>
      <c r="G120" s="62" t="str">
        <f>IF(PTD_storfe!F126=0," ",PTD_storfe!F126)</f>
        <v xml:space="preserve"> </v>
      </c>
      <c r="H120" s="62" t="str">
        <f>IF(PTD_storfe!G126=0," ",PTD_storfe!G126)</f>
        <v xml:space="preserve"> </v>
      </c>
      <c r="I120" s="62" t="str">
        <f>IF(PTD_storfe!H126=0," ",PTD_storfe!H126)</f>
        <v xml:space="preserve"> </v>
      </c>
      <c r="J120" s="62"/>
      <c r="K120" s="47" t="str">
        <f>IF(PTD_storfe!I126=0," ",PTD_storfe!I126)</f>
        <v xml:space="preserve"> </v>
      </c>
      <c r="L120" s="63" t="str">
        <f>IF(PTD_storfe!J126=0," ",PTD_storfe!J126)</f>
        <v xml:space="preserve"> </v>
      </c>
      <c r="M120" s="63" t="str">
        <f>IF(PTD_storfe!K126=0," ",PTD_storfe!K126)</f>
        <v xml:space="preserve"> </v>
      </c>
      <c r="N120" s="63" t="str">
        <f>IF(PTD_storfe!L126=0," ",PTD_storfe!L126)</f>
        <v xml:space="preserve"> </v>
      </c>
      <c r="O120" s="63" t="str">
        <f>IF(PTD_storfe!M126=0," ",PTD_storfe!M126)</f>
        <v xml:space="preserve"> </v>
      </c>
      <c r="P120" s="63" t="str">
        <f>IF(PTD_storfe!N126=0," ",PTD_storfe!N126)</f>
        <v xml:space="preserve"> </v>
      </c>
      <c r="Q120" s="63" t="str">
        <f>IF(PTD_storfe!O126=0," ",PTD_storfe!O126)</f>
        <v xml:space="preserve"> </v>
      </c>
      <c r="R120" s="63" t="str">
        <f>IF(PTD_storfe!P126=0," ",PTD_storfe!P126)</f>
        <v xml:space="preserve"> </v>
      </c>
    </row>
    <row r="121" spans="2:18" x14ac:dyDescent="0.25">
      <c r="B121" s="47" t="str">
        <f>IF(PTD_storfe!A127=0," ",PTD_storfe!A127)</f>
        <v xml:space="preserve"> </v>
      </c>
      <c r="C121" s="62" t="str">
        <f>IF(PTD_storfe!B127=0," ",PTD_storfe!B127)</f>
        <v xml:space="preserve"> </v>
      </c>
      <c r="D121" s="62" t="str">
        <f>IF(PTD_storfe!C127=0," ",PTD_storfe!C127)</f>
        <v xml:space="preserve"> </v>
      </c>
      <c r="E121" s="62" t="str">
        <f>IF(PTD_storfe!D127=0," ",PTD_storfe!D127)</f>
        <v xml:space="preserve"> </v>
      </c>
      <c r="F121" s="62" t="str">
        <f>IF(PTD_storfe!E127=0," ",PTD_storfe!E127)</f>
        <v xml:space="preserve"> </v>
      </c>
      <c r="G121" s="62" t="str">
        <f>IF(PTD_storfe!F127=0," ",PTD_storfe!F127)</f>
        <v xml:space="preserve"> </v>
      </c>
      <c r="H121" s="62" t="str">
        <f>IF(PTD_storfe!G127=0," ",PTD_storfe!G127)</f>
        <v xml:space="preserve"> </v>
      </c>
      <c r="I121" s="62" t="str">
        <f>IF(PTD_storfe!H127=0," ",PTD_storfe!H127)</f>
        <v xml:space="preserve"> </v>
      </c>
      <c r="J121" s="62"/>
      <c r="K121" s="47" t="str">
        <f>IF(PTD_storfe!I127=0," ",PTD_storfe!I127)</f>
        <v xml:space="preserve"> </v>
      </c>
      <c r="L121" s="63" t="str">
        <f>IF(PTD_storfe!J127=0," ",PTD_storfe!J127)</f>
        <v xml:space="preserve"> </v>
      </c>
      <c r="M121" s="63" t="str">
        <f>IF(PTD_storfe!K127=0," ",PTD_storfe!K127)</f>
        <v xml:space="preserve"> </v>
      </c>
      <c r="N121" s="63" t="str">
        <f>IF(PTD_storfe!L127=0," ",PTD_storfe!L127)</f>
        <v xml:space="preserve"> </v>
      </c>
      <c r="O121" s="63" t="str">
        <f>IF(PTD_storfe!M127=0," ",PTD_storfe!M127)</f>
        <v xml:space="preserve"> </v>
      </c>
      <c r="P121" s="63" t="str">
        <f>IF(PTD_storfe!N127=0," ",PTD_storfe!N127)</f>
        <v xml:space="preserve"> </v>
      </c>
      <c r="Q121" s="63" t="str">
        <f>IF(PTD_storfe!O127=0," ",PTD_storfe!O127)</f>
        <v xml:space="preserve"> </v>
      </c>
      <c r="R121" s="63" t="str">
        <f>IF(PTD_storfe!P127=0," ",PTD_storfe!P127)</f>
        <v xml:space="preserve"> </v>
      </c>
    </row>
    <row r="122" spans="2:18" x14ac:dyDescent="0.25">
      <c r="B122" s="47" t="str">
        <f>IF(PTD_storfe!A128=0," ",PTD_storfe!A128)</f>
        <v xml:space="preserve"> </v>
      </c>
      <c r="C122" s="62" t="str">
        <f>IF(PTD_storfe!B128=0," ",PTD_storfe!B128)</f>
        <v xml:space="preserve"> </v>
      </c>
      <c r="D122" s="62" t="str">
        <f>IF(PTD_storfe!C128=0," ",PTD_storfe!C128)</f>
        <v xml:space="preserve"> </v>
      </c>
      <c r="E122" s="62" t="str">
        <f>IF(PTD_storfe!D128=0," ",PTD_storfe!D128)</f>
        <v xml:space="preserve"> </v>
      </c>
      <c r="F122" s="62" t="str">
        <f>IF(PTD_storfe!E128=0," ",PTD_storfe!E128)</f>
        <v xml:space="preserve"> </v>
      </c>
      <c r="G122" s="62" t="str">
        <f>IF(PTD_storfe!F128=0," ",PTD_storfe!F128)</f>
        <v xml:space="preserve"> </v>
      </c>
      <c r="H122" s="62" t="str">
        <f>IF(PTD_storfe!G128=0," ",PTD_storfe!G128)</f>
        <v xml:space="preserve"> </v>
      </c>
      <c r="I122" s="62" t="str">
        <f>IF(PTD_storfe!H128=0," ",PTD_storfe!H128)</f>
        <v xml:space="preserve"> </v>
      </c>
      <c r="J122" s="62"/>
      <c r="K122" s="47" t="str">
        <f>IF(PTD_storfe!I128=0," ",PTD_storfe!I128)</f>
        <v xml:space="preserve"> </v>
      </c>
      <c r="L122" s="63" t="str">
        <f>IF(PTD_storfe!J128=0," ",PTD_storfe!J128)</f>
        <v xml:space="preserve"> </v>
      </c>
      <c r="M122" s="63" t="str">
        <f>IF(PTD_storfe!K128=0," ",PTD_storfe!K128)</f>
        <v xml:space="preserve"> </v>
      </c>
      <c r="N122" s="63" t="str">
        <f>IF(PTD_storfe!L128=0," ",PTD_storfe!L128)</f>
        <v xml:space="preserve"> </v>
      </c>
      <c r="O122" s="63" t="str">
        <f>IF(PTD_storfe!M128=0," ",PTD_storfe!M128)</f>
        <v xml:space="preserve"> </v>
      </c>
      <c r="P122" s="63" t="str">
        <f>IF(PTD_storfe!N128=0," ",PTD_storfe!N128)</f>
        <v xml:space="preserve"> </v>
      </c>
      <c r="Q122" s="63" t="str">
        <f>IF(PTD_storfe!O128=0," ",PTD_storfe!O128)</f>
        <v xml:space="preserve"> </v>
      </c>
      <c r="R122" s="63" t="str">
        <f>IF(PTD_storfe!P128=0," ",PTD_storfe!P128)</f>
        <v xml:space="preserve"> </v>
      </c>
    </row>
    <row r="123" spans="2:18" x14ac:dyDescent="0.25">
      <c r="B123" s="47" t="str">
        <f>IF(PTD_storfe!A129=0," ",PTD_storfe!A129)</f>
        <v xml:space="preserve"> </v>
      </c>
      <c r="C123" s="62" t="str">
        <f>IF(PTD_storfe!B129=0," ",PTD_storfe!B129)</f>
        <v xml:space="preserve"> </v>
      </c>
      <c r="D123" s="62" t="str">
        <f>IF(PTD_storfe!C129=0," ",PTD_storfe!C129)</f>
        <v xml:space="preserve"> </v>
      </c>
      <c r="E123" s="62" t="str">
        <f>IF(PTD_storfe!D129=0," ",PTD_storfe!D129)</f>
        <v xml:space="preserve"> </v>
      </c>
      <c r="F123" s="62" t="str">
        <f>IF(PTD_storfe!E129=0," ",PTD_storfe!E129)</f>
        <v xml:space="preserve"> </v>
      </c>
      <c r="G123" s="62" t="str">
        <f>IF(PTD_storfe!F129=0," ",PTD_storfe!F129)</f>
        <v xml:space="preserve"> </v>
      </c>
      <c r="H123" s="62" t="str">
        <f>IF(PTD_storfe!G129=0," ",PTD_storfe!G129)</f>
        <v xml:space="preserve"> </v>
      </c>
      <c r="I123" s="62" t="str">
        <f>IF(PTD_storfe!H129=0," ",PTD_storfe!H129)</f>
        <v xml:space="preserve"> </v>
      </c>
      <c r="J123" s="62"/>
      <c r="K123" s="47" t="str">
        <f>IF(PTD_storfe!I129=0," ",PTD_storfe!I129)</f>
        <v xml:space="preserve"> </v>
      </c>
      <c r="L123" s="63" t="str">
        <f>IF(PTD_storfe!J129=0," ",PTD_storfe!J129)</f>
        <v xml:space="preserve"> </v>
      </c>
      <c r="M123" s="63" t="str">
        <f>IF(PTD_storfe!K129=0," ",PTD_storfe!K129)</f>
        <v xml:space="preserve"> </v>
      </c>
      <c r="N123" s="63" t="str">
        <f>IF(PTD_storfe!L129=0," ",PTD_storfe!L129)</f>
        <v xml:space="preserve"> </v>
      </c>
      <c r="O123" s="63" t="str">
        <f>IF(PTD_storfe!M129=0," ",PTD_storfe!M129)</f>
        <v xml:space="preserve"> </v>
      </c>
      <c r="P123" s="63" t="str">
        <f>IF(PTD_storfe!N129=0," ",PTD_storfe!N129)</f>
        <v xml:space="preserve"> </v>
      </c>
      <c r="Q123" s="63" t="str">
        <f>IF(PTD_storfe!O129=0," ",PTD_storfe!O129)</f>
        <v xml:space="preserve"> </v>
      </c>
      <c r="R123" s="63" t="str">
        <f>IF(PTD_storfe!P129=0," ",PTD_storfe!P129)</f>
        <v xml:space="preserve"> </v>
      </c>
    </row>
    <row r="124" spans="2:18" x14ac:dyDescent="0.25">
      <c r="B124" s="47" t="str">
        <f>IF(PTD_storfe!A130=0," ",PTD_storfe!A130)</f>
        <v xml:space="preserve"> </v>
      </c>
      <c r="C124" s="62" t="str">
        <f>IF(PTD_storfe!B130=0," ",PTD_storfe!B130)</f>
        <v xml:space="preserve"> </v>
      </c>
      <c r="D124" s="62" t="str">
        <f>IF(PTD_storfe!C130=0," ",PTD_storfe!C130)</f>
        <v xml:space="preserve"> </v>
      </c>
      <c r="E124" s="62" t="str">
        <f>IF(PTD_storfe!D130=0," ",PTD_storfe!D130)</f>
        <v xml:space="preserve"> </v>
      </c>
      <c r="F124" s="62" t="str">
        <f>IF(PTD_storfe!E130=0," ",PTD_storfe!E130)</f>
        <v xml:space="preserve"> </v>
      </c>
      <c r="G124" s="62" t="str">
        <f>IF(PTD_storfe!F130=0," ",PTD_storfe!F130)</f>
        <v xml:space="preserve"> </v>
      </c>
      <c r="H124" s="62" t="str">
        <f>IF(PTD_storfe!G130=0," ",PTD_storfe!G130)</f>
        <v xml:space="preserve"> </v>
      </c>
      <c r="I124" s="62" t="str">
        <f>IF(PTD_storfe!H130=0," ",PTD_storfe!H130)</f>
        <v xml:space="preserve"> </v>
      </c>
      <c r="J124" s="62"/>
      <c r="K124" s="47" t="str">
        <f>IF(PTD_storfe!I130=0," ",PTD_storfe!I130)</f>
        <v xml:space="preserve"> </v>
      </c>
      <c r="L124" s="63" t="str">
        <f>IF(PTD_storfe!J130=0," ",PTD_storfe!J130)</f>
        <v xml:space="preserve"> </v>
      </c>
      <c r="M124" s="63" t="str">
        <f>IF(PTD_storfe!K130=0," ",PTD_storfe!K130)</f>
        <v xml:space="preserve"> </v>
      </c>
      <c r="N124" s="63" t="str">
        <f>IF(PTD_storfe!L130=0," ",PTD_storfe!L130)</f>
        <v xml:space="preserve"> </v>
      </c>
      <c r="O124" s="63" t="str">
        <f>IF(PTD_storfe!M130=0," ",PTD_storfe!M130)</f>
        <v xml:space="preserve"> </v>
      </c>
      <c r="P124" s="63" t="str">
        <f>IF(PTD_storfe!N130=0," ",PTD_storfe!N130)</f>
        <v xml:space="preserve"> </v>
      </c>
      <c r="Q124" s="63" t="str">
        <f>IF(PTD_storfe!O130=0," ",PTD_storfe!O130)</f>
        <v xml:space="preserve"> </v>
      </c>
      <c r="R124" s="63" t="str">
        <f>IF(PTD_storfe!P130=0," ",PTD_storfe!P130)</f>
        <v xml:space="preserve"> </v>
      </c>
    </row>
    <row r="125" spans="2:18" x14ac:dyDescent="0.25">
      <c r="B125" s="47" t="str">
        <f>IF(PTD_storfe!A131=0," ",PTD_storfe!A131)</f>
        <v xml:space="preserve"> </v>
      </c>
      <c r="C125" s="62" t="str">
        <f>IF(PTD_storfe!B131=0," ",PTD_storfe!B131)</f>
        <v xml:space="preserve"> </v>
      </c>
      <c r="D125" s="62" t="str">
        <f>IF(PTD_storfe!C131=0," ",PTD_storfe!C131)</f>
        <v xml:space="preserve"> </v>
      </c>
      <c r="E125" s="62" t="str">
        <f>IF(PTD_storfe!D131=0," ",PTD_storfe!D131)</f>
        <v xml:space="preserve"> </v>
      </c>
      <c r="F125" s="62" t="str">
        <f>IF(PTD_storfe!E131=0," ",PTD_storfe!E131)</f>
        <v xml:space="preserve"> </v>
      </c>
      <c r="G125" s="62" t="str">
        <f>IF(PTD_storfe!F131=0," ",PTD_storfe!F131)</f>
        <v xml:space="preserve"> </v>
      </c>
      <c r="H125" s="62" t="str">
        <f>IF(PTD_storfe!G131=0," ",PTD_storfe!G131)</f>
        <v xml:space="preserve"> </v>
      </c>
      <c r="I125" s="62" t="str">
        <f>IF(PTD_storfe!H131=0," ",PTD_storfe!H131)</f>
        <v xml:space="preserve"> </v>
      </c>
      <c r="J125" s="62"/>
      <c r="K125" s="47" t="str">
        <f>IF(PTD_storfe!I131=0," ",PTD_storfe!I131)</f>
        <v xml:space="preserve"> </v>
      </c>
      <c r="L125" s="63" t="str">
        <f>IF(PTD_storfe!J131=0," ",PTD_storfe!J131)</f>
        <v xml:space="preserve"> </v>
      </c>
      <c r="M125" s="63" t="str">
        <f>IF(PTD_storfe!K131=0," ",PTD_storfe!K131)</f>
        <v xml:space="preserve"> </v>
      </c>
      <c r="N125" s="63" t="str">
        <f>IF(PTD_storfe!L131=0," ",PTD_storfe!L131)</f>
        <v xml:space="preserve"> </v>
      </c>
      <c r="O125" s="63" t="str">
        <f>IF(PTD_storfe!M131=0," ",PTD_storfe!M131)</f>
        <v xml:space="preserve"> </v>
      </c>
      <c r="P125" s="63" t="str">
        <f>IF(PTD_storfe!N131=0," ",PTD_storfe!N131)</f>
        <v xml:space="preserve"> </v>
      </c>
      <c r="Q125" s="63" t="str">
        <f>IF(PTD_storfe!O131=0," ",PTD_storfe!O131)</f>
        <v xml:space="preserve"> </v>
      </c>
      <c r="R125" s="63" t="str">
        <f>IF(PTD_storfe!P131=0," ",PTD_storfe!P131)</f>
        <v xml:space="preserve"> </v>
      </c>
    </row>
    <row r="126" spans="2:18" x14ac:dyDescent="0.25">
      <c r="B126" s="47" t="str">
        <f>IF(PTD_storfe!A132=0," ",PTD_storfe!A132)</f>
        <v xml:space="preserve"> </v>
      </c>
      <c r="C126" s="62" t="str">
        <f>IF(PTD_storfe!B132=0," ",PTD_storfe!B132)</f>
        <v xml:space="preserve"> </v>
      </c>
      <c r="D126" s="62" t="str">
        <f>IF(PTD_storfe!C132=0," ",PTD_storfe!C132)</f>
        <v xml:space="preserve"> </v>
      </c>
      <c r="E126" s="62" t="str">
        <f>IF(PTD_storfe!D132=0," ",PTD_storfe!D132)</f>
        <v xml:space="preserve"> </v>
      </c>
      <c r="F126" s="62" t="str">
        <f>IF(PTD_storfe!E132=0," ",PTD_storfe!E132)</f>
        <v xml:space="preserve"> </v>
      </c>
      <c r="G126" s="62" t="str">
        <f>IF(PTD_storfe!F132=0," ",PTD_storfe!F132)</f>
        <v xml:space="preserve"> </v>
      </c>
      <c r="H126" s="62" t="str">
        <f>IF(PTD_storfe!G132=0," ",PTD_storfe!G132)</f>
        <v xml:space="preserve"> </v>
      </c>
      <c r="I126" s="62" t="str">
        <f>IF(PTD_storfe!H132=0," ",PTD_storfe!H132)</f>
        <v xml:space="preserve"> </v>
      </c>
      <c r="J126" s="62"/>
      <c r="K126" s="47" t="str">
        <f>IF(PTD_storfe!I132=0," ",PTD_storfe!I132)</f>
        <v xml:space="preserve"> </v>
      </c>
      <c r="L126" s="63" t="str">
        <f>IF(PTD_storfe!J132=0," ",PTD_storfe!J132)</f>
        <v xml:space="preserve"> </v>
      </c>
      <c r="M126" s="63" t="str">
        <f>IF(PTD_storfe!K132=0," ",PTD_storfe!K132)</f>
        <v xml:space="preserve"> </v>
      </c>
      <c r="N126" s="63" t="str">
        <f>IF(PTD_storfe!L132=0," ",PTD_storfe!L132)</f>
        <v xml:space="preserve"> </v>
      </c>
      <c r="O126" s="63" t="str">
        <f>IF(PTD_storfe!M132=0," ",PTD_storfe!M132)</f>
        <v xml:space="preserve"> </v>
      </c>
      <c r="P126" s="63" t="str">
        <f>IF(PTD_storfe!N132=0," ",PTD_storfe!N132)</f>
        <v xml:space="preserve"> </v>
      </c>
      <c r="Q126" s="63" t="str">
        <f>IF(PTD_storfe!O132=0," ",PTD_storfe!O132)</f>
        <v xml:space="preserve"> </v>
      </c>
      <c r="R126" s="63" t="str">
        <f>IF(PTD_storfe!P132=0," ",PTD_storfe!P132)</f>
        <v xml:space="preserve"> </v>
      </c>
    </row>
    <row r="127" spans="2:18" x14ac:dyDescent="0.25">
      <c r="B127" s="47" t="str">
        <f>IF(PTD_storfe!A133=0," ",PTD_storfe!A133)</f>
        <v xml:space="preserve"> </v>
      </c>
      <c r="C127" s="62" t="str">
        <f>IF(PTD_storfe!B133=0," ",PTD_storfe!B133)</f>
        <v xml:space="preserve"> </v>
      </c>
      <c r="D127" s="62" t="str">
        <f>IF(PTD_storfe!C133=0," ",PTD_storfe!C133)</f>
        <v xml:space="preserve"> </v>
      </c>
      <c r="E127" s="62" t="str">
        <f>IF(PTD_storfe!D133=0," ",PTD_storfe!D133)</f>
        <v xml:space="preserve"> </v>
      </c>
      <c r="F127" s="62" t="str">
        <f>IF(PTD_storfe!E133=0," ",PTD_storfe!E133)</f>
        <v xml:space="preserve"> </v>
      </c>
      <c r="G127" s="62" t="str">
        <f>IF(PTD_storfe!F133=0," ",PTD_storfe!F133)</f>
        <v xml:space="preserve"> </v>
      </c>
      <c r="H127" s="62" t="str">
        <f>IF(PTD_storfe!G133=0," ",PTD_storfe!G133)</f>
        <v xml:space="preserve"> </v>
      </c>
      <c r="I127" s="62" t="str">
        <f>IF(PTD_storfe!H133=0," ",PTD_storfe!H133)</f>
        <v xml:space="preserve"> </v>
      </c>
      <c r="J127" s="62"/>
      <c r="K127" s="47" t="str">
        <f>IF(PTD_storfe!I133=0," ",PTD_storfe!I133)</f>
        <v xml:space="preserve"> </v>
      </c>
      <c r="L127" s="63" t="str">
        <f>IF(PTD_storfe!J133=0," ",PTD_storfe!J133)</f>
        <v xml:space="preserve"> </v>
      </c>
      <c r="M127" s="63" t="str">
        <f>IF(PTD_storfe!K133=0," ",PTD_storfe!K133)</f>
        <v xml:space="preserve"> </v>
      </c>
      <c r="N127" s="63" t="str">
        <f>IF(PTD_storfe!L133=0," ",PTD_storfe!L133)</f>
        <v xml:space="preserve"> </v>
      </c>
      <c r="O127" s="63" t="str">
        <f>IF(PTD_storfe!M133=0," ",PTD_storfe!M133)</f>
        <v xml:space="preserve"> </v>
      </c>
      <c r="P127" s="63" t="str">
        <f>IF(PTD_storfe!N133=0," ",PTD_storfe!N133)</f>
        <v xml:space="preserve"> </v>
      </c>
      <c r="Q127" s="63" t="str">
        <f>IF(PTD_storfe!O133=0," ",PTD_storfe!O133)</f>
        <v xml:space="preserve"> </v>
      </c>
      <c r="R127" s="63" t="str">
        <f>IF(PTD_storfe!P133=0," ",PTD_storfe!P133)</f>
        <v xml:space="preserve"> </v>
      </c>
    </row>
    <row r="128" spans="2:18" x14ac:dyDescent="0.25">
      <c r="B128" s="47" t="str">
        <f>IF(PTD_storfe!A134=0," ",PTD_storfe!A134)</f>
        <v xml:space="preserve"> </v>
      </c>
      <c r="C128" s="62" t="str">
        <f>IF(PTD_storfe!B134=0," ",PTD_storfe!B134)</f>
        <v xml:space="preserve"> </v>
      </c>
      <c r="D128" s="62" t="str">
        <f>IF(PTD_storfe!C134=0," ",PTD_storfe!C134)</f>
        <v xml:space="preserve"> </v>
      </c>
      <c r="E128" s="62" t="str">
        <f>IF(PTD_storfe!D134=0," ",PTD_storfe!D134)</f>
        <v xml:space="preserve"> </v>
      </c>
      <c r="F128" s="62" t="str">
        <f>IF(PTD_storfe!E134=0," ",PTD_storfe!E134)</f>
        <v xml:space="preserve"> </v>
      </c>
      <c r="G128" s="62" t="str">
        <f>IF(PTD_storfe!F134=0," ",PTD_storfe!F134)</f>
        <v xml:space="preserve"> </v>
      </c>
      <c r="H128" s="62" t="str">
        <f>IF(PTD_storfe!G134=0," ",PTD_storfe!G134)</f>
        <v xml:space="preserve"> </v>
      </c>
      <c r="I128" s="62" t="str">
        <f>IF(PTD_storfe!H134=0," ",PTD_storfe!H134)</f>
        <v xml:space="preserve"> </v>
      </c>
      <c r="J128" s="62"/>
      <c r="K128" s="47" t="str">
        <f>IF(PTD_storfe!I134=0," ",PTD_storfe!I134)</f>
        <v xml:space="preserve"> </v>
      </c>
      <c r="L128" s="63" t="str">
        <f>IF(PTD_storfe!J134=0," ",PTD_storfe!J134)</f>
        <v xml:space="preserve"> </v>
      </c>
      <c r="M128" s="63" t="str">
        <f>IF(PTD_storfe!K134=0," ",PTD_storfe!K134)</f>
        <v xml:space="preserve"> </v>
      </c>
      <c r="N128" s="63" t="str">
        <f>IF(PTD_storfe!L134=0," ",PTD_storfe!L134)</f>
        <v xml:space="preserve"> </v>
      </c>
      <c r="O128" s="63" t="str">
        <f>IF(PTD_storfe!M134=0," ",PTD_storfe!M134)</f>
        <v xml:space="preserve"> </v>
      </c>
      <c r="P128" s="63" t="str">
        <f>IF(PTD_storfe!N134=0," ",PTD_storfe!N134)</f>
        <v xml:space="preserve"> </v>
      </c>
      <c r="Q128" s="63" t="str">
        <f>IF(PTD_storfe!O134=0," ",PTD_storfe!O134)</f>
        <v xml:space="preserve"> </v>
      </c>
      <c r="R128" s="63" t="str">
        <f>IF(PTD_storfe!P134=0," ",PTD_storfe!P134)</f>
        <v xml:space="preserve"> </v>
      </c>
    </row>
    <row r="129" spans="2:18" x14ac:dyDescent="0.25">
      <c r="B129" s="47" t="str">
        <f>IF(PTD_storfe!A135=0," ",PTD_storfe!A135)</f>
        <v xml:space="preserve"> </v>
      </c>
      <c r="C129" s="62" t="str">
        <f>IF(PTD_storfe!B135=0," ",PTD_storfe!B135)</f>
        <v xml:space="preserve"> </v>
      </c>
      <c r="D129" s="62" t="str">
        <f>IF(PTD_storfe!C135=0," ",PTD_storfe!C135)</f>
        <v xml:space="preserve"> </v>
      </c>
      <c r="E129" s="62" t="str">
        <f>IF(PTD_storfe!D135=0," ",PTD_storfe!D135)</f>
        <v xml:space="preserve"> </v>
      </c>
      <c r="F129" s="62" t="str">
        <f>IF(PTD_storfe!E135=0," ",PTD_storfe!E135)</f>
        <v xml:space="preserve"> </v>
      </c>
      <c r="G129" s="62" t="str">
        <f>IF(PTD_storfe!F135=0," ",PTD_storfe!F135)</f>
        <v xml:space="preserve"> </v>
      </c>
      <c r="H129" s="62" t="str">
        <f>IF(PTD_storfe!G135=0," ",PTD_storfe!G135)</f>
        <v xml:space="preserve"> </v>
      </c>
      <c r="I129" s="62" t="str">
        <f>IF(PTD_storfe!H135=0," ",PTD_storfe!H135)</f>
        <v xml:space="preserve"> </v>
      </c>
      <c r="J129" s="62"/>
      <c r="K129" s="47" t="str">
        <f>IF(PTD_storfe!I135=0," ",PTD_storfe!I135)</f>
        <v xml:space="preserve"> </v>
      </c>
      <c r="L129" s="63" t="str">
        <f>IF(PTD_storfe!J135=0," ",PTD_storfe!J135)</f>
        <v xml:space="preserve"> </v>
      </c>
      <c r="M129" s="63" t="str">
        <f>IF(PTD_storfe!K135=0," ",PTD_storfe!K135)</f>
        <v xml:space="preserve"> </v>
      </c>
      <c r="N129" s="63" t="str">
        <f>IF(PTD_storfe!L135=0," ",PTD_storfe!L135)</f>
        <v xml:space="preserve"> </v>
      </c>
      <c r="O129" s="63" t="str">
        <f>IF(PTD_storfe!M135=0," ",PTD_storfe!M135)</f>
        <v xml:space="preserve"> </v>
      </c>
      <c r="P129" s="63" t="str">
        <f>IF(PTD_storfe!N135=0," ",PTD_storfe!N135)</f>
        <v xml:space="preserve"> </v>
      </c>
      <c r="Q129" s="63" t="str">
        <f>IF(PTD_storfe!O135=0," ",PTD_storfe!O135)</f>
        <v xml:space="preserve"> </v>
      </c>
      <c r="R129" s="63" t="str">
        <f>IF(PTD_storfe!P135=0," ",PTD_storfe!P135)</f>
        <v xml:space="preserve"> </v>
      </c>
    </row>
    <row r="130" spans="2:18" x14ac:dyDescent="0.25">
      <c r="B130" s="47" t="str">
        <f>IF(PTD_storfe!A136=0," ",PTD_storfe!A136)</f>
        <v xml:space="preserve"> </v>
      </c>
      <c r="C130" s="62" t="str">
        <f>IF(PTD_storfe!B136=0," ",PTD_storfe!B136)</f>
        <v xml:space="preserve"> </v>
      </c>
      <c r="D130" s="62" t="str">
        <f>IF(PTD_storfe!C136=0," ",PTD_storfe!C136)</f>
        <v xml:space="preserve"> </v>
      </c>
      <c r="E130" s="62" t="str">
        <f>IF(PTD_storfe!D136=0," ",PTD_storfe!D136)</f>
        <v xml:space="preserve"> </v>
      </c>
      <c r="F130" s="62" t="str">
        <f>IF(PTD_storfe!E136=0," ",PTD_storfe!E136)</f>
        <v xml:space="preserve"> </v>
      </c>
      <c r="G130" s="62" t="str">
        <f>IF(PTD_storfe!F136=0," ",PTD_storfe!F136)</f>
        <v xml:space="preserve"> </v>
      </c>
      <c r="H130" s="62" t="str">
        <f>IF(PTD_storfe!G136=0," ",PTD_storfe!G136)</f>
        <v xml:space="preserve"> </v>
      </c>
      <c r="I130" s="62" t="str">
        <f>IF(PTD_storfe!H136=0," ",PTD_storfe!H136)</f>
        <v xml:space="preserve"> </v>
      </c>
      <c r="J130" s="62"/>
      <c r="K130" s="47" t="str">
        <f>IF(PTD_storfe!I136=0," ",PTD_storfe!I136)</f>
        <v xml:space="preserve"> </v>
      </c>
      <c r="L130" s="63" t="str">
        <f>IF(PTD_storfe!J136=0," ",PTD_storfe!J136)</f>
        <v xml:space="preserve"> </v>
      </c>
      <c r="M130" s="63" t="str">
        <f>IF(PTD_storfe!K136=0," ",PTD_storfe!K136)</f>
        <v xml:space="preserve"> </v>
      </c>
      <c r="N130" s="63" t="str">
        <f>IF(PTD_storfe!L136=0," ",PTD_storfe!L136)</f>
        <v xml:space="preserve"> </v>
      </c>
      <c r="O130" s="63" t="str">
        <f>IF(PTD_storfe!M136=0," ",PTD_storfe!M136)</f>
        <v xml:space="preserve"> </v>
      </c>
      <c r="P130" s="63" t="str">
        <f>IF(PTD_storfe!N136=0," ",PTD_storfe!N136)</f>
        <v xml:space="preserve"> </v>
      </c>
      <c r="Q130" s="63" t="str">
        <f>IF(PTD_storfe!O136=0," ",PTD_storfe!O136)</f>
        <v xml:space="preserve"> </v>
      </c>
      <c r="R130" s="63" t="str">
        <f>IF(PTD_storfe!P136=0," ",PTD_storfe!P136)</f>
        <v xml:space="preserve"> </v>
      </c>
    </row>
    <row r="131" spans="2:18" x14ac:dyDescent="0.25">
      <c r="B131" s="47" t="str">
        <f>IF(PTD_storfe!A137=0," ",PTD_storfe!A137)</f>
        <v xml:space="preserve"> </v>
      </c>
      <c r="C131" s="62" t="str">
        <f>IF(PTD_storfe!B137=0," ",PTD_storfe!B137)</f>
        <v xml:space="preserve"> </v>
      </c>
      <c r="D131" s="62" t="str">
        <f>IF(PTD_storfe!C137=0," ",PTD_storfe!C137)</f>
        <v xml:space="preserve"> </v>
      </c>
      <c r="E131" s="62" t="str">
        <f>IF(PTD_storfe!D137=0," ",PTD_storfe!D137)</f>
        <v xml:space="preserve"> </v>
      </c>
      <c r="F131" s="62" t="str">
        <f>IF(PTD_storfe!E137=0," ",PTD_storfe!E137)</f>
        <v xml:space="preserve"> </v>
      </c>
      <c r="G131" s="62" t="str">
        <f>IF(PTD_storfe!F137=0," ",PTD_storfe!F137)</f>
        <v xml:space="preserve"> </v>
      </c>
      <c r="H131" s="62" t="str">
        <f>IF(PTD_storfe!G137=0," ",PTD_storfe!G137)</f>
        <v xml:space="preserve"> </v>
      </c>
      <c r="I131" s="62" t="str">
        <f>IF(PTD_storfe!H137=0," ",PTD_storfe!H137)</f>
        <v xml:space="preserve"> </v>
      </c>
      <c r="J131" s="62"/>
      <c r="K131" s="47" t="str">
        <f>IF(PTD_storfe!I137=0," ",PTD_storfe!I137)</f>
        <v xml:space="preserve"> </v>
      </c>
      <c r="L131" s="63" t="str">
        <f>IF(PTD_storfe!J137=0," ",PTD_storfe!J137)</f>
        <v xml:space="preserve"> </v>
      </c>
      <c r="M131" s="63" t="str">
        <f>IF(PTD_storfe!K137=0," ",PTD_storfe!K137)</f>
        <v xml:space="preserve"> </v>
      </c>
      <c r="N131" s="63" t="str">
        <f>IF(PTD_storfe!L137=0," ",PTD_storfe!L137)</f>
        <v xml:space="preserve"> </v>
      </c>
      <c r="O131" s="63" t="str">
        <f>IF(PTD_storfe!M137=0," ",PTD_storfe!M137)</f>
        <v xml:space="preserve"> </v>
      </c>
      <c r="P131" s="63" t="str">
        <f>IF(PTD_storfe!N137=0," ",PTD_storfe!N137)</f>
        <v xml:space="preserve"> </v>
      </c>
      <c r="Q131" s="63" t="str">
        <f>IF(PTD_storfe!O137=0," ",PTD_storfe!O137)</f>
        <v xml:space="preserve"> </v>
      </c>
      <c r="R131" s="63" t="str">
        <f>IF(PTD_storfe!P137=0," ",PTD_storfe!P137)</f>
        <v xml:space="preserve"> </v>
      </c>
    </row>
    <row r="132" spans="2:18" x14ac:dyDescent="0.25">
      <c r="B132" s="47" t="str">
        <f>IF(PTD_storfe!A138=0," ",PTD_storfe!A138)</f>
        <v xml:space="preserve"> </v>
      </c>
      <c r="C132" s="62" t="str">
        <f>IF(PTD_storfe!B138=0," ",PTD_storfe!B138)</f>
        <v xml:space="preserve"> </v>
      </c>
      <c r="D132" s="62" t="str">
        <f>IF(PTD_storfe!C138=0," ",PTD_storfe!C138)</f>
        <v xml:space="preserve"> </v>
      </c>
      <c r="E132" s="62" t="str">
        <f>IF(PTD_storfe!D138=0," ",PTD_storfe!D138)</f>
        <v xml:space="preserve"> </v>
      </c>
      <c r="F132" s="62" t="str">
        <f>IF(PTD_storfe!E138=0," ",PTD_storfe!E138)</f>
        <v xml:space="preserve"> </v>
      </c>
      <c r="G132" s="62" t="str">
        <f>IF(PTD_storfe!F138=0," ",PTD_storfe!F138)</f>
        <v xml:space="preserve"> </v>
      </c>
      <c r="H132" s="62" t="str">
        <f>IF(PTD_storfe!G138=0," ",PTD_storfe!G138)</f>
        <v xml:space="preserve"> </v>
      </c>
      <c r="I132" s="62" t="str">
        <f>IF(PTD_storfe!H138=0," ",PTD_storfe!H138)</f>
        <v xml:space="preserve"> </v>
      </c>
      <c r="J132" s="62"/>
      <c r="K132" s="47" t="str">
        <f>IF(PTD_storfe!I138=0," ",PTD_storfe!I138)</f>
        <v xml:space="preserve"> </v>
      </c>
      <c r="L132" s="63" t="str">
        <f>IF(PTD_storfe!J138=0," ",PTD_storfe!J138)</f>
        <v xml:space="preserve"> </v>
      </c>
      <c r="M132" s="63" t="str">
        <f>IF(PTD_storfe!K138=0," ",PTD_storfe!K138)</f>
        <v xml:space="preserve"> </v>
      </c>
      <c r="N132" s="63" t="str">
        <f>IF(PTD_storfe!L138=0," ",PTD_storfe!L138)</f>
        <v xml:space="preserve"> </v>
      </c>
      <c r="O132" s="63" t="str">
        <f>IF(PTD_storfe!M138=0," ",PTD_storfe!M138)</f>
        <v xml:space="preserve"> </v>
      </c>
      <c r="P132" s="63" t="str">
        <f>IF(PTD_storfe!N138=0," ",PTD_storfe!N138)</f>
        <v xml:space="preserve"> </v>
      </c>
      <c r="Q132" s="63" t="str">
        <f>IF(PTD_storfe!O138=0," ",PTD_storfe!O138)</f>
        <v xml:space="preserve"> </v>
      </c>
      <c r="R132" s="63" t="str">
        <f>IF(PTD_storfe!P138=0," ",PTD_storfe!P138)</f>
        <v xml:space="preserve"> </v>
      </c>
    </row>
    <row r="133" spans="2:18" x14ac:dyDescent="0.25">
      <c r="B133" s="47" t="str">
        <f>IF(PTD_storfe!A139=0," ",PTD_storfe!A139)</f>
        <v xml:space="preserve"> </v>
      </c>
      <c r="C133" s="62" t="str">
        <f>IF(PTD_storfe!B139=0," ",PTD_storfe!B139)</f>
        <v xml:space="preserve"> </v>
      </c>
      <c r="D133" s="62" t="str">
        <f>IF(PTD_storfe!C139=0," ",PTD_storfe!C139)</f>
        <v xml:space="preserve"> </v>
      </c>
      <c r="E133" s="62" t="str">
        <f>IF(PTD_storfe!D139=0," ",PTD_storfe!D139)</f>
        <v xml:space="preserve"> </v>
      </c>
      <c r="F133" s="62" t="str">
        <f>IF(PTD_storfe!E139=0," ",PTD_storfe!E139)</f>
        <v xml:space="preserve"> </v>
      </c>
      <c r="G133" s="62" t="str">
        <f>IF(PTD_storfe!F139=0," ",PTD_storfe!F139)</f>
        <v xml:space="preserve"> </v>
      </c>
      <c r="H133" s="62" t="str">
        <f>IF(PTD_storfe!G139=0," ",PTD_storfe!G139)</f>
        <v xml:space="preserve"> </v>
      </c>
      <c r="I133" s="62" t="str">
        <f>IF(PTD_storfe!H139=0," ",PTD_storfe!H139)</f>
        <v xml:space="preserve"> </v>
      </c>
      <c r="J133" s="62"/>
      <c r="K133" s="47" t="str">
        <f>IF(PTD_storfe!I139=0," ",PTD_storfe!I139)</f>
        <v xml:space="preserve"> </v>
      </c>
      <c r="L133" s="63" t="str">
        <f>IF(PTD_storfe!J139=0," ",PTD_storfe!J139)</f>
        <v xml:space="preserve"> </v>
      </c>
      <c r="M133" s="63" t="str">
        <f>IF(PTD_storfe!K139=0," ",PTD_storfe!K139)</f>
        <v xml:space="preserve"> </v>
      </c>
      <c r="N133" s="63" t="str">
        <f>IF(PTD_storfe!L139=0," ",PTD_storfe!L139)</f>
        <v xml:space="preserve"> </v>
      </c>
      <c r="O133" s="63" t="str">
        <f>IF(PTD_storfe!M139=0," ",PTD_storfe!M139)</f>
        <v xml:space="preserve"> </v>
      </c>
      <c r="P133" s="63" t="str">
        <f>IF(PTD_storfe!N139=0," ",PTD_storfe!N139)</f>
        <v xml:space="preserve"> </v>
      </c>
      <c r="Q133" s="63" t="str">
        <f>IF(PTD_storfe!O139=0," ",PTD_storfe!O139)</f>
        <v xml:space="preserve"> </v>
      </c>
      <c r="R133" s="63" t="str">
        <f>IF(PTD_storfe!P139=0," ",PTD_storfe!P139)</f>
        <v xml:space="preserve"> </v>
      </c>
    </row>
    <row r="134" spans="2:18" x14ac:dyDescent="0.25">
      <c r="B134" s="47" t="str">
        <f>IF(PTD_storfe!A140=0," ",PTD_storfe!A140)</f>
        <v xml:space="preserve"> </v>
      </c>
      <c r="C134" s="62" t="str">
        <f>IF(PTD_storfe!B140=0," ",PTD_storfe!B140)</f>
        <v xml:space="preserve"> </v>
      </c>
      <c r="D134" s="62" t="str">
        <f>IF(PTD_storfe!C140=0," ",PTD_storfe!C140)</f>
        <v xml:space="preserve"> </v>
      </c>
      <c r="E134" s="62" t="str">
        <f>IF(PTD_storfe!D140=0," ",PTD_storfe!D140)</f>
        <v xml:space="preserve"> </v>
      </c>
      <c r="F134" s="62" t="str">
        <f>IF(PTD_storfe!E140=0," ",PTD_storfe!E140)</f>
        <v xml:space="preserve"> </v>
      </c>
      <c r="G134" s="62" t="str">
        <f>IF(PTD_storfe!F140=0," ",PTD_storfe!F140)</f>
        <v xml:space="preserve"> </v>
      </c>
      <c r="H134" s="62" t="str">
        <f>IF(PTD_storfe!G140=0," ",PTD_storfe!G140)</f>
        <v xml:space="preserve"> </v>
      </c>
      <c r="I134" s="62" t="str">
        <f>IF(PTD_storfe!H140=0," ",PTD_storfe!H140)</f>
        <v xml:space="preserve"> </v>
      </c>
      <c r="J134" s="62"/>
      <c r="K134" s="47" t="str">
        <f>IF(PTD_storfe!I140=0," ",PTD_storfe!I140)</f>
        <v xml:space="preserve"> </v>
      </c>
      <c r="L134" s="63" t="str">
        <f>IF(PTD_storfe!J140=0," ",PTD_storfe!J140)</f>
        <v xml:space="preserve"> </v>
      </c>
      <c r="M134" s="63" t="str">
        <f>IF(PTD_storfe!K140=0," ",PTD_storfe!K140)</f>
        <v xml:space="preserve"> </v>
      </c>
      <c r="N134" s="63" t="str">
        <f>IF(PTD_storfe!L140=0," ",PTD_storfe!L140)</f>
        <v xml:space="preserve"> </v>
      </c>
      <c r="O134" s="63" t="str">
        <f>IF(PTD_storfe!M140=0," ",PTD_storfe!M140)</f>
        <v xml:space="preserve"> </v>
      </c>
      <c r="P134" s="63" t="str">
        <f>IF(PTD_storfe!N140=0," ",PTD_storfe!N140)</f>
        <v xml:space="preserve"> </v>
      </c>
      <c r="Q134" s="63" t="str">
        <f>IF(PTD_storfe!O140=0," ",PTD_storfe!O140)</f>
        <v xml:space="preserve"> </v>
      </c>
      <c r="R134" s="63" t="str">
        <f>IF(PTD_storfe!P140=0," ",PTD_storfe!P140)</f>
        <v xml:space="preserve"> </v>
      </c>
    </row>
    <row r="135" spans="2:18" x14ac:dyDescent="0.25">
      <c r="B135" s="47" t="str">
        <f>IF(PTD_storfe!A141=0," ",PTD_storfe!A141)</f>
        <v xml:space="preserve"> </v>
      </c>
      <c r="C135" s="62" t="str">
        <f>IF(PTD_storfe!B141=0," ",PTD_storfe!B141)</f>
        <v xml:space="preserve"> </v>
      </c>
      <c r="D135" s="62" t="str">
        <f>IF(PTD_storfe!C141=0," ",PTD_storfe!C141)</f>
        <v xml:space="preserve"> </v>
      </c>
      <c r="E135" s="62" t="str">
        <f>IF(PTD_storfe!D141=0," ",PTD_storfe!D141)</f>
        <v xml:space="preserve"> </v>
      </c>
      <c r="F135" s="62" t="str">
        <f>IF(PTD_storfe!E141=0," ",PTD_storfe!E141)</f>
        <v xml:space="preserve"> </v>
      </c>
      <c r="G135" s="62" t="str">
        <f>IF(PTD_storfe!F141=0," ",PTD_storfe!F141)</f>
        <v xml:space="preserve"> </v>
      </c>
      <c r="H135" s="62" t="str">
        <f>IF(PTD_storfe!G141=0," ",PTD_storfe!G141)</f>
        <v xml:space="preserve"> </v>
      </c>
      <c r="I135" s="62" t="str">
        <f>IF(PTD_storfe!H141=0," ",PTD_storfe!H141)</f>
        <v xml:space="preserve"> </v>
      </c>
      <c r="J135" s="62"/>
      <c r="K135" s="47" t="str">
        <f>IF(PTD_storfe!I141=0," ",PTD_storfe!I141)</f>
        <v xml:space="preserve"> </v>
      </c>
      <c r="L135" s="63" t="str">
        <f>IF(PTD_storfe!J141=0," ",PTD_storfe!J141)</f>
        <v xml:space="preserve"> </v>
      </c>
      <c r="M135" s="63" t="str">
        <f>IF(PTD_storfe!K141=0," ",PTD_storfe!K141)</f>
        <v xml:space="preserve"> </v>
      </c>
      <c r="N135" s="63" t="str">
        <f>IF(PTD_storfe!L141=0," ",PTD_storfe!L141)</f>
        <v xml:space="preserve"> </v>
      </c>
      <c r="O135" s="63" t="str">
        <f>IF(PTD_storfe!M141=0," ",PTD_storfe!M141)</f>
        <v xml:space="preserve"> </v>
      </c>
      <c r="P135" s="63" t="str">
        <f>IF(PTD_storfe!N141=0," ",PTD_storfe!N141)</f>
        <v xml:space="preserve"> </v>
      </c>
      <c r="Q135" s="63" t="str">
        <f>IF(PTD_storfe!O141=0," ",PTD_storfe!O141)</f>
        <v xml:space="preserve"> </v>
      </c>
      <c r="R135" s="63" t="str">
        <f>IF(PTD_storfe!P141=0," ",PTD_storfe!P141)</f>
        <v xml:space="preserve"> </v>
      </c>
    </row>
    <row r="136" spans="2:18" x14ac:dyDescent="0.25">
      <c r="B136" s="47" t="str">
        <f>IF(PTD_storfe!A142=0," ",PTD_storfe!A142)</f>
        <v xml:space="preserve"> </v>
      </c>
      <c r="C136" s="62" t="str">
        <f>IF(PTD_storfe!B142=0," ",PTD_storfe!B142)</f>
        <v xml:space="preserve"> </v>
      </c>
      <c r="D136" s="62" t="str">
        <f>IF(PTD_storfe!C142=0," ",PTD_storfe!C142)</f>
        <v xml:space="preserve"> </v>
      </c>
      <c r="E136" s="62" t="str">
        <f>IF(PTD_storfe!D142=0," ",PTD_storfe!D142)</f>
        <v xml:space="preserve"> </v>
      </c>
      <c r="F136" s="62" t="str">
        <f>IF(PTD_storfe!E142=0," ",PTD_storfe!E142)</f>
        <v xml:space="preserve"> </v>
      </c>
      <c r="G136" s="62" t="str">
        <f>IF(PTD_storfe!F142=0," ",PTD_storfe!F142)</f>
        <v xml:space="preserve"> </v>
      </c>
      <c r="H136" s="62" t="str">
        <f>IF(PTD_storfe!G142=0," ",PTD_storfe!G142)</f>
        <v xml:space="preserve"> </v>
      </c>
      <c r="I136" s="62" t="str">
        <f>IF(PTD_storfe!H142=0," ",PTD_storfe!H142)</f>
        <v xml:space="preserve"> </v>
      </c>
      <c r="J136" s="62"/>
      <c r="K136" s="47" t="str">
        <f>IF(PTD_storfe!I142=0," ",PTD_storfe!I142)</f>
        <v xml:space="preserve"> </v>
      </c>
      <c r="L136" s="63" t="str">
        <f>IF(PTD_storfe!J142=0," ",PTD_storfe!J142)</f>
        <v xml:space="preserve"> </v>
      </c>
      <c r="M136" s="63" t="str">
        <f>IF(PTD_storfe!K142=0," ",PTD_storfe!K142)</f>
        <v xml:space="preserve"> </v>
      </c>
      <c r="N136" s="63" t="str">
        <f>IF(PTD_storfe!L142=0," ",PTD_storfe!L142)</f>
        <v xml:space="preserve"> </v>
      </c>
      <c r="O136" s="63" t="str">
        <f>IF(PTD_storfe!M142=0," ",PTD_storfe!M142)</f>
        <v xml:space="preserve"> </v>
      </c>
      <c r="P136" s="63" t="str">
        <f>IF(PTD_storfe!N142=0," ",PTD_storfe!N142)</f>
        <v xml:space="preserve"> </v>
      </c>
      <c r="Q136" s="63" t="str">
        <f>IF(PTD_storfe!O142=0," ",PTD_storfe!O142)</f>
        <v xml:space="preserve"> </v>
      </c>
      <c r="R136" s="63" t="str">
        <f>IF(PTD_storfe!P142=0," ",PTD_storfe!P142)</f>
        <v xml:space="preserve"> </v>
      </c>
    </row>
    <row r="137" spans="2:18" x14ac:dyDescent="0.25">
      <c r="B137" s="47" t="str">
        <f>IF(PTD_storfe!A143=0," ",PTD_storfe!A143)</f>
        <v xml:space="preserve"> </v>
      </c>
      <c r="C137" s="62" t="str">
        <f>IF(PTD_storfe!B143=0," ",PTD_storfe!B143)</f>
        <v xml:space="preserve"> </v>
      </c>
      <c r="D137" s="62" t="str">
        <f>IF(PTD_storfe!C143=0," ",PTD_storfe!C143)</f>
        <v xml:space="preserve"> </v>
      </c>
      <c r="E137" s="62" t="str">
        <f>IF(PTD_storfe!D143=0," ",PTD_storfe!D143)</f>
        <v xml:space="preserve"> </v>
      </c>
      <c r="F137" s="62" t="str">
        <f>IF(PTD_storfe!E143=0," ",PTD_storfe!E143)</f>
        <v xml:space="preserve"> </v>
      </c>
      <c r="G137" s="62" t="str">
        <f>IF(PTD_storfe!F143=0," ",PTD_storfe!F143)</f>
        <v xml:space="preserve"> </v>
      </c>
      <c r="H137" s="62" t="str">
        <f>IF(PTD_storfe!G143=0," ",PTD_storfe!G143)</f>
        <v xml:space="preserve"> </v>
      </c>
      <c r="I137" s="62" t="str">
        <f>IF(PTD_storfe!H143=0," ",PTD_storfe!H143)</f>
        <v xml:space="preserve"> </v>
      </c>
      <c r="J137" s="62"/>
      <c r="K137" s="47" t="str">
        <f>IF(PTD_storfe!I143=0," ",PTD_storfe!I143)</f>
        <v xml:space="preserve"> </v>
      </c>
      <c r="L137" s="63" t="str">
        <f>IF(PTD_storfe!J143=0," ",PTD_storfe!J143)</f>
        <v xml:space="preserve"> </v>
      </c>
      <c r="M137" s="63" t="str">
        <f>IF(PTD_storfe!K143=0," ",PTD_storfe!K143)</f>
        <v xml:space="preserve"> </v>
      </c>
      <c r="N137" s="63" t="str">
        <f>IF(PTD_storfe!L143=0," ",PTD_storfe!L143)</f>
        <v xml:space="preserve"> </v>
      </c>
      <c r="O137" s="63" t="str">
        <f>IF(PTD_storfe!M143=0," ",PTD_storfe!M143)</f>
        <v xml:space="preserve"> </v>
      </c>
      <c r="P137" s="63" t="str">
        <f>IF(PTD_storfe!N143=0," ",PTD_storfe!N143)</f>
        <v xml:space="preserve"> </v>
      </c>
      <c r="Q137" s="63" t="str">
        <f>IF(PTD_storfe!O143=0," ",PTD_storfe!O143)</f>
        <v xml:space="preserve"> </v>
      </c>
      <c r="R137" s="63" t="str">
        <f>IF(PTD_storfe!P143=0," ",PTD_storfe!P143)</f>
        <v xml:space="preserve"> </v>
      </c>
    </row>
    <row r="138" spans="2:18" x14ac:dyDescent="0.25">
      <c r="B138" s="47" t="str">
        <f>IF(PTD_storfe!A144=0," ",PTD_storfe!A144)</f>
        <v xml:space="preserve"> </v>
      </c>
      <c r="C138" s="62" t="str">
        <f>IF(PTD_storfe!B144=0," ",PTD_storfe!B144)</f>
        <v xml:space="preserve"> </v>
      </c>
      <c r="D138" s="62" t="str">
        <f>IF(PTD_storfe!C144=0," ",PTD_storfe!C144)</f>
        <v xml:space="preserve"> </v>
      </c>
      <c r="E138" s="62" t="str">
        <f>IF(PTD_storfe!D144=0," ",PTD_storfe!D144)</f>
        <v xml:space="preserve"> </v>
      </c>
      <c r="F138" s="62" t="str">
        <f>IF(PTD_storfe!E144=0," ",PTD_storfe!E144)</f>
        <v xml:space="preserve"> </v>
      </c>
      <c r="G138" s="62" t="str">
        <f>IF(PTD_storfe!F144=0," ",PTD_storfe!F144)</f>
        <v xml:space="preserve"> </v>
      </c>
      <c r="H138" s="62" t="str">
        <f>IF(PTD_storfe!G144=0," ",PTD_storfe!G144)</f>
        <v xml:space="preserve"> </v>
      </c>
      <c r="I138" s="62" t="str">
        <f>IF(PTD_storfe!H144=0," ",PTD_storfe!H144)</f>
        <v xml:space="preserve"> </v>
      </c>
      <c r="J138" s="62"/>
      <c r="K138" s="47" t="str">
        <f>IF(PTD_storfe!I144=0," ",PTD_storfe!I144)</f>
        <v xml:space="preserve"> </v>
      </c>
      <c r="L138" s="63" t="str">
        <f>IF(PTD_storfe!J144=0," ",PTD_storfe!J144)</f>
        <v xml:space="preserve"> </v>
      </c>
      <c r="M138" s="63" t="str">
        <f>IF(PTD_storfe!K144=0," ",PTD_storfe!K144)</f>
        <v xml:space="preserve"> </v>
      </c>
      <c r="N138" s="63" t="str">
        <f>IF(PTD_storfe!L144=0," ",PTD_storfe!L144)</f>
        <v xml:space="preserve"> </v>
      </c>
      <c r="O138" s="63" t="str">
        <f>IF(PTD_storfe!M144=0," ",PTD_storfe!M144)</f>
        <v xml:space="preserve"> </v>
      </c>
      <c r="P138" s="63" t="str">
        <f>IF(PTD_storfe!N144=0," ",PTD_storfe!N144)</f>
        <v xml:space="preserve"> </v>
      </c>
      <c r="Q138" s="63" t="str">
        <f>IF(PTD_storfe!O144=0," ",PTD_storfe!O144)</f>
        <v xml:space="preserve"> </v>
      </c>
      <c r="R138" s="63" t="str">
        <f>IF(PTD_storfe!P144=0," ",PTD_storfe!P144)</f>
        <v xml:space="preserve"> </v>
      </c>
    </row>
    <row r="139" spans="2:18" x14ac:dyDescent="0.25">
      <c r="B139" s="47" t="str">
        <f>IF(PTD_storfe!A145=0," ",PTD_storfe!A145)</f>
        <v xml:space="preserve"> </v>
      </c>
      <c r="C139" s="62" t="str">
        <f>IF(PTD_storfe!B145=0," ",PTD_storfe!B145)</f>
        <v xml:space="preserve"> </v>
      </c>
      <c r="D139" s="62" t="str">
        <f>IF(PTD_storfe!C145=0," ",PTD_storfe!C145)</f>
        <v xml:space="preserve"> </v>
      </c>
      <c r="E139" s="62" t="str">
        <f>IF(PTD_storfe!D145=0," ",PTD_storfe!D145)</f>
        <v xml:space="preserve"> </v>
      </c>
      <c r="F139" s="62" t="str">
        <f>IF(PTD_storfe!E145=0," ",PTD_storfe!E145)</f>
        <v xml:space="preserve"> </v>
      </c>
      <c r="G139" s="62" t="str">
        <f>IF(PTD_storfe!F145=0," ",PTD_storfe!F145)</f>
        <v xml:space="preserve"> </v>
      </c>
      <c r="H139" s="62" t="str">
        <f>IF(PTD_storfe!G145=0," ",PTD_storfe!G145)</f>
        <v xml:space="preserve"> </v>
      </c>
      <c r="I139" s="62" t="str">
        <f>IF(PTD_storfe!H145=0," ",PTD_storfe!H145)</f>
        <v xml:space="preserve"> </v>
      </c>
      <c r="J139" s="62"/>
      <c r="K139" s="47" t="str">
        <f>IF(PTD_storfe!I145=0," ",PTD_storfe!I145)</f>
        <v xml:space="preserve"> </v>
      </c>
      <c r="L139" s="63" t="str">
        <f>IF(PTD_storfe!J145=0," ",PTD_storfe!J145)</f>
        <v xml:space="preserve"> </v>
      </c>
      <c r="M139" s="63" t="str">
        <f>IF(PTD_storfe!K145=0," ",PTD_storfe!K145)</f>
        <v xml:space="preserve"> </v>
      </c>
      <c r="N139" s="63" t="str">
        <f>IF(PTD_storfe!L145=0," ",PTD_storfe!L145)</f>
        <v xml:space="preserve"> </v>
      </c>
      <c r="O139" s="63" t="str">
        <f>IF(PTD_storfe!M145=0," ",PTD_storfe!M145)</f>
        <v xml:space="preserve"> </v>
      </c>
      <c r="P139" s="63" t="str">
        <f>IF(PTD_storfe!N145=0," ",PTD_storfe!N145)</f>
        <v xml:space="preserve"> </v>
      </c>
      <c r="Q139" s="63" t="str">
        <f>IF(PTD_storfe!O145=0," ",PTD_storfe!O145)</f>
        <v xml:space="preserve"> </v>
      </c>
      <c r="R139" s="63" t="str">
        <f>IF(PTD_storfe!P145=0," ",PTD_storfe!P145)</f>
        <v xml:space="preserve"> </v>
      </c>
    </row>
    <row r="140" spans="2:18" x14ac:dyDescent="0.25">
      <c r="B140" s="47" t="str">
        <f>IF(PTD_storfe!A146=0," ",PTD_storfe!A146)</f>
        <v xml:space="preserve"> </v>
      </c>
      <c r="C140" s="62" t="str">
        <f>IF(PTD_storfe!B146=0," ",PTD_storfe!B146)</f>
        <v xml:space="preserve"> </v>
      </c>
      <c r="D140" s="62" t="str">
        <f>IF(PTD_storfe!C146=0," ",PTD_storfe!C146)</f>
        <v xml:space="preserve"> </v>
      </c>
      <c r="E140" s="62" t="str">
        <f>IF(PTD_storfe!D146=0," ",PTD_storfe!D146)</f>
        <v xml:space="preserve"> </v>
      </c>
      <c r="F140" s="62" t="str">
        <f>IF(PTD_storfe!E146=0," ",PTD_storfe!E146)</f>
        <v xml:space="preserve"> </v>
      </c>
      <c r="G140" s="62" t="str">
        <f>IF(PTD_storfe!F146=0," ",PTD_storfe!F146)</f>
        <v xml:space="preserve"> </v>
      </c>
      <c r="H140" s="62" t="str">
        <f>IF(PTD_storfe!G146=0," ",PTD_storfe!G146)</f>
        <v xml:space="preserve"> </v>
      </c>
      <c r="I140" s="62" t="str">
        <f>IF(PTD_storfe!H146=0," ",PTD_storfe!H146)</f>
        <v xml:space="preserve"> </v>
      </c>
      <c r="J140" s="62"/>
      <c r="K140" s="47" t="str">
        <f>IF(PTD_storfe!I146=0," ",PTD_storfe!I146)</f>
        <v xml:space="preserve"> </v>
      </c>
      <c r="L140" s="63" t="str">
        <f>IF(PTD_storfe!J146=0," ",PTD_storfe!J146)</f>
        <v xml:space="preserve"> </v>
      </c>
      <c r="M140" s="63" t="str">
        <f>IF(PTD_storfe!K146=0," ",PTD_storfe!K146)</f>
        <v xml:space="preserve"> </v>
      </c>
      <c r="N140" s="63" t="str">
        <f>IF(PTD_storfe!L146=0," ",PTD_storfe!L146)</f>
        <v xml:space="preserve"> </v>
      </c>
      <c r="O140" s="63" t="str">
        <f>IF(PTD_storfe!M146=0," ",PTD_storfe!M146)</f>
        <v xml:space="preserve"> </v>
      </c>
      <c r="P140" s="63" t="str">
        <f>IF(PTD_storfe!N146=0," ",PTD_storfe!N146)</f>
        <v xml:space="preserve"> </v>
      </c>
      <c r="Q140" s="63" t="str">
        <f>IF(PTD_storfe!O146=0," ",PTD_storfe!O146)</f>
        <v xml:space="preserve"> </v>
      </c>
      <c r="R140" s="63" t="str">
        <f>IF(PTD_storfe!P146=0," ",PTD_storfe!P146)</f>
        <v xml:space="preserve"> </v>
      </c>
    </row>
    <row r="141" spans="2:18" x14ac:dyDescent="0.25">
      <c r="B141" s="47" t="str">
        <f>IF(PTD_storfe!A147=0," ",PTD_storfe!A147)</f>
        <v xml:space="preserve"> </v>
      </c>
      <c r="C141" s="62" t="str">
        <f>IF(PTD_storfe!B147=0," ",PTD_storfe!B147)</f>
        <v xml:space="preserve"> </v>
      </c>
      <c r="D141" s="62" t="str">
        <f>IF(PTD_storfe!C147=0," ",PTD_storfe!C147)</f>
        <v xml:space="preserve"> </v>
      </c>
      <c r="E141" s="62" t="str">
        <f>IF(PTD_storfe!D147=0," ",PTD_storfe!D147)</f>
        <v xml:space="preserve"> </v>
      </c>
      <c r="F141" s="62" t="str">
        <f>IF(PTD_storfe!E147=0," ",PTD_storfe!E147)</f>
        <v xml:space="preserve"> </v>
      </c>
      <c r="G141" s="62" t="str">
        <f>IF(PTD_storfe!F147=0," ",PTD_storfe!F147)</f>
        <v xml:space="preserve"> </v>
      </c>
      <c r="H141" s="62" t="str">
        <f>IF(PTD_storfe!G147=0," ",PTD_storfe!G147)</f>
        <v xml:space="preserve"> </v>
      </c>
      <c r="I141" s="62" t="str">
        <f>IF(PTD_storfe!H147=0," ",PTD_storfe!H147)</f>
        <v xml:space="preserve"> </v>
      </c>
      <c r="J141" s="62"/>
      <c r="K141" s="47" t="str">
        <f>IF(PTD_storfe!I147=0," ",PTD_storfe!I147)</f>
        <v xml:space="preserve"> </v>
      </c>
      <c r="L141" s="63" t="str">
        <f>IF(PTD_storfe!J147=0," ",PTD_storfe!J147)</f>
        <v xml:space="preserve"> </v>
      </c>
      <c r="M141" s="63" t="str">
        <f>IF(PTD_storfe!K147=0," ",PTD_storfe!K147)</f>
        <v xml:space="preserve"> </v>
      </c>
      <c r="N141" s="63" t="str">
        <f>IF(PTD_storfe!L147=0," ",PTD_storfe!L147)</f>
        <v xml:space="preserve"> </v>
      </c>
      <c r="O141" s="63" t="str">
        <f>IF(PTD_storfe!M147=0," ",PTD_storfe!M147)</f>
        <v xml:space="preserve"> </v>
      </c>
      <c r="P141" s="63" t="str">
        <f>IF(PTD_storfe!N147=0," ",PTD_storfe!N147)</f>
        <v xml:space="preserve"> </v>
      </c>
      <c r="Q141" s="63" t="str">
        <f>IF(PTD_storfe!O147=0," ",PTD_storfe!O147)</f>
        <v xml:space="preserve"> </v>
      </c>
      <c r="R141" s="63" t="str">
        <f>IF(PTD_storfe!P147=0," ",PTD_storfe!P147)</f>
        <v xml:space="preserve"> </v>
      </c>
    </row>
    <row r="142" spans="2:18" x14ac:dyDescent="0.25">
      <c r="B142" s="47" t="str">
        <f>IF(PTD_storfe!A148=0," ",PTD_storfe!A148)</f>
        <v xml:space="preserve"> </v>
      </c>
      <c r="C142" s="62" t="str">
        <f>IF(PTD_storfe!B148=0," ",PTD_storfe!B148)</f>
        <v xml:space="preserve"> </v>
      </c>
      <c r="D142" s="62" t="str">
        <f>IF(PTD_storfe!C148=0," ",PTD_storfe!C148)</f>
        <v xml:space="preserve"> </v>
      </c>
      <c r="E142" s="62" t="str">
        <f>IF(PTD_storfe!D148=0," ",PTD_storfe!D148)</f>
        <v xml:space="preserve"> </v>
      </c>
      <c r="F142" s="62" t="str">
        <f>IF(PTD_storfe!E148=0," ",PTD_storfe!E148)</f>
        <v xml:space="preserve"> </v>
      </c>
      <c r="G142" s="62" t="str">
        <f>IF(PTD_storfe!F148=0," ",PTD_storfe!F148)</f>
        <v xml:space="preserve"> </v>
      </c>
      <c r="H142" s="62" t="str">
        <f>IF(PTD_storfe!G148=0," ",PTD_storfe!G148)</f>
        <v xml:space="preserve"> </v>
      </c>
      <c r="I142" s="62" t="str">
        <f>IF(PTD_storfe!H148=0," ",PTD_storfe!H148)</f>
        <v xml:space="preserve"> </v>
      </c>
      <c r="J142" s="62"/>
      <c r="K142" s="47" t="str">
        <f>IF(PTD_storfe!I148=0," ",PTD_storfe!I148)</f>
        <v xml:space="preserve"> </v>
      </c>
      <c r="L142" s="63" t="str">
        <f>IF(PTD_storfe!J148=0," ",PTD_storfe!J148)</f>
        <v xml:space="preserve"> </v>
      </c>
      <c r="M142" s="63" t="str">
        <f>IF(PTD_storfe!K148=0," ",PTD_storfe!K148)</f>
        <v xml:space="preserve"> </v>
      </c>
      <c r="N142" s="63" t="str">
        <f>IF(PTD_storfe!L148=0," ",PTD_storfe!L148)</f>
        <v xml:space="preserve"> </v>
      </c>
      <c r="O142" s="63" t="str">
        <f>IF(PTD_storfe!M148=0," ",PTD_storfe!M148)</f>
        <v xml:space="preserve"> </v>
      </c>
      <c r="P142" s="63" t="str">
        <f>IF(PTD_storfe!N148=0," ",PTD_storfe!N148)</f>
        <v xml:space="preserve"> </v>
      </c>
      <c r="Q142" s="63" t="str">
        <f>IF(PTD_storfe!O148=0," ",PTD_storfe!O148)</f>
        <v xml:space="preserve"> </v>
      </c>
      <c r="R142" s="63" t="str">
        <f>IF(PTD_storfe!P148=0," ",PTD_storfe!P148)</f>
        <v xml:space="preserve"> </v>
      </c>
    </row>
    <row r="143" spans="2:18" x14ac:dyDescent="0.25">
      <c r="B143" s="47" t="str">
        <f>IF(PTD_storfe!A149=0," ",PTD_storfe!A149)</f>
        <v xml:space="preserve"> </v>
      </c>
      <c r="C143" s="62" t="str">
        <f>IF(PTD_storfe!B149=0," ",PTD_storfe!B149)</f>
        <v xml:space="preserve"> </v>
      </c>
      <c r="D143" s="62" t="str">
        <f>IF(PTD_storfe!C149=0," ",PTD_storfe!C149)</f>
        <v xml:space="preserve"> </v>
      </c>
      <c r="E143" s="62" t="str">
        <f>IF(PTD_storfe!D149=0," ",PTD_storfe!D149)</f>
        <v xml:space="preserve"> </v>
      </c>
      <c r="F143" s="62" t="str">
        <f>IF(PTD_storfe!E149=0," ",PTD_storfe!E149)</f>
        <v xml:space="preserve"> </v>
      </c>
      <c r="G143" s="62" t="str">
        <f>IF(PTD_storfe!F149=0," ",PTD_storfe!F149)</f>
        <v xml:space="preserve"> </v>
      </c>
      <c r="H143" s="62" t="str">
        <f>IF(PTD_storfe!G149=0," ",PTD_storfe!G149)</f>
        <v xml:space="preserve"> </v>
      </c>
      <c r="I143" s="62" t="str">
        <f>IF(PTD_storfe!H149=0," ",PTD_storfe!H149)</f>
        <v xml:space="preserve"> </v>
      </c>
      <c r="J143" s="62"/>
      <c r="K143" s="47" t="str">
        <f>IF(PTD_storfe!I149=0," ",PTD_storfe!I149)</f>
        <v xml:space="preserve"> </v>
      </c>
      <c r="L143" s="63" t="str">
        <f>IF(PTD_storfe!J149=0," ",PTD_storfe!J149)</f>
        <v xml:space="preserve"> </v>
      </c>
      <c r="M143" s="63" t="str">
        <f>IF(PTD_storfe!K149=0," ",PTD_storfe!K149)</f>
        <v xml:space="preserve"> </v>
      </c>
      <c r="N143" s="63" t="str">
        <f>IF(PTD_storfe!L149=0," ",PTD_storfe!L149)</f>
        <v xml:space="preserve"> </v>
      </c>
      <c r="O143" s="63" t="str">
        <f>IF(PTD_storfe!M149=0," ",PTD_storfe!M149)</f>
        <v xml:space="preserve"> </v>
      </c>
      <c r="P143" s="63" t="str">
        <f>IF(PTD_storfe!N149=0," ",PTD_storfe!N149)</f>
        <v xml:space="preserve"> </v>
      </c>
      <c r="Q143" s="63" t="str">
        <f>IF(PTD_storfe!O149=0," ",PTD_storfe!O149)</f>
        <v xml:space="preserve"> </v>
      </c>
      <c r="R143" s="63" t="str">
        <f>IF(PTD_storfe!P149=0," ",PTD_storfe!P149)</f>
        <v xml:space="preserve"> </v>
      </c>
    </row>
    <row r="144" spans="2:18" x14ac:dyDescent="0.25">
      <c r="B144" s="47" t="str">
        <f>IF(PTD_storfe!A150=0," ",PTD_storfe!A150)</f>
        <v xml:space="preserve"> </v>
      </c>
      <c r="C144" s="62" t="str">
        <f>IF(PTD_storfe!B150=0," ",PTD_storfe!B150)</f>
        <v xml:space="preserve"> </v>
      </c>
      <c r="D144" s="62" t="str">
        <f>IF(PTD_storfe!C150=0," ",PTD_storfe!C150)</f>
        <v xml:space="preserve"> </v>
      </c>
      <c r="E144" s="62" t="str">
        <f>IF(PTD_storfe!D150=0," ",PTD_storfe!D150)</f>
        <v xml:space="preserve"> </v>
      </c>
      <c r="F144" s="62" t="str">
        <f>IF(PTD_storfe!E150=0," ",PTD_storfe!E150)</f>
        <v xml:space="preserve"> </v>
      </c>
      <c r="G144" s="62" t="str">
        <f>IF(PTD_storfe!F150=0," ",PTD_storfe!F150)</f>
        <v xml:space="preserve"> </v>
      </c>
      <c r="H144" s="62" t="str">
        <f>IF(PTD_storfe!G150=0," ",PTD_storfe!G150)</f>
        <v xml:space="preserve"> </v>
      </c>
      <c r="I144" s="62" t="str">
        <f>IF(PTD_storfe!H150=0," ",PTD_storfe!H150)</f>
        <v xml:space="preserve"> </v>
      </c>
      <c r="J144" s="62"/>
      <c r="K144" s="47" t="str">
        <f>IF(PTD_storfe!I150=0," ",PTD_storfe!I150)</f>
        <v xml:space="preserve"> </v>
      </c>
      <c r="L144" s="63" t="str">
        <f>IF(PTD_storfe!J150=0," ",PTD_storfe!J150)</f>
        <v xml:space="preserve"> </v>
      </c>
      <c r="M144" s="63" t="str">
        <f>IF(PTD_storfe!K150=0," ",PTD_storfe!K150)</f>
        <v xml:space="preserve"> </v>
      </c>
      <c r="N144" s="63" t="str">
        <f>IF(PTD_storfe!L150=0," ",PTD_storfe!L150)</f>
        <v xml:space="preserve"> </v>
      </c>
      <c r="O144" s="63" t="str">
        <f>IF(PTD_storfe!M150=0," ",PTD_storfe!M150)</f>
        <v xml:space="preserve"> </v>
      </c>
      <c r="P144" s="63" t="str">
        <f>IF(PTD_storfe!N150=0," ",PTD_storfe!N150)</f>
        <v xml:space="preserve"> </v>
      </c>
      <c r="Q144" s="63" t="str">
        <f>IF(PTD_storfe!O150=0," ",PTD_storfe!O150)</f>
        <v xml:space="preserve"> </v>
      </c>
      <c r="R144" s="63" t="str">
        <f>IF(PTD_storfe!P150=0," ",PTD_storfe!P150)</f>
        <v xml:space="preserve"> </v>
      </c>
    </row>
    <row r="145" spans="2:18" x14ac:dyDescent="0.25">
      <c r="B145" s="47" t="str">
        <f>IF(PTD_storfe!A151=0," ",PTD_storfe!A151)</f>
        <v xml:space="preserve"> </v>
      </c>
      <c r="C145" s="62" t="str">
        <f>IF(PTD_storfe!B151=0," ",PTD_storfe!B151)</f>
        <v xml:space="preserve"> </v>
      </c>
      <c r="D145" s="62" t="str">
        <f>IF(PTD_storfe!C151=0," ",PTD_storfe!C151)</f>
        <v xml:space="preserve"> </v>
      </c>
      <c r="E145" s="62" t="str">
        <f>IF(PTD_storfe!D151=0," ",PTD_storfe!D151)</f>
        <v xml:space="preserve"> </v>
      </c>
      <c r="F145" s="62" t="str">
        <f>IF(PTD_storfe!E151=0," ",PTD_storfe!E151)</f>
        <v xml:space="preserve"> </v>
      </c>
      <c r="G145" s="62" t="str">
        <f>IF(PTD_storfe!F151=0," ",PTD_storfe!F151)</f>
        <v xml:space="preserve"> </v>
      </c>
      <c r="H145" s="62" t="str">
        <f>IF(PTD_storfe!G151=0," ",PTD_storfe!G151)</f>
        <v xml:space="preserve"> </v>
      </c>
      <c r="I145" s="62" t="str">
        <f>IF(PTD_storfe!H151=0," ",PTD_storfe!H151)</f>
        <v xml:space="preserve"> </v>
      </c>
      <c r="J145" s="62"/>
      <c r="K145" s="47" t="str">
        <f>IF(PTD_storfe!I151=0," ",PTD_storfe!I151)</f>
        <v xml:space="preserve"> </v>
      </c>
      <c r="L145" s="63" t="str">
        <f>IF(PTD_storfe!J151=0," ",PTD_storfe!J151)</f>
        <v xml:space="preserve"> </v>
      </c>
      <c r="M145" s="63" t="str">
        <f>IF(PTD_storfe!K151=0," ",PTD_storfe!K151)</f>
        <v xml:space="preserve"> </v>
      </c>
      <c r="N145" s="63" t="str">
        <f>IF(PTD_storfe!L151=0," ",PTD_storfe!L151)</f>
        <v xml:space="preserve"> </v>
      </c>
      <c r="O145" s="63" t="str">
        <f>IF(PTD_storfe!M151=0," ",PTD_storfe!M151)</f>
        <v xml:space="preserve"> </v>
      </c>
      <c r="P145" s="63" t="str">
        <f>IF(PTD_storfe!N151=0," ",PTD_storfe!N151)</f>
        <v xml:space="preserve"> </v>
      </c>
      <c r="Q145" s="63" t="str">
        <f>IF(PTD_storfe!O151=0," ",PTD_storfe!O151)</f>
        <v xml:space="preserve"> </v>
      </c>
      <c r="R145" s="63" t="str">
        <f>IF(PTD_storfe!P151=0," ",PTD_storfe!P151)</f>
        <v xml:space="preserve"> </v>
      </c>
    </row>
    <row r="146" spans="2:18" x14ac:dyDescent="0.25">
      <c r="B146" s="47" t="str">
        <f>IF(PTD_storfe!A152=0," ",PTD_storfe!A152)</f>
        <v xml:space="preserve"> </v>
      </c>
      <c r="C146" s="62" t="str">
        <f>IF(PTD_storfe!B152=0," ",PTD_storfe!B152)</f>
        <v xml:space="preserve"> </v>
      </c>
      <c r="D146" s="62" t="str">
        <f>IF(PTD_storfe!C152=0," ",PTD_storfe!C152)</f>
        <v xml:space="preserve"> </v>
      </c>
      <c r="E146" s="62" t="str">
        <f>IF(PTD_storfe!D152=0," ",PTD_storfe!D152)</f>
        <v xml:space="preserve"> </v>
      </c>
      <c r="F146" s="62" t="str">
        <f>IF(PTD_storfe!E152=0," ",PTD_storfe!E152)</f>
        <v xml:space="preserve"> </v>
      </c>
      <c r="G146" s="62" t="str">
        <f>IF(PTD_storfe!F152=0," ",PTD_storfe!F152)</f>
        <v xml:space="preserve"> </v>
      </c>
      <c r="H146" s="62" t="str">
        <f>IF(PTD_storfe!G152=0," ",PTD_storfe!G152)</f>
        <v xml:space="preserve"> </v>
      </c>
      <c r="I146" s="62" t="str">
        <f>IF(PTD_storfe!H152=0," ",PTD_storfe!H152)</f>
        <v xml:space="preserve"> </v>
      </c>
      <c r="J146" s="62"/>
      <c r="K146" s="47" t="str">
        <f>IF(PTD_storfe!I152=0," ",PTD_storfe!I152)</f>
        <v xml:space="preserve"> </v>
      </c>
      <c r="L146" s="63" t="str">
        <f>IF(PTD_storfe!J152=0," ",PTD_storfe!J152)</f>
        <v xml:space="preserve"> </v>
      </c>
      <c r="M146" s="63" t="str">
        <f>IF(PTD_storfe!K152=0," ",PTD_storfe!K152)</f>
        <v xml:space="preserve"> </v>
      </c>
      <c r="N146" s="63" t="str">
        <f>IF(PTD_storfe!L152=0," ",PTD_storfe!L152)</f>
        <v xml:space="preserve"> </v>
      </c>
      <c r="O146" s="63" t="str">
        <f>IF(PTD_storfe!M152=0," ",PTD_storfe!M152)</f>
        <v xml:space="preserve"> </v>
      </c>
      <c r="P146" s="63" t="str">
        <f>IF(PTD_storfe!N152=0," ",PTD_storfe!N152)</f>
        <v xml:space="preserve"> </v>
      </c>
      <c r="Q146" s="63" t="str">
        <f>IF(PTD_storfe!O152=0," ",PTD_storfe!O152)</f>
        <v xml:space="preserve"> </v>
      </c>
      <c r="R146" s="63" t="str">
        <f>IF(PTD_storfe!P152=0," ",PTD_storfe!P152)</f>
        <v xml:space="preserve"> </v>
      </c>
    </row>
    <row r="147" spans="2:18" x14ac:dyDescent="0.25">
      <c r="B147" s="47" t="str">
        <f>IF(PTD_storfe!A153=0," ",PTD_storfe!A153)</f>
        <v xml:space="preserve"> </v>
      </c>
      <c r="C147" s="62" t="str">
        <f>IF(PTD_storfe!B153=0," ",PTD_storfe!B153)</f>
        <v xml:space="preserve"> </v>
      </c>
      <c r="D147" s="62" t="str">
        <f>IF(PTD_storfe!C153=0," ",PTD_storfe!C153)</f>
        <v xml:space="preserve"> </v>
      </c>
      <c r="E147" s="62" t="str">
        <f>IF(PTD_storfe!D153=0," ",PTD_storfe!D153)</f>
        <v xml:space="preserve"> </v>
      </c>
      <c r="F147" s="62" t="str">
        <f>IF(PTD_storfe!E153=0," ",PTD_storfe!E153)</f>
        <v xml:space="preserve"> </v>
      </c>
      <c r="G147" s="62" t="str">
        <f>IF(PTD_storfe!F153=0," ",PTD_storfe!F153)</f>
        <v xml:space="preserve"> </v>
      </c>
      <c r="H147" s="62" t="str">
        <f>IF(PTD_storfe!G153=0," ",PTD_storfe!G153)</f>
        <v xml:space="preserve"> </v>
      </c>
      <c r="I147" s="62" t="str">
        <f>IF(PTD_storfe!H153=0," ",PTD_storfe!H153)</f>
        <v xml:space="preserve"> </v>
      </c>
      <c r="J147" s="62"/>
      <c r="K147" s="47" t="str">
        <f>IF(PTD_storfe!I153=0," ",PTD_storfe!I153)</f>
        <v xml:space="preserve"> </v>
      </c>
      <c r="L147" s="63" t="str">
        <f>IF(PTD_storfe!J153=0," ",PTD_storfe!J153)</f>
        <v xml:space="preserve"> </v>
      </c>
      <c r="M147" s="63" t="str">
        <f>IF(PTD_storfe!K153=0," ",PTD_storfe!K153)</f>
        <v xml:space="preserve"> </v>
      </c>
      <c r="N147" s="63" t="str">
        <f>IF(PTD_storfe!L153=0," ",PTD_storfe!L153)</f>
        <v xml:space="preserve"> </v>
      </c>
      <c r="O147" s="63" t="str">
        <f>IF(PTD_storfe!M153=0," ",PTD_storfe!M153)</f>
        <v xml:space="preserve"> </v>
      </c>
      <c r="P147" s="63" t="str">
        <f>IF(PTD_storfe!N153=0," ",PTD_storfe!N153)</f>
        <v xml:space="preserve"> </v>
      </c>
      <c r="Q147" s="63" t="str">
        <f>IF(PTD_storfe!O153=0," ",PTD_storfe!O153)</f>
        <v xml:space="preserve"> </v>
      </c>
      <c r="R147" s="63" t="str">
        <f>IF(PTD_storfe!P153=0," ",PTD_storfe!P153)</f>
        <v xml:space="preserve"> </v>
      </c>
    </row>
    <row r="148" spans="2:18" x14ac:dyDescent="0.25">
      <c r="B148" s="47" t="str">
        <f>IF(PTD_storfe!A154=0," ",PTD_storfe!A154)</f>
        <v xml:space="preserve"> </v>
      </c>
      <c r="C148" s="62" t="str">
        <f>IF(PTD_storfe!B154=0," ",PTD_storfe!B154)</f>
        <v xml:space="preserve"> </v>
      </c>
      <c r="D148" s="62" t="str">
        <f>IF(PTD_storfe!C154=0," ",PTD_storfe!C154)</f>
        <v xml:space="preserve"> </v>
      </c>
      <c r="E148" s="62" t="str">
        <f>IF(PTD_storfe!D154=0," ",PTD_storfe!D154)</f>
        <v xml:space="preserve"> </v>
      </c>
      <c r="F148" s="62" t="str">
        <f>IF(PTD_storfe!E154=0," ",PTD_storfe!E154)</f>
        <v xml:space="preserve"> </v>
      </c>
      <c r="G148" s="62" t="str">
        <f>IF(PTD_storfe!F154=0," ",PTD_storfe!F154)</f>
        <v xml:space="preserve"> </v>
      </c>
      <c r="H148" s="62" t="str">
        <f>IF(PTD_storfe!G154=0," ",PTD_storfe!G154)</f>
        <v xml:space="preserve"> </v>
      </c>
      <c r="I148" s="62" t="str">
        <f>IF(PTD_storfe!H154=0," ",PTD_storfe!H154)</f>
        <v xml:space="preserve"> </v>
      </c>
      <c r="J148" s="62"/>
      <c r="K148" s="47" t="str">
        <f>IF(PTD_storfe!I154=0," ",PTD_storfe!I154)</f>
        <v xml:space="preserve"> </v>
      </c>
      <c r="L148" s="63" t="str">
        <f>IF(PTD_storfe!J154=0," ",PTD_storfe!J154)</f>
        <v xml:space="preserve"> </v>
      </c>
      <c r="M148" s="63" t="str">
        <f>IF(PTD_storfe!K154=0," ",PTD_storfe!K154)</f>
        <v xml:space="preserve"> </v>
      </c>
      <c r="N148" s="63" t="str">
        <f>IF(PTD_storfe!L154=0," ",PTD_storfe!L154)</f>
        <v xml:space="preserve"> </v>
      </c>
      <c r="O148" s="63" t="str">
        <f>IF(PTD_storfe!M154=0," ",PTD_storfe!M154)</f>
        <v xml:space="preserve"> </v>
      </c>
      <c r="P148" s="63" t="str">
        <f>IF(PTD_storfe!N154=0," ",PTD_storfe!N154)</f>
        <v xml:space="preserve"> </v>
      </c>
      <c r="Q148" s="63" t="str">
        <f>IF(PTD_storfe!O154=0," ",PTD_storfe!O154)</f>
        <v xml:space="preserve"> </v>
      </c>
      <c r="R148" s="63" t="str">
        <f>IF(PTD_storfe!P154=0," ",PTD_storfe!P154)</f>
        <v xml:space="preserve"> </v>
      </c>
    </row>
    <row r="149" spans="2:18" x14ac:dyDescent="0.25">
      <c r="B149" s="47" t="str">
        <f>IF(PTD_storfe!A155=0," ",PTD_storfe!A155)</f>
        <v xml:space="preserve"> </v>
      </c>
      <c r="C149" s="62" t="str">
        <f>IF(PTD_storfe!B155=0," ",PTD_storfe!B155)</f>
        <v xml:space="preserve"> </v>
      </c>
      <c r="D149" s="62" t="str">
        <f>IF(PTD_storfe!C155=0," ",PTD_storfe!C155)</f>
        <v xml:space="preserve"> </v>
      </c>
      <c r="E149" s="62" t="str">
        <f>IF(PTD_storfe!D155=0," ",PTD_storfe!D155)</f>
        <v xml:space="preserve"> </v>
      </c>
      <c r="F149" s="62" t="str">
        <f>IF(PTD_storfe!E155=0," ",PTD_storfe!E155)</f>
        <v xml:space="preserve"> </v>
      </c>
      <c r="G149" s="62" t="str">
        <f>IF(PTD_storfe!F155=0," ",PTD_storfe!F155)</f>
        <v xml:space="preserve"> </v>
      </c>
      <c r="H149" s="62" t="str">
        <f>IF(PTD_storfe!G155=0," ",PTD_storfe!G155)</f>
        <v xml:space="preserve"> </v>
      </c>
      <c r="I149" s="62" t="str">
        <f>IF(PTD_storfe!H155=0," ",PTD_storfe!H155)</f>
        <v xml:space="preserve"> </v>
      </c>
      <c r="J149" s="62"/>
      <c r="K149" s="47" t="str">
        <f>IF(PTD_storfe!I155=0," ",PTD_storfe!I155)</f>
        <v xml:space="preserve"> </v>
      </c>
      <c r="L149" s="63" t="str">
        <f>IF(PTD_storfe!J155=0," ",PTD_storfe!J155)</f>
        <v xml:space="preserve"> </v>
      </c>
      <c r="M149" s="63" t="str">
        <f>IF(PTD_storfe!K155=0," ",PTD_storfe!K155)</f>
        <v xml:space="preserve"> </v>
      </c>
      <c r="N149" s="63" t="str">
        <f>IF(PTD_storfe!L155=0," ",PTD_storfe!L155)</f>
        <v xml:space="preserve"> </v>
      </c>
      <c r="O149" s="63" t="str">
        <f>IF(PTD_storfe!M155=0," ",PTD_storfe!M155)</f>
        <v xml:space="preserve"> </v>
      </c>
      <c r="P149" s="63" t="str">
        <f>IF(PTD_storfe!N155=0," ",PTD_storfe!N155)</f>
        <v xml:space="preserve"> </v>
      </c>
      <c r="Q149" s="63" t="str">
        <f>IF(PTD_storfe!O155=0," ",PTD_storfe!O155)</f>
        <v xml:space="preserve"> </v>
      </c>
      <c r="R149" s="63" t="str">
        <f>IF(PTD_storfe!P155=0," ",PTD_storfe!P155)</f>
        <v xml:space="preserve"> </v>
      </c>
    </row>
    <row r="150" spans="2:18" x14ac:dyDescent="0.25">
      <c r="B150" s="47" t="str">
        <f>IF(PTD_storfe!A156=0," ",PTD_storfe!A156)</f>
        <v xml:space="preserve"> </v>
      </c>
      <c r="C150" s="62" t="str">
        <f>IF(PTD_storfe!B156=0," ",PTD_storfe!B156)</f>
        <v xml:space="preserve"> </v>
      </c>
      <c r="D150" s="62" t="str">
        <f>IF(PTD_storfe!C156=0," ",PTD_storfe!C156)</f>
        <v xml:space="preserve"> </v>
      </c>
      <c r="E150" s="62" t="str">
        <f>IF(PTD_storfe!D156=0," ",PTD_storfe!D156)</f>
        <v xml:space="preserve"> </v>
      </c>
      <c r="F150" s="62" t="str">
        <f>IF(PTD_storfe!E156=0," ",PTD_storfe!E156)</f>
        <v xml:space="preserve"> </v>
      </c>
      <c r="G150" s="62" t="str">
        <f>IF(PTD_storfe!F156=0," ",PTD_storfe!F156)</f>
        <v xml:space="preserve"> </v>
      </c>
      <c r="H150" s="62" t="str">
        <f>IF(PTD_storfe!G156=0," ",PTD_storfe!G156)</f>
        <v xml:space="preserve"> </v>
      </c>
      <c r="I150" s="62" t="str">
        <f>IF(PTD_storfe!H156=0," ",PTD_storfe!H156)</f>
        <v xml:space="preserve"> </v>
      </c>
      <c r="J150" s="62"/>
      <c r="K150" s="47" t="str">
        <f>IF(PTD_storfe!I156=0," ",PTD_storfe!I156)</f>
        <v xml:space="preserve"> </v>
      </c>
      <c r="L150" s="63" t="str">
        <f>IF(PTD_storfe!J156=0," ",PTD_storfe!J156)</f>
        <v xml:space="preserve"> </v>
      </c>
      <c r="M150" s="63" t="str">
        <f>IF(PTD_storfe!K156=0," ",PTD_storfe!K156)</f>
        <v xml:space="preserve"> </v>
      </c>
      <c r="N150" s="63" t="str">
        <f>IF(PTD_storfe!L156=0," ",PTD_storfe!L156)</f>
        <v xml:space="preserve"> </v>
      </c>
      <c r="O150" s="63" t="str">
        <f>IF(PTD_storfe!M156=0," ",PTD_storfe!M156)</f>
        <v xml:space="preserve"> </v>
      </c>
      <c r="P150" s="63" t="str">
        <f>IF(PTD_storfe!N156=0," ",PTD_storfe!N156)</f>
        <v xml:space="preserve"> </v>
      </c>
      <c r="Q150" s="63" t="str">
        <f>IF(PTD_storfe!O156=0," ",PTD_storfe!O156)</f>
        <v xml:space="preserve"> </v>
      </c>
      <c r="R150" s="63" t="str">
        <f>IF(PTD_storfe!P156=0," ",PTD_storfe!P156)</f>
        <v xml:space="preserve"> </v>
      </c>
    </row>
    <row r="151" spans="2:18" x14ac:dyDescent="0.25">
      <c r="B151" s="47" t="str">
        <f>IF(PTD_storfe!A157=0," ",PTD_storfe!A157)</f>
        <v xml:space="preserve"> </v>
      </c>
      <c r="C151" s="62" t="str">
        <f>IF(PTD_storfe!B157=0," ",PTD_storfe!B157)</f>
        <v xml:space="preserve"> </v>
      </c>
      <c r="D151" s="62" t="str">
        <f>IF(PTD_storfe!C157=0," ",PTD_storfe!C157)</f>
        <v xml:space="preserve"> </v>
      </c>
      <c r="E151" s="62" t="str">
        <f>IF(PTD_storfe!D157=0," ",PTD_storfe!D157)</f>
        <v xml:space="preserve"> </v>
      </c>
      <c r="F151" s="62" t="str">
        <f>IF(PTD_storfe!E157=0," ",PTD_storfe!E157)</f>
        <v xml:space="preserve"> </v>
      </c>
      <c r="G151" s="62" t="str">
        <f>IF(PTD_storfe!F157=0," ",PTD_storfe!F157)</f>
        <v xml:space="preserve"> </v>
      </c>
      <c r="H151" s="62" t="str">
        <f>IF(PTD_storfe!G157=0," ",PTD_storfe!G157)</f>
        <v xml:space="preserve"> </v>
      </c>
      <c r="I151" s="62" t="str">
        <f>IF(PTD_storfe!H157=0," ",PTD_storfe!H157)</f>
        <v xml:space="preserve"> </v>
      </c>
      <c r="J151" s="62"/>
      <c r="K151" s="47" t="str">
        <f>IF(PTD_storfe!I157=0," ",PTD_storfe!I157)</f>
        <v xml:space="preserve"> </v>
      </c>
      <c r="L151" s="63" t="str">
        <f>IF(PTD_storfe!J157=0," ",PTD_storfe!J157)</f>
        <v xml:space="preserve"> </v>
      </c>
      <c r="M151" s="63" t="str">
        <f>IF(PTD_storfe!K157=0," ",PTD_storfe!K157)</f>
        <v xml:space="preserve"> </v>
      </c>
      <c r="N151" s="63" t="str">
        <f>IF(PTD_storfe!L157=0," ",PTD_storfe!L157)</f>
        <v xml:space="preserve"> </v>
      </c>
      <c r="O151" s="63" t="str">
        <f>IF(PTD_storfe!M157=0," ",PTD_storfe!M157)</f>
        <v xml:space="preserve"> </v>
      </c>
      <c r="P151" s="63" t="str">
        <f>IF(PTD_storfe!N157=0," ",PTD_storfe!N157)</f>
        <v xml:space="preserve"> </v>
      </c>
      <c r="Q151" s="63" t="str">
        <f>IF(PTD_storfe!O157=0," ",PTD_storfe!O157)</f>
        <v xml:space="preserve"> </v>
      </c>
      <c r="R151" s="63" t="str">
        <f>IF(PTD_storfe!P157=0," ",PTD_storfe!P157)</f>
        <v xml:space="preserve"> </v>
      </c>
    </row>
    <row r="152" spans="2:18" x14ac:dyDescent="0.25">
      <c r="B152" s="47" t="str">
        <f>IF(PTD_storfe!A158=0," ",PTD_storfe!A158)</f>
        <v xml:space="preserve"> </v>
      </c>
      <c r="C152" s="62" t="str">
        <f>IF(PTD_storfe!B158=0," ",PTD_storfe!B158)</f>
        <v xml:space="preserve"> </v>
      </c>
      <c r="D152" s="62" t="str">
        <f>IF(PTD_storfe!C158=0," ",PTD_storfe!C158)</f>
        <v xml:space="preserve"> </v>
      </c>
      <c r="E152" s="62" t="str">
        <f>IF(PTD_storfe!D158=0," ",PTD_storfe!D158)</f>
        <v xml:space="preserve"> </v>
      </c>
      <c r="F152" s="62" t="str">
        <f>IF(PTD_storfe!E158=0," ",PTD_storfe!E158)</f>
        <v xml:space="preserve"> </v>
      </c>
      <c r="G152" s="62" t="str">
        <f>IF(PTD_storfe!F158=0," ",PTD_storfe!F158)</f>
        <v xml:space="preserve"> </v>
      </c>
      <c r="H152" s="62" t="str">
        <f>IF(PTD_storfe!G158=0," ",PTD_storfe!G158)</f>
        <v xml:space="preserve"> </v>
      </c>
      <c r="I152" s="62" t="str">
        <f>IF(PTD_storfe!H158=0," ",PTD_storfe!H158)</f>
        <v xml:space="preserve"> </v>
      </c>
      <c r="J152" s="62"/>
      <c r="K152" s="47" t="str">
        <f>IF(PTD_storfe!I158=0," ",PTD_storfe!I158)</f>
        <v xml:space="preserve"> </v>
      </c>
      <c r="L152" s="63" t="str">
        <f>IF(PTD_storfe!J158=0," ",PTD_storfe!J158)</f>
        <v xml:space="preserve"> </v>
      </c>
      <c r="M152" s="63" t="str">
        <f>IF(PTD_storfe!K158=0," ",PTD_storfe!K158)</f>
        <v xml:space="preserve"> </v>
      </c>
      <c r="N152" s="63" t="str">
        <f>IF(PTD_storfe!L158=0," ",PTD_storfe!L158)</f>
        <v xml:space="preserve"> </v>
      </c>
      <c r="O152" s="63" t="str">
        <f>IF(PTD_storfe!M158=0," ",PTD_storfe!M158)</f>
        <v xml:space="preserve"> </v>
      </c>
      <c r="P152" s="63" t="str">
        <f>IF(PTD_storfe!N158=0," ",PTD_storfe!N158)</f>
        <v xml:space="preserve"> </v>
      </c>
      <c r="Q152" s="63" t="str">
        <f>IF(PTD_storfe!O158=0," ",PTD_storfe!O158)</f>
        <v xml:space="preserve"> </v>
      </c>
      <c r="R152" s="63" t="str">
        <f>IF(PTD_storfe!P158=0," ",PTD_storfe!P158)</f>
        <v xml:space="preserve"> </v>
      </c>
    </row>
    <row r="153" spans="2:18" x14ac:dyDescent="0.25">
      <c r="B153" s="47" t="str">
        <f>IF(PTD_storfe!A159=0," ",PTD_storfe!A159)</f>
        <v xml:space="preserve"> </v>
      </c>
      <c r="C153" s="62" t="str">
        <f>IF(PTD_storfe!B159=0," ",PTD_storfe!B159)</f>
        <v xml:space="preserve"> </v>
      </c>
      <c r="D153" s="62" t="str">
        <f>IF(PTD_storfe!C159=0," ",PTD_storfe!C159)</f>
        <v xml:space="preserve"> </v>
      </c>
      <c r="E153" s="62" t="str">
        <f>IF(PTD_storfe!D159=0," ",PTD_storfe!D159)</f>
        <v xml:space="preserve"> </v>
      </c>
      <c r="F153" s="62" t="str">
        <f>IF(PTD_storfe!E159=0," ",PTD_storfe!E159)</f>
        <v xml:space="preserve"> </v>
      </c>
      <c r="G153" s="62" t="str">
        <f>IF(PTD_storfe!F159=0," ",PTD_storfe!F159)</f>
        <v xml:space="preserve"> </v>
      </c>
      <c r="H153" s="62" t="str">
        <f>IF(PTD_storfe!G159=0," ",PTD_storfe!G159)</f>
        <v xml:space="preserve"> </v>
      </c>
      <c r="I153" s="62" t="str">
        <f>IF(PTD_storfe!H159=0," ",PTD_storfe!H159)</f>
        <v xml:space="preserve"> </v>
      </c>
      <c r="J153" s="62"/>
      <c r="K153" s="47" t="str">
        <f>IF(PTD_storfe!I159=0," ",PTD_storfe!I159)</f>
        <v xml:space="preserve"> </v>
      </c>
      <c r="L153" s="63" t="str">
        <f>IF(PTD_storfe!J159=0," ",PTD_storfe!J159)</f>
        <v xml:space="preserve"> </v>
      </c>
      <c r="M153" s="63" t="str">
        <f>IF(PTD_storfe!K159=0," ",PTD_storfe!K159)</f>
        <v xml:space="preserve"> </v>
      </c>
      <c r="N153" s="63" t="str">
        <f>IF(PTD_storfe!L159=0," ",PTD_storfe!L159)</f>
        <v xml:space="preserve"> </v>
      </c>
      <c r="O153" s="63" t="str">
        <f>IF(PTD_storfe!M159=0," ",PTD_storfe!M159)</f>
        <v xml:space="preserve"> </v>
      </c>
      <c r="P153" s="63" t="str">
        <f>IF(PTD_storfe!N159=0," ",PTD_storfe!N159)</f>
        <v xml:space="preserve"> </v>
      </c>
      <c r="Q153" s="63" t="str">
        <f>IF(PTD_storfe!O159=0," ",PTD_storfe!O159)</f>
        <v xml:space="preserve"> </v>
      </c>
      <c r="R153" s="63" t="str">
        <f>IF(PTD_storfe!P159=0," ",PTD_storfe!P159)</f>
        <v xml:space="preserve"> </v>
      </c>
    </row>
    <row r="154" spans="2:18" x14ac:dyDescent="0.25">
      <c r="B154" s="47" t="str">
        <f>IF(PTD_storfe!A160=0," ",PTD_storfe!A160)</f>
        <v xml:space="preserve"> </v>
      </c>
      <c r="C154" s="62" t="str">
        <f>IF(PTD_storfe!B160=0," ",PTD_storfe!B160)</f>
        <v xml:space="preserve"> </v>
      </c>
      <c r="D154" s="62" t="str">
        <f>IF(PTD_storfe!C160=0," ",PTD_storfe!C160)</f>
        <v xml:space="preserve"> </v>
      </c>
      <c r="E154" s="62" t="str">
        <f>IF(PTD_storfe!D160=0," ",PTD_storfe!D160)</f>
        <v xml:space="preserve"> </v>
      </c>
      <c r="F154" s="62" t="str">
        <f>IF(PTD_storfe!E160=0," ",PTD_storfe!E160)</f>
        <v xml:space="preserve"> </v>
      </c>
      <c r="G154" s="62" t="str">
        <f>IF(PTD_storfe!F160=0," ",PTD_storfe!F160)</f>
        <v xml:space="preserve"> </v>
      </c>
      <c r="H154" s="62" t="str">
        <f>IF(PTD_storfe!G160=0," ",PTD_storfe!G160)</f>
        <v xml:space="preserve"> </v>
      </c>
      <c r="I154" s="62" t="str">
        <f>IF(PTD_storfe!H160=0," ",PTD_storfe!H160)</f>
        <v xml:space="preserve"> </v>
      </c>
      <c r="J154" s="62"/>
      <c r="K154" s="47" t="str">
        <f>IF(PTD_storfe!I160=0," ",PTD_storfe!I160)</f>
        <v xml:space="preserve"> </v>
      </c>
      <c r="L154" s="63" t="str">
        <f>IF(PTD_storfe!J160=0," ",PTD_storfe!J160)</f>
        <v xml:space="preserve"> </v>
      </c>
      <c r="M154" s="63" t="str">
        <f>IF(PTD_storfe!K160=0," ",PTD_storfe!K160)</f>
        <v xml:space="preserve"> </v>
      </c>
      <c r="N154" s="63" t="str">
        <f>IF(PTD_storfe!L160=0," ",PTD_storfe!L160)</f>
        <v xml:space="preserve"> </v>
      </c>
      <c r="O154" s="63" t="str">
        <f>IF(PTD_storfe!M160=0," ",PTD_storfe!M160)</f>
        <v xml:space="preserve"> </v>
      </c>
      <c r="P154" s="63" t="str">
        <f>IF(PTD_storfe!N160=0," ",PTD_storfe!N160)</f>
        <v xml:space="preserve"> </v>
      </c>
      <c r="Q154" s="63" t="str">
        <f>IF(PTD_storfe!O160=0," ",PTD_storfe!O160)</f>
        <v xml:space="preserve"> </v>
      </c>
      <c r="R154" s="63" t="str">
        <f>IF(PTD_storfe!P160=0," ",PTD_storfe!P160)</f>
        <v xml:space="preserve"> </v>
      </c>
    </row>
    <row r="155" spans="2:18" x14ac:dyDescent="0.25">
      <c r="B155" s="47" t="str">
        <f>IF(PTD_storfe!A161=0," ",PTD_storfe!A161)</f>
        <v xml:space="preserve"> </v>
      </c>
      <c r="C155" s="62" t="str">
        <f>IF(PTD_storfe!B161=0," ",PTD_storfe!B161)</f>
        <v xml:space="preserve"> </v>
      </c>
      <c r="D155" s="62" t="str">
        <f>IF(PTD_storfe!C161=0," ",PTD_storfe!C161)</f>
        <v xml:space="preserve"> </v>
      </c>
      <c r="E155" s="62" t="str">
        <f>IF(PTD_storfe!D161=0," ",PTD_storfe!D161)</f>
        <v xml:space="preserve"> </v>
      </c>
      <c r="F155" s="62" t="str">
        <f>IF(PTD_storfe!E161=0," ",PTD_storfe!E161)</f>
        <v xml:space="preserve"> </v>
      </c>
      <c r="G155" s="62" t="str">
        <f>IF(PTD_storfe!F161=0," ",PTD_storfe!F161)</f>
        <v xml:space="preserve"> </v>
      </c>
      <c r="H155" s="62" t="str">
        <f>IF(PTD_storfe!G161=0," ",PTD_storfe!G161)</f>
        <v xml:space="preserve"> </v>
      </c>
      <c r="I155" s="62" t="str">
        <f>IF(PTD_storfe!H161=0," ",PTD_storfe!H161)</f>
        <v xml:space="preserve"> </v>
      </c>
      <c r="J155" s="62"/>
      <c r="K155" s="47" t="str">
        <f>IF(PTD_storfe!I161=0," ",PTD_storfe!I161)</f>
        <v xml:space="preserve"> </v>
      </c>
      <c r="L155" s="63" t="str">
        <f>IF(PTD_storfe!J161=0," ",PTD_storfe!J161)</f>
        <v xml:space="preserve"> </v>
      </c>
      <c r="M155" s="63" t="str">
        <f>IF(PTD_storfe!K161=0," ",PTD_storfe!K161)</f>
        <v xml:space="preserve"> </v>
      </c>
      <c r="N155" s="63" t="str">
        <f>IF(PTD_storfe!L161=0," ",PTD_storfe!L161)</f>
        <v xml:space="preserve"> </v>
      </c>
      <c r="O155" s="63" t="str">
        <f>IF(PTD_storfe!M161=0," ",PTD_storfe!M161)</f>
        <v xml:space="preserve"> </v>
      </c>
      <c r="P155" s="63" t="str">
        <f>IF(PTD_storfe!N161=0," ",PTD_storfe!N161)</f>
        <v xml:space="preserve"> </v>
      </c>
      <c r="Q155" s="63" t="str">
        <f>IF(PTD_storfe!O161=0," ",PTD_storfe!O161)</f>
        <v xml:space="preserve"> </v>
      </c>
      <c r="R155" s="63" t="str">
        <f>IF(PTD_storfe!P161=0," ",PTD_storfe!P161)</f>
        <v xml:space="preserve"> </v>
      </c>
    </row>
    <row r="156" spans="2:18" x14ac:dyDescent="0.25">
      <c r="B156" s="47" t="str">
        <f>IF(PTD_storfe!A162=0," ",PTD_storfe!A162)</f>
        <v xml:space="preserve"> </v>
      </c>
      <c r="C156" s="62" t="str">
        <f>IF(PTD_storfe!B162=0," ",PTD_storfe!B162)</f>
        <v xml:space="preserve"> </v>
      </c>
      <c r="D156" s="62" t="str">
        <f>IF(PTD_storfe!C162=0," ",PTD_storfe!C162)</f>
        <v xml:space="preserve"> </v>
      </c>
      <c r="E156" s="62" t="str">
        <f>IF(PTD_storfe!D162=0," ",PTD_storfe!D162)</f>
        <v xml:space="preserve"> </v>
      </c>
      <c r="F156" s="62" t="str">
        <f>IF(PTD_storfe!E162=0," ",PTD_storfe!E162)</f>
        <v xml:space="preserve"> </v>
      </c>
      <c r="G156" s="62" t="str">
        <f>IF(PTD_storfe!F162=0," ",PTD_storfe!F162)</f>
        <v xml:space="preserve"> </v>
      </c>
      <c r="H156" s="62" t="str">
        <f>IF(PTD_storfe!G162=0," ",PTD_storfe!G162)</f>
        <v xml:space="preserve"> </v>
      </c>
      <c r="I156" s="62" t="str">
        <f>IF(PTD_storfe!H162=0," ",PTD_storfe!H162)</f>
        <v xml:space="preserve"> </v>
      </c>
      <c r="J156" s="62"/>
      <c r="K156" s="47" t="str">
        <f>IF(PTD_storfe!I162=0," ",PTD_storfe!I162)</f>
        <v xml:space="preserve"> </v>
      </c>
      <c r="L156" s="63" t="str">
        <f>IF(PTD_storfe!J162=0," ",PTD_storfe!J162)</f>
        <v xml:space="preserve"> </v>
      </c>
      <c r="M156" s="63" t="str">
        <f>IF(PTD_storfe!K162=0," ",PTD_storfe!K162)</f>
        <v xml:space="preserve"> </v>
      </c>
      <c r="N156" s="63" t="str">
        <f>IF(PTD_storfe!L162=0," ",PTD_storfe!L162)</f>
        <v xml:space="preserve"> </v>
      </c>
      <c r="O156" s="63" t="str">
        <f>IF(PTD_storfe!M162=0," ",PTD_storfe!M162)</f>
        <v xml:space="preserve"> </v>
      </c>
      <c r="P156" s="63" t="str">
        <f>IF(PTD_storfe!N162=0," ",PTD_storfe!N162)</f>
        <v xml:space="preserve"> </v>
      </c>
      <c r="Q156" s="63" t="str">
        <f>IF(PTD_storfe!O162=0," ",PTD_storfe!O162)</f>
        <v xml:space="preserve"> </v>
      </c>
      <c r="R156" s="63" t="str">
        <f>IF(PTD_storfe!P162=0," ",PTD_storfe!P162)</f>
        <v xml:space="preserve"> </v>
      </c>
    </row>
    <row r="157" spans="2:18" x14ac:dyDescent="0.25">
      <c r="B157" s="47" t="str">
        <f>IF(PTD_storfe!A163=0," ",PTD_storfe!A163)</f>
        <v xml:space="preserve"> </v>
      </c>
      <c r="C157" s="62" t="str">
        <f>IF(PTD_storfe!B163=0," ",PTD_storfe!B163)</f>
        <v xml:space="preserve"> </v>
      </c>
      <c r="D157" s="62" t="str">
        <f>IF(PTD_storfe!C163=0," ",PTD_storfe!C163)</f>
        <v xml:space="preserve"> </v>
      </c>
      <c r="E157" s="62" t="str">
        <f>IF(PTD_storfe!D163=0," ",PTD_storfe!D163)</f>
        <v xml:space="preserve"> </v>
      </c>
      <c r="F157" s="62" t="str">
        <f>IF(PTD_storfe!E163=0," ",PTD_storfe!E163)</f>
        <v xml:space="preserve"> </v>
      </c>
      <c r="G157" s="62" t="str">
        <f>IF(PTD_storfe!F163=0," ",PTD_storfe!F163)</f>
        <v xml:space="preserve"> </v>
      </c>
      <c r="H157" s="62" t="str">
        <f>IF(PTD_storfe!G163=0," ",PTD_storfe!G163)</f>
        <v xml:space="preserve"> </v>
      </c>
      <c r="I157" s="62" t="str">
        <f>IF(PTD_storfe!H163=0," ",PTD_storfe!H163)</f>
        <v xml:space="preserve"> </v>
      </c>
      <c r="J157" s="62"/>
      <c r="K157" s="47" t="str">
        <f>IF(PTD_storfe!I163=0," ",PTD_storfe!I163)</f>
        <v xml:space="preserve"> </v>
      </c>
      <c r="L157" s="63" t="str">
        <f>IF(PTD_storfe!J163=0," ",PTD_storfe!J163)</f>
        <v xml:space="preserve"> </v>
      </c>
      <c r="M157" s="63" t="str">
        <f>IF(PTD_storfe!K163=0," ",PTD_storfe!K163)</f>
        <v xml:space="preserve"> </v>
      </c>
      <c r="N157" s="63" t="str">
        <f>IF(PTD_storfe!L163=0," ",PTD_storfe!L163)</f>
        <v xml:space="preserve"> </v>
      </c>
      <c r="O157" s="63" t="str">
        <f>IF(PTD_storfe!M163=0," ",PTD_storfe!M163)</f>
        <v xml:space="preserve"> </v>
      </c>
      <c r="P157" s="63" t="str">
        <f>IF(PTD_storfe!N163=0," ",PTD_storfe!N163)</f>
        <v xml:space="preserve"> </v>
      </c>
      <c r="Q157" s="63" t="str">
        <f>IF(PTD_storfe!O163=0," ",PTD_storfe!O163)</f>
        <v xml:space="preserve"> </v>
      </c>
      <c r="R157" s="63" t="str">
        <f>IF(PTD_storfe!P163=0," ",PTD_storfe!P163)</f>
        <v xml:space="preserve"> </v>
      </c>
    </row>
    <row r="158" spans="2:18" x14ac:dyDescent="0.25">
      <c r="B158" s="47" t="str">
        <f>IF(PTD_storfe!A164=0," ",PTD_storfe!A164)</f>
        <v xml:space="preserve"> </v>
      </c>
      <c r="C158" s="62" t="str">
        <f>IF(PTD_storfe!B164=0," ",PTD_storfe!B164)</f>
        <v xml:space="preserve"> </v>
      </c>
      <c r="D158" s="62" t="str">
        <f>IF(PTD_storfe!C164=0," ",PTD_storfe!C164)</f>
        <v xml:space="preserve"> </v>
      </c>
      <c r="E158" s="62" t="str">
        <f>IF(PTD_storfe!D164=0," ",PTD_storfe!D164)</f>
        <v xml:space="preserve"> </v>
      </c>
      <c r="F158" s="62" t="str">
        <f>IF(PTD_storfe!E164=0," ",PTD_storfe!E164)</f>
        <v xml:space="preserve"> </v>
      </c>
      <c r="G158" s="62" t="str">
        <f>IF(PTD_storfe!F164=0," ",PTD_storfe!F164)</f>
        <v xml:space="preserve"> </v>
      </c>
      <c r="H158" s="62" t="str">
        <f>IF(PTD_storfe!G164=0," ",PTD_storfe!G164)</f>
        <v xml:space="preserve"> </v>
      </c>
      <c r="I158" s="62" t="str">
        <f>IF(PTD_storfe!H164=0," ",PTD_storfe!H164)</f>
        <v xml:space="preserve"> </v>
      </c>
      <c r="J158" s="62"/>
      <c r="K158" s="47" t="str">
        <f>IF(PTD_storfe!I164=0," ",PTD_storfe!I164)</f>
        <v xml:space="preserve"> </v>
      </c>
      <c r="L158" s="63" t="str">
        <f>IF(PTD_storfe!J164=0," ",PTD_storfe!J164)</f>
        <v xml:space="preserve"> </v>
      </c>
      <c r="M158" s="63" t="str">
        <f>IF(PTD_storfe!K164=0," ",PTD_storfe!K164)</f>
        <v xml:space="preserve"> </v>
      </c>
      <c r="N158" s="63" t="str">
        <f>IF(PTD_storfe!L164=0," ",PTD_storfe!L164)</f>
        <v xml:space="preserve"> </v>
      </c>
      <c r="O158" s="63" t="str">
        <f>IF(PTD_storfe!M164=0," ",PTD_storfe!M164)</f>
        <v xml:space="preserve"> </v>
      </c>
      <c r="P158" s="63" t="str">
        <f>IF(PTD_storfe!N164=0," ",PTD_storfe!N164)</f>
        <v xml:space="preserve"> </v>
      </c>
      <c r="Q158" s="63" t="str">
        <f>IF(PTD_storfe!O164=0," ",PTD_storfe!O164)</f>
        <v xml:space="preserve"> </v>
      </c>
      <c r="R158" s="63" t="str">
        <f>IF(PTD_storfe!P164=0," ",PTD_storfe!P164)</f>
        <v xml:space="preserve"> </v>
      </c>
    </row>
    <row r="159" spans="2:18" x14ac:dyDescent="0.25">
      <c r="B159" s="47" t="str">
        <f>IF(PTD_storfe!A165=0," ",PTD_storfe!A165)</f>
        <v xml:space="preserve"> </v>
      </c>
      <c r="C159" s="62" t="str">
        <f>IF(PTD_storfe!B165=0," ",PTD_storfe!B165)</f>
        <v xml:space="preserve"> </v>
      </c>
      <c r="D159" s="62" t="str">
        <f>IF(PTD_storfe!C165=0," ",PTD_storfe!C165)</f>
        <v xml:space="preserve"> </v>
      </c>
      <c r="E159" s="62" t="str">
        <f>IF(PTD_storfe!D165=0," ",PTD_storfe!D165)</f>
        <v xml:space="preserve"> </v>
      </c>
      <c r="F159" s="62" t="str">
        <f>IF(PTD_storfe!E165=0," ",PTD_storfe!E165)</f>
        <v xml:space="preserve"> </v>
      </c>
      <c r="G159" s="62" t="str">
        <f>IF(PTD_storfe!F165=0," ",PTD_storfe!F165)</f>
        <v xml:space="preserve"> </v>
      </c>
      <c r="H159" s="62" t="str">
        <f>IF(PTD_storfe!G165=0," ",PTD_storfe!G165)</f>
        <v xml:space="preserve"> </v>
      </c>
      <c r="I159" s="62" t="str">
        <f>IF(PTD_storfe!H165=0," ",PTD_storfe!H165)</f>
        <v xml:space="preserve"> </v>
      </c>
      <c r="J159" s="62"/>
      <c r="K159" s="47" t="str">
        <f>IF(PTD_storfe!I165=0," ",PTD_storfe!I165)</f>
        <v xml:space="preserve"> </v>
      </c>
      <c r="L159" s="63" t="str">
        <f>IF(PTD_storfe!J165=0," ",PTD_storfe!J165)</f>
        <v xml:space="preserve"> </v>
      </c>
      <c r="M159" s="63" t="str">
        <f>IF(PTD_storfe!K165=0," ",PTD_storfe!K165)</f>
        <v xml:space="preserve"> </v>
      </c>
      <c r="N159" s="63" t="str">
        <f>IF(PTD_storfe!L165=0," ",PTD_storfe!L165)</f>
        <v xml:space="preserve"> </v>
      </c>
      <c r="O159" s="63" t="str">
        <f>IF(PTD_storfe!M165=0," ",PTD_storfe!M165)</f>
        <v xml:space="preserve"> </v>
      </c>
      <c r="P159" s="63" t="str">
        <f>IF(PTD_storfe!N165=0," ",PTD_storfe!N165)</f>
        <v xml:space="preserve"> </v>
      </c>
      <c r="Q159" s="63" t="str">
        <f>IF(PTD_storfe!O165=0," ",PTD_storfe!O165)</f>
        <v xml:space="preserve"> </v>
      </c>
      <c r="R159" s="63" t="str">
        <f>IF(PTD_storfe!P165=0," ",PTD_storfe!P165)</f>
        <v xml:space="preserve"> </v>
      </c>
    </row>
    <row r="160" spans="2:18" x14ac:dyDescent="0.25">
      <c r="B160" s="47" t="str">
        <f>IF(PTD_storfe!A166=0," ",PTD_storfe!A166)</f>
        <v xml:space="preserve"> </v>
      </c>
      <c r="C160" s="62" t="str">
        <f>IF(PTD_storfe!B166=0," ",PTD_storfe!B166)</f>
        <v xml:space="preserve"> </v>
      </c>
      <c r="D160" s="62" t="str">
        <f>IF(PTD_storfe!C166=0," ",PTD_storfe!C166)</f>
        <v xml:space="preserve"> </v>
      </c>
      <c r="E160" s="62" t="str">
        <f>IF(PTD_storfe!D166=0," ",PTD_storfe!D166)</f>
        <v xml:space="preserve"> </v>
      </c>
      <c r="F160" s="62" t="str">
        <f>IF(PTD_storfe!E166=0," ",PTD_storfe!E166)</f>
        <v xml:space="preserve"> </v>
      </c>
      <c r="G160" s="62" t="str">
        <f>IF(PTD_storfe!F166=0," ",PTD_storfe!F166)</f>
        <v xml:space="preserve"> </v>
      </c>
      <c r="H160" s="62" t="str">
        <f>IF(PTD_storfe!G166=0," ",PTD_storfe!G166)</f>
        <v xml:space="preserve"> </v>
      </c>
      <c r="I160" s="62" t="str">
        <f>IF(PTD_storfe!H166=0," ",PTD_storfe!H166)</f>
        <v xml:space="preserve"> </v>
      </c>
      <c r="J160" s="62"/>
      <c r="K160" s="47" t="str">
        <f>IF(PTD_storfe!I166=0," ",PTD_storfe!I166)</f>
        <v xml:space="preserve"> </v>
      </c>
      <c r="L160" s="63" t="str">
        <f>IF(PTD_storfe!J166=0," ",PTD_storfe!J166)</f>
        <v xml:space="preserve"> </v>
      </c>
      <c r="M160" s="63" t="str">
        <f>IF(PTD_storfe!K166=0," ",PTD_storfe!K166)</f>
        <v xml:space="preserve"> </v>
      </c>
      <c r="N160" s="63" t="str">
        <f>IF(PTD_storfe!L166=0," ",PTD_storfe!L166)</f>
        <v xml:space="preserve"> </v>
      </c>
      <c r="O160" s="63" t="str">
        <f>IF(PTD_storfe!M166=0," ",PTD_storfe!M166)</f>
        <v xml:space="preserve"> </v>
      </c>
      <c r="P160" s="63" t="str">
        <f>IF(PTD_storfe!N166=0," ",PTD_storfe!N166)</f>
        <v xml:space="preserve"> </v>
      </c>
      <c r="Q160" s="63" t="str">
        <f>IF(PTD_storfe!O166=0," ",PTD_storfe!O166)</f>
        <v xml:space="preserve"> </v>
      </c>
      <c r="R160" s="63" t="str">
        <f>IF(PTD_storfe!P166=0," ",PTD_storfe!P166)</f>
        <v xml:space="preserve"> </v>
      </c>
    </row>
    <row r="161" spans="2:18" x14ac:dyDescent="0.25">
      <c r="B161" s="47" t="str">
        <f>IF(PTD_storfe!A167=0," ",PTD_storfe!A167)</f>
        <v xml:space="preserve"> </v>
      </c>
      <c r="C161" s="62" t="str">
        <f>IF(PTD_storfe!B167=0," ",PTD_storfe!B167)</f>
        <v xml:space="preserve"> </v>
      </c>
      <c r="D161" s="62" t="str">
        <f>IF(PTD_storfe!C167=0," ",PTD_storfe!C167)</f>
        <v xml:space="preserve"> </v>
      </c>
      <c r="E161" s="62" t="str">
        <f>IF(PTD_storfe!D167=0," ",PTD_storfe!D167)</f>
        <v xml:space="preserve"> </v>
      </c>
      <c r="F161" s="62" t="str">
        <f>IF(PTD_storfe!E167=0," ",PTD_storfe!E167)</f>
        <v xml:space="preserve"> </v>
      </c>
      <c r="G161" s="62" t="str">
        <f>IF(PTD_storfe!F167=0," ",PTD_storfe!F167)</f>
        <v xml:space="preserve"> </v>
      </c>
      <c r="H161" s="62" t="str">
        <f>IF(PTD_storfe!G167=0," ",PTD_storfe!G167)</f>
        <v xml:space="preserve"> </v>
      </c>
      <c r="I161" s="62" t="str">
        <f>IF(PTD_storfe!H167=0," ",PTD_storfe!H167)</f>
        <v xml:space="preserve"> </v>
      </c>
      <c r="J161" s="62"/>
      <c r="K161" s="47" t="str">
        <f>IF(PTD_storfe!I167=0," ",PTD_storfe!I167)</f>
        <v xml:space="preserve"> </v>
      </c>
      <c r="L161" s="63" t="str">
        <f>IF(PTD_storfe!J167=0," ",PTD_storfe!J167)</f>
        <v xml:space="preserve"> </v>
      </c>
      <c r="M161" s="63" t="str">
        <f>IF(PTD_storfe!K167=0," ",PTD_storfe!K167)</f>
        <v xml:space="preserve"> </v>
      </c>
      <c r="N161" s="63" t="str">
        <f>IF(PTD_storfe!L167=0," ",PTD_storfe!L167)</f>
        <v xml:space="preserve"> </v>
      </c>
      <c r="O161" s="63" t="str">
        <f>IF(PTD_storfe!M167=0," ",PTD_storfe!M167)</f>
        <v xml:space="preserve"> </v>
      </c>
      <c r="P161" s="63" t="str">
        <f>IF(PTD_storfe!N167=0," ",PTD_storfe!N167)</f>
        <v xml:space="preserve"> </v>
      </c>
      <c r="Q161" s="63" t="str">
        <f>IF(PTD_storfe!O167=0," ",PTD_storfe!O167)</f>
        <v xml:space="preserve"> </v>
      </c>
      <c r="R161" s="63" t="str">
        <f>IF(PTD_storfe!P167=0," ",PTD_storfe!P167)</f>
        <v xml:space="preserve"> </v>
      </c>
    </row>
    <row r="162" spans="2:18" x14ac:dyDescent="0.25">
      <c r="B162" s="47" t="str">
        <f>IF(PTD_storfe!A168=0," ",PTD_storfe!A168)</f>
        <v xml:space="preserve"> </v>
      </c>
      <c r="C162" s="62" t="str">
        <f>IF(PTD_storfe!B168=0," ",PTD_storfe!B168)</f>
        <v xml:space="preserve"> </v>
      </c>
      <c r="D162" s="62" t="str">
        <f>IF(PTD_storfe!C168=0," ",PTD_storfe!C168)</f>
        <v xml:space="preserve"> </v>
      </c>
      <c r="E162" s="62" t="str">
        <f>IF(PTD_storfe!D168=0," ",PTD_storfe!D168)</f>
        <v xml:space="preserve"> </v>
      </c>
      <c r="F162" s="62" t="str">
        <f>IF(PTD_storfe!E168=0," ",PTD_storfe!E168)</f>
        <v xml:space="preserve"> </v>
      </c>
      <c r="G162" s="62" t="str">
        <f>IF(PTD_storfe!F168=0," ",PTD_storfe!F168)</f>
        <v xml:space="preserve"> </v>
      </c>
      <c r="H162" s="62" t="str">
        <f>IF(PTD_storfe!G168=0," ",PTD_storfe!G168)</f>
        <v xml:space="preserve"> </v>
      </c>
      <c r="I162" s="62" t="str">
        <f>IF(PTD_storfe!H168=0," ",PTD_storfe!H168)</f>
        <v xml:space="preserve"> </v>
      </c>
      <c r="J162" s="62"/>
      <c r="K162" s="47" t="str">
        <f>IF(PTD_storfe!I168=0," ",PTD_storfe!I168)</f>
        <v xml:space="preserve"> </v>
      </c>
      <c r="L162" s="63" t="str">
        <f>IF(PTD_storfe!J168=0," ",PTD_storfe!J168)</f>
        <v xml:space="preserve"> </v>
      </c>
      <c r="M162" s="63" t="str">
        <f>IF(PTD_storfe!K168=0," ",PTD_storfe!K168)</f>
        <v xml:space="preserve"> </v>
      </c>
      <c r="N162" s="63" t="str">
        <f>IF(PTD_storfe!L168=0," ",PTD_storfe!L168)</f>
        <v xml:space="preserve"> </v>
      </c>
      <c r="O162" s="63" t="str">
        <f>IF(PTD_storfe!M168=0," ",PTD_storfe!M168)</f>
        <v xml:space="preserve"> </v>
      </c>
      <c r="P162" s="63" t="str">
        <f>IF(PTD_storfe!N168=0," ",PTD_storfe!N168)</f>
        <v xml:space="preserve"> </v>
      </c>
      <c r="Q162" s="63" t="str">
        <f>IF(PTD_storfe!O168=0," ",PTD_storfe!O168)</f>
        <v xml:space="preserve"> </v>
      </c>
      <c r="R162" s="63" t="str">
        <f>IF(PTD_storfe!P168=0," ",PTD_storfe!P168)</f>
        <v xml:space="preserve"> </v>
      </c>
    </row>
    <row r="163" spans="2:18" x14ac:dyDescent="0.25">
      <c r="B163" s="47" t="str">
        <f>IF(PTD_storfe!A169=0," ",PTD_storfe!A169)</f>
        <v xml:space="preserve"> </v>
      </c>
      <c r="C163" s="62" t="str">
        <f>IF(PTD_storfe!B169=0," ",PTD_storfe!B169)</f>
        <v xml:space="preserve"> </v>
      </c>
      <c r="D163" s="62" t="str">
        <f>IF(PTD_storfe!C169=0," ",PTD_storfe!C169)</f>
        <v xml:space="preserve"> </v>
      </c>
      <c r="E163" s="62" t="str">
        <f>IF(PTD_storfe!D169=0," ",PTD_storfe!D169)</f>
        <v xml:space="preserve"> </v>
      </c>
      <c r="F163" s="62" t="str">
        <f>IF(PTD_storfe!E169=0," ",PTD_storfe!E169)</f>
        <v xml:space="preserve"> </v>
      </c>
      <c r="G163" s="62" t="str">
        <f>IF(PTD_storfe!F169=0," ",PTD_storfe!F169)</f>
        <v xml:space="preserve"> </v>
      </c>
      <c r="H163" s="62" t="str">
        <f>IF(PTD_storfe!G169=0," ",PTD_storfe!G169)</f>
        <v xml:space="preserve"> </v>
      </c>
      <c r="I163" s="62" t="str">
        <f>IF(PTD_storfe!H169=0," ",PTD_storfe!H169)</f>
        <v xml:space="preserve"> </v>
      </c>
      <c r="J163" s="62"/>
      <c r="K163" s="47" t="str">
        <f>IF(PTD_storfe!I169=0," ",PTD_storfe!I169)</f>
        <v xml:space="preserve"> </v>
      </c>
      <c r="L163" s="63" t="str">
        <f>IF(PTD_storfe!J169=0," ",PTD_storfe!J169)</f>
        <v xml:space="preserve"> </v>
      </c>
      <c r="M163" s="63" t="str">
        <f>IF(PTD_storfe!K169=0," ",PTD_storfe!K169)</f>
        <v xml:space="preserve"> </v>
      </c>
      <c r="N163" s="63" t="str">
        <f>IF(PTD_storfe!L169=0," ",PTD_storfe!L169)</f>
        <v xml:space="preserve"> </v>
      </c>
      <c r="O163" s="63" t="str">
        <f>IF(PTD_storfe!M169=0," ",PTD_storfe!M169)</f>
        <v xml:space="preserve"> </v>
      </c>
      <c r="P163" s="63" t="str">
        <f>IF(PTD_storfe!N169=0," ",PTD_storfe!N169)</f>
        <v xml:space="preserve"> </v>
      </c>
      <c r="Q163" s="63" t="str">
        <f>IF(PTD_storfe!O169=0," ",PTD_storfe!O169)</f>
        <v xml:space="preserve"> </v>
      </c>
      <c r="R163" s="63" t="str">
        <f>IF(PTD_storfe!P169=0," ",PTD_storfe!P169)</f>
        <v xml:space="preserve"> </v>
      </c>
    </row>
    <row r="164" spans="2:18" x14ac:dyDescent="0.25">
      <c r="B164" s="47" t="str">
        <f>IF(PTD_storfe!A170=0," ",PTD_storfe!A170)</f>
        <v xml:space="preserve"> </v>
      </c>
      <c r="C164" s="62" t="str">
        <f>IF(PTD_storfe!B170=0," ",PTD_storfe!B170)</f>
        <v xml:space="preserve"> </v>
      </c>
      <c r="D164" s="62" t="str">
        <f>IF(PTD_storfe!C170=0," ",PTD_storfe!C170)</f>
        <v xml:space="preserve"> </v>
      </c>
      <c r="E164" s="62" t="str">
        <f>IF(PTD_storfe!D170=0," ",PTD_storfe!D170)</f>
        <v xml:space="preserve"> </v>
      </c>
      <c r="F164" s="62" t="str">
        <f>IF(PTD_storfe!E170=0," ",PTD_storfe!E170)</f>
        <v xml:space="preserve"> </v>
      </c>
      <c r="G164" s="62" t="str">
        <f>IF(PTD_storfe!F170=0," ",PTD_storfe!F170)</f>
        <v xml:space="preserve"> </v>
      </c>
      <c r="H164" s="62" t="str">
        <f>IF(PTD_storfe!G170=0," ",PTD_storfe!G170)</f>
        <v xml:space="preserve"> </v>
      </c>
      <c r="I164" s="62" t="str">
        <f>IF(PTD_storfe!H170=0," ",PTD_storfe!H170)</f>
        <v xml:space="preserve"> </v>
      </c>
      <c r="J164" s="62"/>
      <c r="K164" s="47" t="str">
        <f>IF(PTD_storfe!I170=0," ",PTD_storfe!I170)</f>
        <v xml:space="preserve"> </v>
      </c>
      <c r="L164" s="63" t="str">
        <f>IF(PTD_storfe!J170=0," ",PTD_storfe!J170)</f>
        <v xml:space="preserve"> </v>
      </c>
      <c r="M164" s="63" t="str">
        <f>IF(PTD_storfe!K170=0," ",PTD_storfe!K170)</f>
        <v xml:space="preserve"> </v>
      </c>
      <c r="N164" s="63" t="str">
        <f>IF(PTD_storfe!L170=0," ",PTD_storfe!L170)</f>
        <v xml:space="preserve"> </v>
      </c>
      <c r="O164" s="63" t="str">
        <f>IF(PTD_storfe!M170=0," ",PTD_storfe!M170)</f>
        <v xml:space="preserve"> </v>
      </c>
      <c r="P164" s="63" t="str">
        <f>IF(PTD_storfe!N170=0," ",PTD_storfe!N170)</f>
        <v xml:space="preserve"> </v>
      </c>
      <c r="Q164" s="63" t="str">
        <f>IF(PTD_storfe!O170=0," ",PTD_storfe!O170)</f>
        <v xml:space="preserve"> </v>
      </c>
      <c r="R164" s="63" t="str">
        <f>IF(PTD_storfe!P170=0," ",PTD_storfe!P170)</f>
        <v xml:space="preserve"> </v>
      </c>
    </row>
    <row r="165" spans="2:18" x14ac:dyDescent="0.25">
      <c r="B165" s="47" t="str">
        <f>IF(PTD_storfe!A171=0," ",PTD_storfe!A171)</f>
        <v xml:space="preserve"> </v>
      </c>
      <c r="C165" s="62" t="str">
        <f>IF(PTD_storfe!B171=0," ",PTD_storfe!B171)</f>
        <v xml:space="preserve"> </v>
      </c>
      <c r="D165" s="62" t="str">
        <f>IF(PTD_storfe!C171=0," ",PTD_storfe!C171)</f>
        <v xml:space="preserve"> </v>
      </c>
      <c r="E165" s="62" t="str">
        <f>IF(PTD_storfe!D171=0," ",PTD_storfe!D171)</f>
        <v xml:space="preserve"> </v>
      </c>
      <c r="F165" s="62" t="str">
        <f>IF(PTD_storfe!E171=0," ",PTD_storfe!E171)</f>
        <v xml:space="preserve"> </v>
      </c>
      <c r="G165" s="62" t="str">
        <f>IF(PTD_storfe!F171=0," ",PTD_storfe!F171)</f>
        <v xml:space="preserve"> </v>
      </c>
      <c r="H165" s="62" t="str">
        <f>IF(PTD_storfe!G171=0," ",PTD_storfe!G171)</f>
        <v xml:space="preserve"> </v>
      </c>
      <c r="I165" s="62" t="str">
        <f>IF(PTD_storfe!H171=0," ",PTD_storfe!H171)</f>
        <v xml:space="preserve"> </v>
      </c>
      <c r="J165" s="62"/>
      <c r="K165" s="47" t="str">
        <f>IF(PTD_storfe!I171=0," ",PTD_storfe!I171)</f>
        <v xml:space="preserve"> </v>
      </c>
      <c r="L165" s="63" t="str">
        <f>IF(PTD_storfe!J171=0," ",PTD_storfe!J171)</f>
        <v xml:space="preserve"> </v>
      </c>
      <c r="M165" s="63" t="str">
        <f>IF(PTD_storfe!K171=0," ",PTD_storfe!K171)</f>
        <v xml:space="preserve"> </v>
      </c>
      <c r="N165" s="63" t="str">
        <f>IF(PTD_storfe!L171=0," ",PTD_storfe!L171)</f>
        <v xml:space="preserve"> </v>
      </c>
      <c r="O165" s="63" t="str">
        <f>IF(PTD_storfe!M171=0," ",PTD_storfe!M171)</f>
        <v xml:space="preserve"> </v>
      </c>
      <c r="P165" s="63" t="str">
        <f>IF(PTD_storfe!N171=0," ",PTD_storfe!N171)</f>
        <v xml:space="preserve"> </v>
      </c>
      <c r="Q165" s="63" t="str">
        <f>IF(PTD_storfe!O171=0," ",PTD_storfe!O171)</f>
        <v xml:space="preserve"> </v>
      </c>
      <c r="R165" s="63" t="str">
        <f>IF(PTD_storfe!P171=0," ",PTD_storfe!P171)</f>
        <v xml:space="preserve"> </v>
      </c>
    </row>
    <row r="166" spans="2:18" x14ac:dyDescent="0.25">
      <c r="B166" s="47" t="str">
        <f>IF(PTD_storfe!A172=0," ",PTD_storfe!A172)</f>
        <v xml:space="preserve"> </v>
      </c>
      <c r="C166" s="62" t="str">
        <f>IF(PTD_storfe!B172=0," ",PTD_storfe!B172)</f>
        <v xml:space="preserve"> </v>
      </c>
      <c r="D166" s="62" t="str">
        <f>IF(PTD_storfe!C172=0," ",PTD_storfe!C172)</f>
        <v xml:space="preserve"> </v>
      </c>
      <c r="E166" s="62" t="str">
        <f>IF(PTD_storfe!D172=0," ",PTD_storfe!D172)</f>
        <v xml:space="preserve"> </v>
      </c>
      <c r="F166" s="62" t="str">
        <f>IF(PTD_storfe!E172=0," ",PTD_storfe!E172)</f>
        <v xml:space="preserve"> </v>
      </c>
      <c r="G166" s="62" t="str">
        <f>IF(PTD_storfe!F172=0," ",PTD_storfe!F172)</f>
        <v xml:space="preserve"> </v>
      </c>
      <c r="H166" s="62" t="str">
        <f>IF(PTD_storfe!G172=0," ",PTD_storfe!G172)</f>
        <v xml:space="preserve"> </v>
      </c>
      <c r="I166" s="62" t="str">
        <f>IF(PTD_storfe!H172=0," ",PTD_storfe!H172)</f>
        <v xml:space="preserve"> </v>
      </c>
      <c r="J166" s="62"/>
      <c r="K166" s="47" t="str">
        <f>IF(PTD_storfe!I172=0," ",PTD_storfe!I172)</f>
        <v xml:space="preserve"> </v>
      </c>
      <c r="L166" s="63" t="str">
        <f>IF(PTD_storfe!J172=0," ",PTD_storfe!J172)</f>
        <v xml:space="preserve"> </v>
      </c>
      <c r="M166" s="63" t="str">
        <f>IF(PTD_storfe!K172=0," ",PTD_storfe!K172)</f>
        <v xml:space="preserve"> </v>
      </c>
      <c r="N166" s="63" t="str">
        <f>IF(PTD_storfe!L172=0," ",PTD_storfe!L172)</f>
        <v xml:space="preserve"> </v>
      </c>
      <c r="O166" s="63" t="str">
        <f>IF(PTD_storfe!M172=0," ",PTD_storfe!M172)</f>
        <v xml:space="preserve"> </v>
      </c>
      <c r="P166" s="63" t="str">
        <f>IF(PTD_storfe!N172=0," ",PTD_storfe!N172)</f>
        <v xml:space="preserve"> </v>
      </c>
      <c r="Q166" s="63" t="str">
        <f>IF(PTD_storfe!O172=0," ",PTD_storfe!O172)</f>
        <v xml:space="preserve"> </v>
      </c>
      <c r="R166" s="63" t="str">
        <f>IF(PTD_storfe!P172=0," ",PTD_storfe!P172)</f>
        <v xml:space="preserve"> </v>
      </c>
    </row>
    <row r="167" spans="2:18" x14ac:dyDescent="0.25">
      <c r="B167" s="47" t="str">
        <f>IF(PTD_storfe!A173=0," ",PTD_storfe!A173)</f>
        <v xml:space="preserve"> </v>
      </c>
      <c r="C167" s="62" t="str">
        <f>IF(PTD_storfe!B173=0," ",PTD_storfe!B173)</f>
        <v xml:space="preserve"> </v>
      </c>
      <c r="D167" s="62" t="str">
        <f>IF(PTD_storfe!C173=0," ",PTD_storfe!C173)</f>
        <v xml:space="preserve"> </v>
      </c>
      <c r="E167" s="62" t="str">
        <f>IF(PTD_storfe!D173=0," ",PTD_storfe!D173)</f>
        <v xml:space="preserve"> </v>
      </c>
      <c r="F167" s="62" t="str">
        <f>IF(PTD_storfe!E173=0," ",PTD_storfe!E173)</f>
        <v xml:space="preserve"> </v>
      </c>
      <c r="G167" s="62" t="str">
        <f>IF(PTD_storfe!F173=0," ",PTD_storfe!F173)</f>
        <v xml:space="preserve"> </v>
      </c>
      <c r="H167" s="62" t="str">
        <f>IF(PTD_storfe!G173=0," ",PTD_storfe!G173)</f>
        <v xml:space="preserve"> </v>
      </c>
      <c r="I167" s="62" t="str">
        <f>IF(PTD_storfe!H173=0," ",PTD_storfe!H173)</f>
        <v xml:space="preserve"> </v>
      </c>
      <c r="J167" s="62"/>
      <c r="K167" s="47" t="str">
        <f>IF(PTD_storfe!I173=0," ",PTD_storfe!I173)</f>
        <v xml:space="preserve"> </v>
      </c>
      <c r="L167" s="63" t="str">
        <f>IF(PTD_storfe!J173=0," ",PTD_storfe!J173)</f>
        <v xml:space="preserve"> </v>
      </c>
      <c r="M167" s="63" t="str">
        <f>IF(PTD_storfe!K173=0," ",PTD_storfe!K173)</f>
        <v xml:space="preserve"> </v>
      </c>
      <c r="N167" s="63" t="str">
        <f>IF(PTD_storfe!L173=0," ",PTD_storfe!L173)</f>
        <v xml:space="preserve"> </v>
      </c>
      <c r="O167" s="63" t="str">
        <f>IF(PTD_storfe!M173=0," ",PTD_storfe!M173)</f>
        <v xml:space="preserve"> </v>
      </c>
      <c r="P167" s="63" t="str">
        <f>IF(PTD_storfe!N173=0," ",PTD_storfe!N173)</f>
        <v xml:space="preserve"> </v>
      </c>
      <c r="Q167" s="63" t="str">
        <f>IF(PTD_storfe!O173=0," ",PTD_storfe!O173)</f>
        <v xml:space="preserve"> </v>
      </c>
      <c r="R167" s="63" t="str">
        <f>IF(PTD_storfe!P173=0," ",PTD_storfe!P173)</f>
        <v xml:space="preserve"> </v>
      </c>
    </row>
    <row r="168" spans="2:18" x14ac:dyDescent="0.25">
      <c r="B168" s="47" t="str">
        <f>IF(PTD_storfe!A174=0," ",PTD_storfe!A174)</f>
        <v xml:space="preserve"> </v>
      </c>
      <c r="C168" s="62" t="str">
        <f>IF(PTD_storfe!B174=0," ",PTD_storfe!B174)</f>
        <v xml:space="preserve"> </v>
      </c>
      <c r="D168" s="62" t="str">
        <f>IF(PTD_storfe!C174=0," ",PTD_storfe!C174)</f>
        <v xml:space="preserve"> </v>
      </c>
      <c r="E168" s="62" t="str">
        <f>IF(PTD_storfe!D174=0," ",PTD_storfe!D174)</f>
        <v xml:space="preserve"> </v>
      </c>
      <c r="F168" s="62" t="str">
        <f>IF(PTD_storfe!E174=0," ",PTD_storfe!E174)</f>
        <v xml:space="preserve"> </v>
      </c>
      <c r="G168" s="62" t="str">
        <f>IF(PTD_storfe!F174=0," ",PTD_storfe!F174)</f>
        <v xml:space="preserve"> </v>
      </c>
      <c r="H168" s="62" t="str">
        <f>IF(PTD_storfe!G174=0," ",PTD_storfe!G174)</f>
        <v xml:space="preserve"> </v>
      </c>
      <c r="I168" s="62" t="str">
        <f>IF(PTD_storfe!H174=0," ",PTD_storfe!H174)</f>
        <v xml:space="preserve"> </v>
      </c>
      <c r="J168" s="62"/>
      <c r="K168" s="47" t="str">
        <f>IF(PTD_storfe!I174=0," ",PTD_storfe!I174)</f>
        <v xml:space="preserve"> </v>
      </c>
      <c r="L168" s="63" t="str">
        <f>IF(PTD_storfe!J174=0," ",PTD_storfe!J174)</f>
        <v xml:space="preserve"> </v>
      </c>
      <c r="M168" s="63" t="str">
        <f>IF(PTD_storfe!K174=0," ",PTD_storfe!K174)</f>
        <v xml:space="preserve"> </v>
      </c>
      <c r="N168" s="63" t="str">
        <f>IF(PTD_storfe!L174=0," ",PTD_storfe!L174)</f>
        <v xml:space="preserve"> </v>
      </c>
      <c r="O168" s="63" t="str">
        <f>IF(PTD_storfe!M174=0," ",PTD_storfe!M174)</f>
        <v xml:space="preserve"> </v>
      </c>
      <c r="P168" s="63" t="str">
        <f>IF(PTD_storfe!N174=0," ",PTD_storfe!N174)</f>
        <v xml:space="preserve"> </v>
      </c>
      <c r="Q168" s="63" t="str">
        <f>IF(PTD_storfe!O174=0," ",PTD_storfe!O174)</f>
        <v xml:space="preserve"> </v>
      </c>
      <c r="R168" s="63" t="str">
        <f>IF(PTD_storfe!P174=0," ",PTD_storfe!P174)</f>
        <v xml:space="preserve"> </v>
      </c>
    </row>
    <row r="169" spans="2:18" x14ac:dyDescent="0.25">
      <c r="B169" s="47" t="str">
        <f>IF(PTD_storfe!A175=0," ",PTD_storfe!A175)</f>
        <v xml:space="preserve"> </v>
      </c>
      <c r="C169" s="62" t="str">
        <f>IF(PTD_storfe!B175=0," ",PTD_storfe!B175)</f>
        <v xml:space="preserve"> </v>
      </c>
      <c r="D169" s="62" t="str">
        <f>IF(PTD_storfe!C175=0," ",PTD_storfe!C175)</f>
        <v xml:space="preserve"> </v>
      </c>
      <c r="E169" s="62" t="str">
        <f>IF(PTD_storfe!D175=0," ",PTD_storfe!D175)</f>
        <v xml:space="preserve"> </v>
      </c>
      <c r="F169" s="62" t="str">
        <f>IF(PTD_storfe!E175=0," ",PTD_storfe!E175)</f>
        <v xml:space="preserve"> </v>
      </c>
      <c r="G169" s="62" t="str">
        <f>IF(PTD_storfe!F175=0," ",PTD_storfe!F175)</f>
        <v xml:space="preserve"> </v>
      </c>
      <c r="H169" s="62" t="str">
        <f>IF(PTD_storfe!G175=0," ",PTD_storfe!G175)</f>
        <v xml:space="preserve"> </v>
      </c>
      <c r="I169" s="62" t="str">
        <f>IF(PTD_storfe!H175=0," ",PTD_storfe!H175)</f>
        <v xml:space="preserve"> </v>
      </c>
      <c r="J169" s="62"/>
      <c r="K169" s="47" t="str">
        <f>IF(PTD_storfe!I175=0," ",PTD_storfe!I175)</f>
        <v xml:space="preserve"> </v>
      </c>
      <c r="L169" s="63" t="str">
        <f>IF(PTD_storfe!J175=0," ",PTD_storfe!J175)</f>
        <v xml:space="preserve"> </v>
      </c>
      <c r="M169" s="63" t="str">
        <f>IF(PTD_storfe!K175=0," ",PTD_storfe!K175)</f>
        <v xml:space="preserve"> </v>
      </c>
      <c r="N169" s="63" t="str">
        <f>IF(PTD_storfe!L175=0," ",PTD_storfe!L175)</f>
        <v xml:space="preserve"> </v>
      </c>
      <c r="O169" s="63" t="str">
        <f>IF(PTD_storfe!M175=0," ",PTD_storfe!M175)</f>
        <v xml:space="preserve"> </v>
      </c>
      <c r="P169" s="63" t="str">
        <f>IF(PTD_storfe!N175=0," ",PTD_storfe!N175)</f>
        <v xml:space="preserve"> </v>
      </c>
      <c r="Q169" s="63" t="str">
        <f>IF(PTD_storfe!O175=0," ",PTD_storfe!O175)</f>
        <v xml:space="preserve"> </v>
      </c>
      <c r="R169" s="63" t="str">
        <f>IF(PTD_storfe!P175=0," ",PTD_storfe!P175)</f>
        <v xml:space="preserve"> </v>
      </c>
    </row>
    <row r="170" spans="2:18" x14ac:dyDescent="0.25">
      <c r="B170" s="47" t="str">
        <f>IF(PTD_storfe!A176=0," ",PTD_storfe!A176)</f>
        <v xml:space="preserve"> </v>
      </c>
      <c r="C170" s="62" t="str">
        <f>IF(PTD_storfe!B176=0," ",PTD_storfe!B176)</f>
        <v xml:space="preserve"> </v>
      </c>
      <c r="D170" s="62" t="str">
        <f>IF(PTD_storfe!C176=0," ",PTD_storfe!C176)</f>
        <v xml:space="preserve"> </v>
      </c>
      <c r="E170" s="62" t="str">
        <f>IF(PTD_storfe!D176=0," ",PTD_storfe!D176)</f>
        <v xml:space="preserve"> </v>
      </c>
      <c r="F170" s="62" t="str">
        <f>IF(PTD_storfe!E176=0," ",PTD_storfe!E176)</f>
        <v xml:space="preserve"> </v>
      </c>
      <c r="G170" s="62" t="str">
        <f>IF(PTD_storfe!F176=0," ",PTD_storfe!F176)</f>
        <v xml:space="preserve"> </v>
      </c>
      <c r="H170" s="62" t="str">
        <f>IF(PTD_storfe!G176=0," ",PTD_storfe!G176)</f>
        <v xml:space="preserve"> </v>
      </c>
      <c r="I170" s="62" t="str">
        <f>IF(PTD_storfe!H176=0," ",PTD_storfe!H176)</f>
        <v xml:space="preserve"> </v>
      </c>
      <c r="J170" s="62"/>
      <c r="K170" s="47" t="str">
        <f>IF(PTD_storfe!I176=0," ",PTD_storfe!I176)</f>
        <v xml:space="preserve"> </v>
      </c>
      <c r="L170" s="63" t="str">
        <f>IF(PTD_storfe!J176=0," ",PTD_storfe!J176)</f>
        <v xml:space="preserve"> </v>
      </c>
      <c r="M170" s="63" t="str">
        <f>IF(PTD_storfe!K176=0," ",PTD_storfe!K176)</f>
        <v xml:space="preserve"> </v>
      </c>
      <c r="N170" s="63" t="str">
        <f>IF(PTD_storfe!L176=0," ",PTD_storfe!L176)</f>
        <v xml:space="preserve"> </v>
      </c>
      <c r="O170" s="63" t="str">
        <f>IF(PTD_storfe!M176=0," ",PTD_storfe!M176)</f>
        <v xml:space="preserve"> </v>
      </c>
      <c r="P170" s="63" t="str">
        <f>IF(PTD_storfe!N176=0," ",PTD_storfe!N176)</f>
        <v xml:space="preserve"> </v>
      </c>
      <c r="Q170" s="63" t="str">
        <f>IF(PTD_storfe!O176=0," ",PTD_storfe!O176)</f>
        <v xml:space="preserve"> </v>
      </c>
      <c r="R170" s="63" t="str">
        <f>IF(PTD_storfe!P176=0," ",PTD_storfe!P176)</f>
        <v xml:space="preserve"> </v>
      </c>
    </row>
    <row r="171" spans="2:18" x14ac:dyDescent="0.25">
      <c r="B171" s="47" t="str">
        <f>IF(PTD_storfe!A177=0," ",PTD_storfe!A177)</f>
        <v xml:space="preserve"> </v>
      </c>
      <c r="C171" s="62" t="str">
        <f>IF(PTD_storfe!B177=0," ",PTD_storfe!B177)</f>
        <v xml:space="preserve"> </v>
      </c>
      <c r="D171" s="62" t="str">
        <f>IF(PTD_storfe!C177=0," ",PTD_storfe!C177)</f>
        <v xml:space="preserve"> </v>
      </c>
      <c r="E171" s="62" t="str">
        <f>IF(PTD_storfe!D177=0," ",PTD_storfe!D177)</f>
        <v xml:space="preserve"> </v>
      </c>
      <c r="F171" s="62" t="str">
        <f>IF(PTD_storfe!E177=0," ",PTD_storfe!E177)</f>
        <v xml:space="preserve"> </v>
      </c>
      <c r="G171" s="62" t="str">
        <f>IF(PTD_storfe!F177=0," ",PTD_storfe!F177)</f>
        <v xml:space="preserve"> </v>
      </c>
      <c r="H171" s="62" t="str">
        <f>IF(PTD_storfe!G177=0," ",PTD_storfe!G177)</f>
        <v xml:space="preserve"> </v>
      </c>
      <c r="I171" s="62" t="str">
        <f>IF(PTD_storfe!H177=0," ",PTD_storfe!H177)</f>
        <v xml:space="preserve"> </v>
      </c>
      <c r="J171" s="62"/>
      <c r="K171" s="47" t="str">
        <f>IF(PTD_storfe!I177=0," ",PTD_storfe!I177)</f>
        <v xml:space="preserve"> </v>
      </c>
      <c r="L171" s="63" t="str">
        <f>IF(PTD_storfe!J177=0," ",PTD_storfe!J177)</f>
        <v xml:space="preserve"> </v>
      </c>
      <c r="M171" s="63" t="str">
        <f>IF(PTD_storfe!K177=0," ",PTD_storfe!K177)</f>
        <v xml:space="preserve"> </v>
      </c>
      <c r="N171" s="63" t="str">
        <f>IF(PTD_storfe!L177=0," ",PTD_storfe!L177)</f>
        <v xml:space="preserve"> </v>
      </c>
      <c r="O171" s="63" t="str">
        <f>IF(PTD_storfe!M177=0," ",PTD_storfe!M177)</f>
        <v xml:space="preserve"> </v>
      </c>
      <c r="P171" s="63" t="str">
        <f>IF(PTD_storfe!N177=0," ",PTD_storfe!N177)</f>
        <v xml:space="preserve"> </v>
      </c>
      <c r="Q171" s="63" t="str">
        <f>IF(PTD_storfe!O177=0," ",PTD_storfe!O177)</f>
        <v xml:space="preserve"> </v>
      </c>
      <c r="R171" s="63" t="str">
        <f>IF(PTD_storfe!P177=0," ",PTD_storfe!P177)</f>
        <v xml:space="preserve"> </v>
      </c>
    </row>
    <row r="172" spans="2:18" x14ac:dyDescent="0.25">
      <c r="B172" s="47" t="str">
        <f>IF(PTD_storfe!A178=0," ",PTD_storfe!A178)</f>
        <v xml:space="preserve"> </v>
      </c>
      <c r="C172" s="62" t="str">
        <f>IF(PTD_storfe!B178=0," ",PTD_storfe!B178)</f>
        <v xml:space="preserve"> </v>
      </c>
      <c r="D172" s="62" t="str">
        <f>IF(PTD_storfe!C178=0," ",PTD_storfe!C178)</f>
        <v xml:space="preserve"> </v>
      </c>
      <c r="E172" s="62" t="str">
        <f>IF(PTD_storfe!D178=0," ",PTD_storfe!D178)</f>
        <v xml:space="preserve"> </v>
      </c>
      <c r="F172" s="62" t="str">
        <f>IF(PTD_storfe!E178=0," ",PTD_storfe!E178)</f>
        <v xml:space="preserve"> </v>
      </c>
      <c r="G172" s="62" t="str">
        <f>IF(PTD_storfe!F178=0," ",PTD_storfe!F178)</f>
        <v xml:space="preserve"> </v>
      </c>
      <c r="H172" s="62" t="str">
        <f>IF(PTD_storfe!G178=0," ",PTD_storfe!G178)</f>
        <v xml:space="preserve"> </v>
      </c>
      <c r="I172" s="62" t="str">
        <f>IF(PTD_storfe!H178=0," ",PTD_storfe!H178)</f>
        <v xml:space="preserve"> </v>
      </c>
      <c r="J172" s="62"/>
      <c r="K172" s="47" t="str">
        <f>IF(PTD_storfe!I178=0," ",PTD_storfe!I178)</f>
        <v xml:space="preserve"> </v>
      </c>
      <c r="L172" s="63" t="str">
        <f>IF(PTD_storfe!J178=0," ",PTD_storfe!J178)</f>
        <v xml:space="preserve"> </v>
      </c>
      <c r="M172" s="63" t="str">
        <f>IF(PTD_storfe!K178=0," ",PTD_storfe!K178)</f>
        <v xml:space="preserve"> </v>
      </c>
      <c r="N172" s="63" t="str">
        <f>IF(PTD_storfe!L178=0," ",PTD_storfe!L178)</f>
        <v xml:space="preserve"> </v>
      </c>
      <c r="O172" s="63" t="str">
        <f>IF(PTD_storfe!M178=0," ",PTD_storfe!M178)</f>
        <v xml:space="preserve"> </v>
      </c>
      <c r="P172" s="63" t="str">
        <f>IF(PTD_storfe!N178=0," ",PTD_storfe!N178)</f>
        <v xml:space="preserve"> </v>
      </c>
      <c r="Q172" s="63" t="str">
        <f>IF(PTD_storfe!O178=0," ",PTD_storfe!O178)</f>
        <v xml:space="preserve"> </v>
      </c>
      <c r="R172" s="63" t="str">
        <f>IF(PTD_storfe!P178=0," ",PTD_storfe!P178)</f>
        <v xml:space="preserve"> </v>
      </c>
    </row>
    <row r="173" spans="2:18" x14ac:dyDescent="0.25">
      <c r="B173" s="47" t="str">
        <f>IF(PTD_storfe!A179=0," ",PTD_storfe!A179)</f>
        <v xml:space="preserve"> </v>
      </c>
      <c r="C173" s="62" t="str">
        <f>IF(PTD_storfe!B179=0," ",PTD_storfe!B179)</f>
        <v xml:space="preserve"> </v>
      </c>
      <c r="D173" s="62" t="str">
        <f>IF(PTD_storfe!C179=0," ",PTD_storfe!C179)</f>
        <v xml:space="preserve"> </v>
      </c>
      <c r="E173" s="62" t="str">
        <f>IF(PTD_storfe!D179=0," ",PTD_storfe!D179)</f>
        <v xml:space="preserve"> </v>
      </c>
      <c r="F173" s="62" t="str">
        <f>IF(PTD_storfe!E179=0," ",PTD_storfe!E179)</f>
        <v xml:space="preserve"> </v>
      </c>
      <c r="G173" s="62" t="str">
        <f>IF(PTD_storfe!F179=0," ",PTD_storfe!F179)</f>
        <v xml:space="preserve"> </v>
      </c>
      <c r="H173" s="62" t="str">
        <f>IF(PTD_storfe!G179=0," ",PTD_storfe!G179)</f>
        <v xml:space="preserve"> </v>
      </c>
      <c r="I173" s="62" t="str">
        <f>IF(PTD_storfe!H179=0," ",PTD_storfe!H179)</f>
        <v xml:space="preserve"> </v>
      </c>
      <c r="J173" s="62"/>
      <c r="K173" s="47" t="str">
        <f>IF(PTD_storfe!I179=0," ",PTD_storfe!I179)</f>
        <v xml:space="preserve"> </v>
      </c>
      <c r="L173" s="63" t="str">
        <f>IF(PTD_storfe!J179=0," ",PTD_storfe!J179)</f>
        <v xml:space="preserve"> </v>
      </c>
      <c r="M173" s="63" t="str">
        <f>IF(PTD_storfe!K179=0," ",PTD_storfe!K179)</f>
        <v xml:space="preserve"> </v>
      </c>
      <c r="N173" s="63" t="str">
        <f>IF(PTD_storfe!L179=0," ",PTD_storfe!L179)</f>
        <v xml:space="preserve"> </v>
      </c>
      <c r="O173" s="63" t="str">
        <f>IF(PTD_storfe!M179=0," ",PTD_storfe!M179)</f>
        <v xml:space="preserve"> </v>
      </c>
      <c r="P173" s="63" t="str">
        <f>IF(PTD_storfe!N179=0," ",PTD_storfe!N179)</f>
        <v xml:space="preserve"> </v>
      </c>
      <c r="Q173" s="63" t="str">
        <f>IF(PTD_storfe!O179=0," ",PTD_storfe!O179)</f>
        <v xml:space="preserve"> </v>
      </c>
      <c r="R173" s="63" t="str">
        <f>IF(PTD_storfe!P179=0," ",PTD_storfe!P179)</f>
        <v xml:space="preserve"> </v>
      </c>
    </row>
    <row r="174" spans="2:18" x14ac:dyDescent="0.25">
      <c r="B174" s="47" t="str">
        <f>IF(PTD_storfe!A180=0," ",PTD_storfe!A180)</f>
        <v xml:space="preserve"> </v>
      </c>
      <c r="C174" s="62" t="str">
        <f>IF(PTD_storfe!B180=0," ",PTD_storfe!B180)</f>
        <v xml:space="preserve"> </v>
      </c>
      <c r="D174" s="62" t="str">
        <f>IF(PTD_storfe!C180=0," ",PTD_storfe!C180)</f>
        <v xml:space="preserve"> </v>
      </c>
      <c r="E174" s="62" t="str">
        <f>IF(PTD_storfe!D180=0," ",PTD_storfe!D180)</f>
        <v xml:space="preserve"> </v>
      </c>
      <c r="F174" s="62" t="str">
        <f>IF(PTD_storfe!E180=0," ",PTD_storfe!E180)</f>
        <v xml:space="preserve"> </v>
      </c>
      <c r="G174" s="62" t="str">
        <f>IF(PTD_storfe!F180=0," ",PTD_storfe!F180)</f>
        <v xml:space="preserve"> </v>
      </c>
      <c r="H174" s="62" t="str">
        <f>IF(PTD_storfe!G180=0," ",PTD_storfe!G180)</f>
        <v xml:space="preserve"> </v>
      </c>
      <c r="I174" s="62" t="str">
        <f>IF(PTD_storfe!H180=0," ",PTD_storfe!H180)</f>
        <v xml:space="preserve"> </v>
      </c>
      <c r="J174" s="62"/>
      <c r="K174" s="47" t="str">
        <f>IF(PTD_storfe!I180=0," ",PTD_storfe!I180)</f>
        <v xml:space="preserve"> </v>
      </c>
      <c r="L174" s="63" t="str">
        <f>IF(PTD_storfe!J180=0," ",PTD_storfe!J180)</f>
        <v xml:space="preserve"> </v>
      </c>
      <c r="M174" s="63" t="str">
        <f>IF(PTD_storfe!K180=0," ",PTD_storfe!K180)</f>
        <v xml:space="preserve"> </v>
      </c>
      <c r="N174" s="63" t="str">
        <f>IF(PTD_storfe!L180=0," ",PTD_storfe!L180)</f>
        <v xml:space="preserve"> </v>
      </c>
      <c r="O174" s="63" t="str">
        <f>IF(PTD_storfe!M180=0," ",PTD_storfe!M180)</f>
        <v xml:space="preserve"> </v>
      </c>
      <c r="P174" s="63" t="str">
        <f>IF(PTD_storfe!N180=0," ",PTD_storfe!N180)</f>
        <v xml:space="preserve"> </v>
      </c>
      <c r="Q174" s="63" t="str">
        <f>IF(PTD_storfe!O180=0," ",PTD_storfe!O180)</f>
        <v xml:space="preserve"> </v>
      </c>
      <c r="R174" s="63" t="str">
        <f>IF(PTD_storfe!P180=0," ",PTD_storfe!P180)</f>
        <v xml:space="preserve"> </v>
      </c>
    </row>
    <row r="175" spans="2:18" x14ac:dyDescent="0.25">
      <c r="B175" s="47" t="str">
        <f>IF(PTD_storfe!A181=0," ",PTD_storfe!A181)</f>
        <v xml:space="preserve"> </v>
      </c>
      <c r="C175" s="62" t="str">
        <f>IF(PTD_storfe!B181=0," ",PTD_storfe!B181)</f>
        <v xml:space="preserve"> </v>
      </c>
      <c r="D175" s="62" t="str">
        <f>IF(PTD_storfe!C181=0," ",PTD_storfe!C181)</f>
        <v xml:space="preserve"> </v>
      </c>
      <c r="E175" s="62" t="str">
        <f>IF(PTD_storfe!D181=0," ",PTD_storfe!D181)</f>
        <v xml:space="preserve"> </v>
      </c>
      <c r="F175" s="62" t="str">
        <f>IF(PTD_storfe!E181=0," ",PTD_storfe!E181)</f>
        <v xml:space="preserve"> </v>
      </c>
      <c r="G175" s="62" t="str">
        <f>IF(PTD_storfe!F181=0," ",PTD_storfe!F181)</f>
        <v xml:space="preserve"> </v>
      </c>
      <c r="H175" s="62" t="str">
        <f>IF(PTD_storfe!G181=0," ",PTD_storfe!G181)</f>
        <v xml:space="preserve"> </v>
      </c>
      <c r="I175" s="62" t="str">
        <f>IF(PTD_storfe!H181=0," ",PTD_storfe!H181)</f>
        <v xml:space="preserve"> </v>
      </c>
      <c r="J175" s="62"/>
      <c r="K175" s="47" t="str">
        <f>IF(PTD_storfe!I181=0," ",PTD_storfe!I181)</f>
        <v xml:space="preserve"> </v>
      </c>
      <c r="L175" s="63" t="str">
        <f>IF(PTD_storfe!J181=0," ",PTD_storfe!J181)</f>
        <v xml:space="preserve"> </v>
      </c>
      <c r="M175" s="63" t="str">
        <f>IF(PTD_storfe!K181=0," ",PTD_storfe!K181)</f>
        <v xml:space="preserve"> </v>
      </c>
      <c r="N175" s="63" t="str">
        <f>IF(PTD_storfe!L181=0," ",PTD_storfe!L181)</f>
        <v xml:space="preserve"> </v>
      </c>
      <c r="O175" s="63" t="str">
        <f>IF(PTD_storfe!M181=0," ",PTD_storfe!M181)</f>
        <v xml:space="preserve"> </v>
      </c>
      <c r="P175" s="63" t="str">
        <f>IF(PTD_storfe!N181=0," ",PTD_storfe!N181)</f>
        <v xml:space="preserve"> </v>
      </c>
      <c r="Q175" s="63" t="str">
        <f>IF(PTD_storfe!O181=0," ",PTD_storfe!O181)</f>
        <v xml:space="preserve"> </v>
      </c>
      <c r="R175" s="63" t="str">
        <f>IF(PTD_storfe!P181=0," ",PTD_storfe!P181)</f>
        <v xml:space="preserve"> </v>
      </c>
    </row>
    <row r="176" spans="2:18" x14ac:dyDescent="0.25">
      <c r="B176" s="47" t="str">
        <f>IF(PTD_storfe!A182=0," ",PTD_storfe!A182)</f>
        <v xml:space="preserve"> </v>
      </c>
      <c r="C176" s="62" t="str">
        <f>IF(PTD_storfe!B182=0," ",PTD_storfe!B182)</f>
        <v xml:space="preserve"> </v>
      </c>
      <c r="D176" s="62" t="str">
        <f>IF(PTD_storfe!C182=0," ",PTD_storfe!C182)</f>
        <v xml:space="preserve"> </v>
      </c>
      <c r="E176" s="62" t="str">
        <f>IF(PTD_storfe!D182=0," ",PTD_storfe!D182)</f>
        <v xml:space="preserve"> </v>
      </c>
      <c r="F176" s="62" t="str">
        <f>IF(PTD_storfe!E182=0," ",PTD_storfe!E182)</f>
        <v xml:space="preserve"> </v>
      </c>
      <c r="G176" s="62" t="str">
        <f>IF(PTD_storfe!F182=0," ",PTD_storfe!F182)</f>
        <v xml:space="preserve"> </v>
      </c>
      <c r="H176" s="62" t="str">
        <f>IF(PTD_storfe!G182=0," ",PTD_storfe!G182)</f>
        <v xml:space="preserve"> </v>
      </c>
      <c r="I176" s="62" t="str">
        <f>IF(PTD_storfe!H182=0," ",PTD_storfe!H182)</f>
        <v xml:space="preserve"> </v>
      </c>
      <c r="J176" s="62"/>
      <c r="K176" s="47" t="str">
        <f>IF(PTD_storfe!I182=0," ",PTD_storfe!I182)</f>
        <v xml:space="preserve"> </v>
      </c>
      <c r="L176" s="63" t="str">
        <f>IF(PTD_storfe!J182=0," ",PTD_storfe!J182)</f>
        <v xml:space="preserve"> </v>
      </c>
      <c r="M176" s="63" t="str">
        <f>IF(PTD_storfe!K182=0," ",PTD_storfe!K182)</f>
        <v xml:space="preserve"> </v>
      </c>
      <c r="N176" s="63" t="str">
        <f>IF(PTD_storfe!L182=0," ",PTD_storfe!L182)</f>
        <v xml:space="preserve"> </v>
      </c>
      <c r="O176" s="63" t="str">
        <f>IF(PTD_storfe!M182=0," ",PTD_storfe!M182)</f>
        <v xml:space="preserve"> </v>
      </c>
      <c r="P176" s="63" t="str">
        <f>IF(PTD_storfe!N182=0," ",PTD_storfe!N182)</f>
        <v xml:space="preserve"> </v>
      </c>
      <c r="Q176" s="63" t="str">
        <f>IF(PTD_storfe!O182=0," ",PTD_storfe!O182)</f>
        <v xml:space="preserve"> </v>
      </c>
      <c r="R176" s="63" t="str">
        <f>IF(PTD_storfe!P182=0," ",PTD_storfe!P182)</f>
        <v xml:space="preserve"> </v>
      </c>
    </row>
    <row r="177" spans="2:18" x14ac:dyDescent="0.25">
      <c r="B177" s="47" t="str">
        <f>IF(PTD_storfe!A183=0," ",PTD_storfe!A183)</f>
        <v xml:space="preserve"> </v>
      </c>
      <c r="C177" s="62" t="str">
        <f>IF(PTD_storfe!B183=0," ",PTD_storfe!B183)</f>
        <v xml:space="preserve"> </v>
      </c>
      <c r="D177" s="62" t="str">
        <f>IF(PTD_storfe!C183=0," ",PTD_storfe!C183)</f>
        <v xml:space="preserve"> </v>
      </c>
      <c r="E177" s="62" t="str">
        <f>IF(PTD_storfe!D183=0," ",PTD_storfe!D183)</f>
        <v xml:space="preserve"> </v>
      </c>
      <c r="F177" s="62" t="str">
        <f>IF(PTD_storfe!E183=0," ",PTD_storfe!E183)</f>
        <v xml:space="preserve"> </v>
      </c>
      <c r="G177" s="62" t="str">
        <f>IF(PTD_storfe!F183=0," ",PTD_storfe!F183)</f>
        <v xml:space="preserve"> </v>
      </c>
      <c r="H177" s="62" t="str">
        <f>IF(PTD_storfe!G183=0," ",PTD_storfe!G183)</f>
        <v xml:space="preserve"> </v>
      </c>
      <c r="I177" s="62" t="str">
        <f>IF(PTD_storfe!H183=0," ",PTD_storfe!H183)</f>
        <v xml:space="preserve"> </v>
      </c>
      <c r="J177" s="62"/>
      <c r="K177" s="47" t="str">
        <f>IF(PTD_storfe!I183=0," ",PTD_storfe!I183)</f>
        <v xml:space="preserve"> </v>
      </c>
      <c r="L177" s="63" t="str">
        <f>IF(PTD_storfe!J183=0," ",PTD_storfe!J183)</f>
        <v xml:space="preserve"> </v>
      </c>
      <c r="M177" s="63" t="str">
        <f>IF(PTD_storfe!K183=0," ",PTD_storfe!K183)</f>
        <v xml:space="preserve"> </v>
      </c>
      <c r="N177" s="63" t="str">
        <f>IF(PTD_storfe!L183=0," ",PTD_storfe!L183)</f>
        <v xml:space="preserve"> </v>
      </c>
      <c r="O177" s="63" t="str">
        <f>IF(PTD_storfe!M183=0," ",PTD_storfe!M183)</f>
        <v xml:space="preserve"> </v>
      </c>
      <c r="P177" s="63" t="str">
        <f>IF(PTD_storfe!N183=0," ",PTD_storfe!N183)</f>
        <v xml:space="preserve"> </v>
      </c>
      <c r="Q177" s="63" t="str">
        <f>IF(PTD_storfe!O183=0," ",PTD_storfe!O183)</f>
        <v xml:space="preserve"> </v>
      </c>
      <c r="R177" s="63" t="str">
        <f>IF(PTD_storfe!P183=0," ",PTD_storfe!P183)</f>
        <v xml:space="preserve"> </v>
      </c>
    </row>
    <row r="178" spans="2:18" x14ac:dyDescent="0.25">
      <c r="B178" s="47" t="str">
        <f>IF(PTD_storfe!A184=0," ",PTD_storfe!A184)</f>
        <v xml:space="preserve"> </v>
      </c>
      <c r="C178" s="62" t="str">
        <f>IF(PTD_storfe!B184=0," ",PTD_storfe!B184)</f>
        <v xml:space="preserve"> </v>
      </c>
      <c r="D178" s="62" t="str">
        <f>IF(PTD_storfe!C184=0," ",PTD_storfe!C184)</f>
        <v xml:space="preserve"> </v>
      </c>
      <c r="E178" s="62" t="str">
        <f>IF(PTD_storfe!D184=0," ",PTD_storfe!D184)</f>
        <v xml:space="preserve"> </v>
      </c>
      <c r="F178" s="62" t="str">
        <f>IF(PTD_storfe!E184=0," ",PTD_storfe!E184)</f>
        <v xml:space="preserve"> </v>
      </c>
      <c r="G178" s="62" t="str">
        <f>IF(PTD_storfe!F184=0," ",PTD_storfe!F184)</f>
        <v xml:space="preserve"> </v>
      </c>
      <c r="H178" s="62" t="str">
        <f>IF(PTD_storfe!G184=0," ",PTD_storfe!G184)</f>
        <v xml:space="preserve"> </v>
      </c>
      <c r="I178" s="62" t="str">
        <f>IF(PTD_storfe!H184=0," ",PTD_storfe!H184)</f>
        <v xml:space="preserve"> </v>
      </c>
      <c r="J178" s="62"/>
      <c r="K178" s="47" t="str">
        <f>IF(PTD_storfe!I184=0," ",PTD_storfe!I184)</f>
        <v xml:space="preserve"> </v>
      </c>
      <c r="L178" s="63" t="str">
        <f>IF(PTD_storfe!J184=0," ",PTD_storfe!J184)</f>
        <v xml:space="preserve"> </v>
      </c>
      <c r="M178" s="63" t="str">
        <f>IF(PTD_storfe!K184=0," ",PTD_storfe!K184)</f>
        <v xml:space="preserve"> </v>
      </c>
      <c r="N178" s="63" t="str">
        <f>IF(PTD_storfe!L184=0," ",PTD_storfe!L184)</f>
        <v xml:space="preserve"> </v>
      </c>
      <c r="O178" s="63" t="str">
        <f>IF(PTD_storfe!M184=0," ",PTD_storfe!M184)</f>
        <v xml:space="preserve"> </v>
      </c>
      <c r="P178" s="63" t="str">
        <f>IF(PTD_storfe!N184=0," ",PTD_storfe!N184)</f>
        <v xml:space="preserve"> </v>
      </c>
      <c r="Q178" s="63" t="str">
        <f>IF(PTD_storfe!O184=0," ",PTD_storfe!O184)</f>
        <v xml:space="preserve"> </v>
      </c>
      <c r="R178" s="63" t="str">
        <f>IF(PTD_storfe!P184=0," ",PTD_storfe!P184)</f>
        <v xml:space="preserve"> </v>
      </c>
    </row>
    <row r="179" spans="2:18" x14ac:dyDescent="0.25">
      <c r="B179" s="47" t="str">
        <f>IF(PTD_storfe!A185=0," ",PTD_storfe!A185)</f>
        <v xml:space="preserve"> </v>
      </c>
      <c r="C179" s="62" t="str">
        <f>IF(PTD_storfe!B185=0," ",PTD_storfe!B185)</f>
        <v xml:space="preserve"> </v>
      </c>
      <c r="D179" s="62" t="str">
        <f>IF(PTD_storfe!C185=0," ",PTD_storfe!C185)</f>
        <v xml:space="preserve"> </v>
      </c>
      <c r="E179" s="62" t="str">
        <f>IF(PTD_storfe!D185=0," ",PTD_storfe!D185)</f>
        <v xml:space="preserve"> </v>
      </c>
      <c r="F179" s="62" t="str">
        <f>IF(PTD_storfe!E185=0," ",PTD_storfe!E185)</f>
        <v xml:space="preserve"> </v>
      </c>
      <c r="G179" s="62" t="str">
        <f>IF(PTD_storfe!F185=0," ",PTD_storfe!F185)</f>
        <v xml:space="preserve"> </v>
      </c>
      <c r="H179" s="62" t="str">
        <f>IF(PTD_storfe!G185=0," ",PTD_storfe!G185)</f>
        <v xml:space="preserve"> </v>
      </c>
      <c r="I179" s="62" t="str">
        <f>IF(PTD_storfe!H185=0," ",PTD_storfe!H185)</f>
        <v xml:space="preserve"> </v>
      </c>
      <c r="J179" s="62"/>
      <c r="K179" s="47" t="str">
        <f>IF(PTD_storfe!I185=0," ",PTD_storfe!I185)</f>
        <v xml:space="preserve"> </v>
      </c>
      <c r="L179" s="63" t="str">
        <f>IF(PTD_storfe!J185=0," ",PTD_storfe!J185)</f>
        <v xml:space="preserve"> </v>
      </c>
      <c r="M179" s="63" t="str">
        <f>IF(PTD_storfe!K185=0," ",PTD_storfe!K185)</f>
        <v xml:space="preserve"> </v>
      </c>
      <c r="N179" s="63" t="str">
        <f>IF(PTD_storfe!L185=0," ",PTD_storfe!L185)</f>
        <v xml:space="preserve"> </v>
      </c>
      <c r="O179" s="63" t="str">
        <f>IF(PTD_storfe!M185=0," ",PTD_storfe!M185)</f>
        <v xml:space="preserve"> </v>
      </c>
      <c r="P179" s="63" t="str">
        <f>IF(PTD_storfe!N185=0," ",PTD_storfe!N185)</f>
        <v xml:space="preserve"> </v>
      </c>
      <c r="Q179" s="63" t="str">
        <f>IF(PTD_storfe!O185=0," ",PTD_storfe!O185)</f>
        <v xml:space="preserve"> </v>
      </c>
      <c r="R179" s="63" t="str">
        <f>IF(PTD_storfe!P185=0," ",PTD_storfe!P185)</f>
        <v xml:space="preserve"> </v>
      </c>
    </row>
    <row r="180" spans="2:18" x14ac:dyDescent="0.25">
      <c r="B180" s="47" t="str">
        <f>IF(PTD_storfe!A186=0," ",PTD_storfe!A186)</f>
        <v xml:space="preserve"> </v>
      </c>
      <c r="C180" s="62" t="str">
        <f>IF(PTD_storfe!B186=0," ",PTD_storfe!B186)</f>
        <v xml:space="preserve"> </v>
      </c>
      <c r="D180" s="62" t="str">
        <f>IF(PTD_storfe!C186=0," ",PTD_storfe!C186)</f>
        <v xml:space="preserve"> </v>
      </c>
      <c r="E180" s="62" t="str">
        <f>IF(PTD_storfe!D186=0," ",PTD_storfe!D186)</f>
        <v xml:space="preserve"> </v>
      </c>
      <c r="F180" s="62" t="str">
        <f>IF(PTD_storfe!E186=0," ",PTD_storfe!E186)</f>
        <v xml:space="preserve"> </v>
      </c>
      <c r="G180" s="62" t="str">
        <f>IF(PTD_storfe!F186=0," ",PTD_storfe!F186)</f>
        <v xml:space="preserve"> </v>
      </c>
      <c r="H180" s="62" t="str">
        <f>IF(PTD_storfe!G186=0," ",PTD_storfe!G186)</f>
        <v xml:space="preserve"> </v>
      </c>
      <c r="I180" s="62" t="str">
        <f>IF(PTD_storfe!H186=0," ",PTD_storfe!H186)</f>
        <v xml:space="preserve"> </v>
      </c>
      <c r="J180" s="62"/>
      <c r="K180" s="47" t="str">
        <f>IF(PTD_storfe!I186=0," ",PTD_storfe!I186)</f>
        <v xml:space="preserve"> </v>
      </c>
      <c r="L180" s="63" t="str">
        <f>IF(PTD_storfe!J186=0," ",PTD_storfe!J186)</f>
        <v xml:space="preserve"> </v>
      </c>
      <c r="M180" s="63" t="str">
        <f>IF(PTD_storfe!K186=0," ",PTD_storfe!K186)</f>
        <v xml:space="preserve"> </v>
      </c>
      <c r="N180" s="63" t="str">
        <f>IF(PTD_storfe!L186=0," ",PTD_storfe!L186)</f>
        <v xml:space="preserve"> </v>
      </c>
      <c r="O180" s="63" t="str">
        <f>IF(PTD_storfe!M186=0," ",PTD_storfe!M186)</f>
        <v xml:space="preserve"> </v>
      </c>
      <c r="P180" s="63" t="str">
        <f>IF(PTD_storfe!N186=0," ",PTD_storfe!N186)</f>
        <v xml:space="preserve"> </v>
      </c>
      <c r="Q180" s="63" t="str">
        <f>IF(PTD_storfe!O186=0," ",PTD_storfe!O186)</f>
        <v xml:space="preserve"> </v>
      </c>
      <c r="R180" s="63" t="str">
        <f>IF(PTD_storfe!P186=0," ",PTD_storfe!P186)</f>
        <v xml:space="preserve"> </v>
      </c>
    </row>
    <row r="181" spans="2:18" x14ac:dyDescent="0.25">
      <c r="B181" s="47" t="str">
        <f>IF(PTD_storfe!A187=0," ",PTD_storfe!A187)</f>
        <v xml:space="preserve"> </v>
      </c>
      <c r="C181" s="62" t="str">
        <f>IF(PTD_storfe!B187=0," ",PTD_storfe!B187)</f>
        <v xml:space="preserve"> </v>
      </c>
      <c r="D181" s="62" t="str">
        <f>IF(PTD_storfe!C187=0," ",PTD_storfe!C187)</f>
        <v xml:space="preserve"> </v>
      </c>
      <c r="E181" s="62" t="str">
        <f>IF(PTD_storfe!D187=0," ",PTD_storfe!D187)</f>
        <v xml:space="preserve"> </v>
      </c>
      <c r="F181" s="62" t="str">
        <f>IF(PTD_storfe!E187=0," ",PTD_storfe!E187)</f>
        <v xml:space="preserve"> </v>
      </c>
      <c r="G181" s="62" t="str">
        <f>IF(PTD_storfe!F187=0," ",PTD_storfe!F187)</f>
        <v xml:space="preserve"> </v>
      </c>
      <c r="H181" s="62" t="str">
        <f>IF(PTD_storfe!G187=0," ",PTD_storfe!G187)</f>
        <v xml:space="preserve"> </v>
      </c>
      <c r="I181" s="62" t="str">
        <f>IF(PTD_storfe!H187=0," ",PTD_storfe!H187)</f>
        <v xml:space="preserve"> </v>
      </c>
      <c r="J181" s="62"/>
      <c r="K181" s="47" t="str">
        <f>IF(PTD_storfe!I187=0," ",PTD_storfe!I187)</f>
        <v xml:space="preserve"> </v>
      </c>
      <c r="L181" s="63" t="str">
        <f>IF(PTD_storfe!J187=0," ",PTD_storfe!J187)</f>
        <v xml:space="preserve"> </v>
      </c>
      <c r="M181" s="63" t="str">
        <f>IF(PTD_storfe!K187=0," ",PTD_storfe!K187)</f>
        <v xml:space="preserve"> </v>
      </c>
      <c r="N181" s="63" t="str">
        <f>IF(PTD_storfe!L187=0," ",PTD_storfe!L187)</f>
        <v xml:space="preserve"> </v>
      </c>
      <c r="O181" s="63" t="str">
        <f>IF(PTD_storfe!M187=0," ",PTD_storfe!M187)</f>
        <v xml:space="preserve"> </v>
      </c>
      <c r="P181" s="63" t="str">
        <f>IF(PTD_storfe!N187=0," ",PTD_storfe!N187)</f>
        <v xml:space="preserve"> </v>
      </c>
      <c r="Q181" s="63" t="str">
        <f>IF(PTD_storfe!O187=0," ",PTD_storfe!O187)</f>
        <v xml:space="preserve"> </v>
      </c>
      <c r="R181" s="63" t="str">
        <f>IF(PTD_storfe!P187=0," ",PTD_storfe!P187)</f>
        <v xml:space="preserve"> </v>
      </c>
    </row>
    <row r="182" spans="2:18" x14ac:dyDescent="0.25">
      <c r="B182" s="47" t="str">
        <f>IF(PTD_storfe!A188=0," ",PTD_storfe!A188)</f>
        <v xml:space="preserve"> </v>
      </c>
      <c r="C182" s="62" t="str">
        <f>IF(PTD_storfe!B188=0," ",PTD_storfe!B188)</f>
        <v xml:space="preserve"> </v>
      </c>
      <c r="D182" s="62" t="str">
        <f>IF(PTD_storfe!C188=0," ",PTD_storfe!C188)</f>
        <v xml:space="preserve"> </v>
      </c>
      <c r="E182" s="62" t="str">
        <f>IF(PTD_storfe!D188=0," ",PTD_storfe!D188)</f>
        <v xml:space="preserve"> </v>
      </c>
      <c r="F182" s="62" t="str">
        <f>IF(PTD_storfe!E188=0," ",PTD_storfe!E188)</f>
        <v xml:space="preserve"> </v>
      </c>
      <c r="G182" s="62" t="str">
        <f>IF(PTD_storfe!F188=0," ",PTD_storfe!F188)</f>
        <v xml:space="preserve"> </v>
      </c>
      <c r="H182" s="62" t="str">
        <f>IF(PTD_storfe!G188=0," ",PTD_storfe!G188)</f>
        <v xml:space="preserve"> </v>
      </c>
      <c r="I182" s="62" t="str">
        <f>IF(PTD_storfe!H188=0," ",PTD_storfe!H188)</f>
        <v xml:space="preserve"> </v>
      </c>
      <c r="J182" s="62"/>
      <c r="K182" s="47" t="str">
        <f>IF(PTD_storfe!I188=0," ",PTD_storfe!I188)</f>
        <v xml:space="preserve"> </v>
      </c>
      <c r="L182" s="63" t="str">
        <f>IF(PTD_storfe!J188=0," ",PTD_storfe!J188)</f>
        <v xml:space="preserve"> </v>
      </c>
      <c r="M182" s="63" t="str">
        <f>IF(PTD_storfe!K188=0," ",PTD_storfe!K188)</f>
        <v xml:space="preserve"> </v>
      </c>
      <c r="N182" s="63" t="str">
        <f>IF(PTD_storfe!L188=0," ",PTD_storfe!L188)</f>
        <v xml:space="preserve"> </v>
      </c>
      <c r="O182" s="63" t="str">
        <f>IF(PTD_storfe!M188=0," ",PTD_storfe!M188)</f>
        <v xml:space="preserve"> </v>
      </c>
      <c r="P182" s="63" t="str">
        <f>IF(PTD_storfe!N188=0," ",PTD_storfe!N188)</f>
        <v xml:space="preserve"> </v>
      </c>
      <c r="Q182" s="63" t="str">
        <f>IF(PTD_storfe!O188=0," ",PTD_storfe!O188)</f>
        <v xml:space="preserve"> </v>
      </c>
      <c r="R182" s="63" t="str">
        <f>IF(PTD_storfe!P188=0," ",PTD_storfe!P188)</f>
        <v xml:space="preserve"> </v>
      </c>
    </row>
    <row r="183" spans="2:18" x14ac:dyDescent="0.25">
      <c r="B183" s="47" t="str">
        <f>IF(PTD_storfe!A189=0," ",PTD_storfe!A189)</f>
        <v xml:space="preserve"> </v>
      </c>
      <c r="C183" s="62" t="str">
        <f>IF(PTD_storfe!B189=0," ",PTD_storfe!B189)</f>
        <v xml:space="preserve"> </v>
      </c>
      <c r="D183" s="62" t="str">
        <f>IF(PTD_storfe!C189=0," ",PTD_storfe!C189)</f>
        <v xml:space="preserve"> </v>
      </c>
      <c r="E183" s="62" t="str">
        <f>IF(PTD_storfe!D189=0," ",PTD_storfe!D189)</f>
        <v xml:space="preserve"> </v>
      </c>
      <c r="F183" s="62" t="str">
        <f>IF(PTD_storfe!E189=0," ",PTD_storfe!E189)</f>
        <v xml:space="preserve"> </v>
      </c>
      <c r="G183" s="62" t="str">
        <f>IF(PTD_storfe!F189=0," ",PTD_storfe!F189)</f>
        <v xml:space="preserve"> </v>
      </c>
      <c r="H183" s="62" t="str">
        <f>IF(PTD_storfe!G189=0," ",PTD_storfe!G189)</f>
        <v xml:space="preserve"> </v>
      </c>
      <c r="I183" s="62" t="str">
        <f>IF(PTD_storfe!H189=0," ",PTD_storfe!H189)</f>
        <v xml:space="preserve"> </v>
      </c>
      <c r="J183" s="62"/>
      <c r="K183" s="47" t="str">
        <f>IF(PTD_storfe!I189=0," ",PTD_storfe!I189)</f>
        <v xml:space="preserve"> </v>
      </c>
      <c r="L183" s="63" t="str">
        <f>IF(PTD_storfe!J189=0," ",PTD_storfe!J189)</f>
        <v xml:space="preserve"> </v>
      </c>
      <c r="M183" s="63" t="str">
        <f>IF(PTD_storfe!K189=0," ",PTD_storfe!K189)</f>
        <v xml:space="preserve"> </v>
      </c>
      <c r="N183" s="63" t="str">
        <f>IF(PTD_storfe!L189=0," ",PTD_storfe!L189)</f>
        <v xml:space="preserve"> </v>
      </c>
      <c r="O183" s="63" t="str">
        <f>IF(PTD_storfe!M189=0," ",PTD_storfe!M189)</f>
        <v xml:space="preserve"> </v>
      </c>
      <c r="P183" s="63" t="str">
        <f>IF(PTD_storfe!N189=0," ",PTD_storfe!N189)</f>
        <v xml:space="preserve"> </v>
      </c>
      <c r="Q183" s="63" t="str">
        <f>IF(PTD_storfe!O189=0," ",PTD_storfe!O189)</f>
        <v xml:space="preserve"> </v>
      </c>
      <c r="R183" s="63" t="str">
        <f>IF(PTD_storfe!P189=0," ",PTD_storfe!P189)</f>
        <v xml:space="preserve"> </v>
      </c>
    </row>
    <row r="184" spans="2:18" x14ac:dyDescent="0.25">
      <c r="B184" s="47" t="str">
        <f>IF(PTD_storfe!A190=0," ",PTD_storfe!A190)</f>
        <v xml:space="preserve"> </v>
      </c>
      <c r="C184" s="62" t="str">
        <f>IF(PTD_storfe!B190=0," ",PTD_storfe!B190)</f>
        <v xml:space="preserve"> </v>
      </c>
      <c r="D184" s="62" t="str">
        <f>IF(PTD_storfe!C190=0," ",PTD_storfe!C190)</f>
        <v xml:space="preserve"> </v>
      </c>
      <c r="E184" s="62" t="str">
        <f>IF(PTD_storfe!D190=0," ",PTD_storfe!D190)</f>
        <v xml:space="preserve"> </v>
      </c>
      <c r="F184" s="62" t="str">
        <f>IF(PTD_storfe!E190=0," ",PTD_storfe!E190)</f>
        <v xml:space="preserve"> </v>
      </c>
      <c r="G184" s="62" t="str">
        <f>IF(PTD_storfe!F190=0," ",PTD_storfe!F190)</f>
        <v xml:space="preserve"> </v>
      </c>
      <c r="H184" s="62" t="str">
        <f>IF(PTD_storfe!G190=0," ",PTD_storfe!G190)</f>
        <v xml:space="preserve"> </v>
      </c>
      <c r="I184" s="62" t="str">
        <f>IF(PTD_storfe!H190=0," ",PTD_storfe!H190)</f>
        <v xml:space="preserve"> </v>
      </c>
      <c r="J184" s="62"/>
      <c r="K184" s="47" t="str">
        <f>IF(PTD_storfe!I190=0," ",PTD_storfe!I190)</f>
        <v xml:space="preserve"> </v>
      </c>
      <c r="L184" s="63" t="str">
        <f>IF(PTD_storfe!J190=0," ",PTD_storfe!J190)</f>
        <v xml:space="preserve"> </v>
      </c>
      <c r="M184" s="63" t="str">
        <f>IF(PTD_storfe!K190=0," ",PTD_storfe!K190)</f>
        <v xml:space="preserve"> </v>
      </c>
      <c r="N184" s="63" t="str">
        <f>IF(PTD_storfe!L190=0," ",PTD_storfe!L190)</f>
        <v xml:space="preserve"> </v>
      </c>
      <c r="O184" s="63" t="str">
        <f>IF(PTD_storfe!M190=0," ",PTD_storfe!M190)</f>
        <v xml:space="preserve"> </v>
      </c>
      <c r="P184" s="63" t="str">
        <f>IF(PTD_storfe!N190=0," ",PTD_storfe!N190)</f>
        <v xml:space="preserve"> </v>
      </c>
      <c r="Q184" s="63" t="str">
        <f>IF(PTD_storfe!O190=0," ",PTD_storfe!O190)</f>
        <v xml:space="preserve"> </v>
      </c>
      <c r="R184" s="63" t="str">
        <f>IF(PTD_storfe!P190=0," ",PTD_storfe!P190)</f>
        <v xml:space="preserve"> </v>
      </c>
    </row>
    <row r="185" spans="2:18" x14ac:dyDescent="0.25">
      <c r="B185" s="47" t="str">
        <f>IF(PTD_storfe!A191=0," ",PTD_storfe!A191)</f>
        <v xml:space="preserve"> </v>
      </c>
      <c r="C185" s="62" t="str">
        <f>IF(PTD_storfe!B191=0," ",PTD_storfe!B191)</f>
        <v xml:space="preserve"> </v>
      </c>
      <c r="D185" s="62" t="str">
        <f>IF(PTD_storfe!C191=0," ",PTD_storfe!C191)</f>
        <v xml:space="preserve"> </v>
      </c>
      <c r="E185" s="62" t="str">
        <f>IF(PTD_storfe!D191=0," ",PTD_storfe!D191)</f>
        <v xml:space="preserve"> </v>
      </c>
      <c r="F185" s="62" t="str">
        <f>IF(PTD_storfe!E191=0," ",PTD_storfe!E191)</f>
        <v xml:space="preserve"> </v>
      </c>
      <c r="G185" s="62" t="str">
        <f>IF(PTD_storfe!F191=0," ",PTD_storfe!F191)</f>
        <v xml:space="preserve"> </v>
      </c>
      <c r="H185" s="62" t="str">
        <f>IF(PTD_storfe!G191=0," ",PTD_storfe!G191)</f>
        <v xml:space="preserve"> </v>
      </c>
      <c r="I185" s="62" t="str">
        <f>IF(PTD_storfe!H191=0," ",PTD_storfe!H191)</f>
        <v xml:space="preserve"> </v>
      </c>
      <c r="J185" s="62"/>
      <c r="K185" s="47" t="str">
        <f>IF(PTD_storfe!I191=0," ",PTD_storfe!I191)</f>
        <v xml:space="preserve"> </v>
      </c>
      <c r="L185" s="63" t="str">
        <f>IF(PTD_storfe!J191=0," ",PTD_storfe!J191)</f>
        <v xml:space="preserve"> </v>
      </c>
      <c r="M185" s="63" t="str">
        <f>IF(PTD_storfe!K191=0," ",PTD_storfe!K191)</f>
        <v xml:space="preserve"> </v>
      </c>
      <c r="N185" s="63" t="str">
        <f>IF(PTD_storfe!L191=0," ",PTD_storfe!L191)</f>
        <v xml:space="preserve"> </v>
      </c>
      <c r="O185" s="63" t="str">
        <f>IF(PTD_storfe!M191=0," ",PTD_storfe!M191)</f>
        <v xml:space="preserve"> </v>
      </c>
      <c r="P185" s="63" t="str">
        <f>IF(PTD_storfe!N191=0," ",PTD_storfe!N191)</f>
        <v xml:space="preserve"> </v>
      </c>
      <c r="Q185" s="63" t="str">
        <f>IF(PTD_storfe!O191=0," ",PTD_storfe!O191)</f>
        <v xml:space="preserve"> </v>
      </c>
      <c r="R185" s="63" t="str">
        <f>IF(PTD_storfe!P191=0," ",PTD_storfe!P191)</f>
        <v xml:space="preserve"> </v>
      </c>
    </row>
    <row r="186" spans="2:18" x14ac:dyDescent="0.25">
      <c r="B186" s="47" t="str">
        <f>IF(PTD_storfe!A192=0," ",PTD_storfe!A192)</f>
        <v xml:space="preserve"> </v>
      </c>
      <c r="C186" s="62" t="str">
        <f>IF(PTD_storfe!B192=0," ",PTD_storfe!B192)</f>
        <v xml:space="preserve"> </v>
      </c>
      <c r="D186" s="62" t="str">
        <f>IF(PTD_storfe!C192=0," ",PTD_storfe!C192)</f>
        <v xml:space="preserve"> </v>
      </c>
      <c r="E186" s="62" t="str">
        <f>IF(PTD_storfe!D192=0," ",PTD_storfe!D192)</f>
        <v xml:space="preserve"> </v>
      </c>
      <c r="F186" s="62" t="str">
        <f>IF(PTD_storfe!E192=0," ",PTD_storfe!E192)</f>
        <v xml:space="preserve"> </v>
      </c>
      <c r="G186" s="62" t="str">
        <f>IF(PTD_storfe!F192=0," ",PTD_storfe!F192)</f>
        <v xml:space="preserve"> </v>
      </c>
      <c r="H186" s="62" t="str">
        <f>IF(PTD_storfe!G192=0," ",PTD_storfe!G192)</f>
        <v xml:space="preserve"> </v>
      </c>
      <c r="I186" s="62" t="str">
        <f>IF(PTD_storfe!H192=0," ",PTD_storfe!H192)</f>
        <v xml:space="preserve"> </v>
      </c>
      <c r="J186" s="62"/>
      <c r="K186" s="47" t="str">
        <f>IF(PTD_storfe!I192=0," ",PTD_storfe!I192)</f>
        <v xml:space="preserve"> </v>
      </c>
      <c r="L186" s="63" t="str">
        <f>IF(PTD_storfe!J192=0," ",PTD_storfe!J192)</f>
        <v xml:space="preserve"> </v>
      </c>
      <c r="M186" s="63" t="str">
        <f>IF(PTD_storfe!K192=0," ",PTD_storfe!K192)</f>
        <v xml:space="preserve"> </v>
      </c>
      <c r="N186" s="63" t="str">
        <f>IF(PTD_storfe!L192=0," ",PTD_storfe!L192)</f>
        <v xml:space="preserve"> </v>
      </c>
      <c r="O186" s="63" t="str">
        <f>IF(PTD_storfe!M192=0," ",PTD_storfe!M192)</f>
        <v xml:space="preserve"> </v>
      </c>
      <c r="P186" s="63" t="str">
        <f>IF(PTD_storfe!N192=0," ",PTD_storfe!N192)</f>
        <v xml:space="preserve"> </v>
      </c>
      <c r="Q186" s="63" t="str">
        <f>IF(PTD_storfe!O192=0," ",PTD_storfe!O192)</f>
        <v xml:space="preserve"> </v>
      </c>
      <c r="R186" s="63" t="str">
        <f>IF(PTD_storfe!P192=0," ",PTD_storfe!P192)</f>
        <v xml:space="preserve"> </v>
      </c>
    </row>
    <row r="187" spans="2:18" x14ac:dyDescent="0.25">
      <c r="B187" s="47" t="str">
        <f>IF(PTD_storfe!A193=0," ",PTD_storfe!A193)</f>
        <v xml:space="preserve"> </v>
      </c>
      <c r="C187" s="62" t="str">
        <f>IF(PTD_storfe!B193=0," ",PTD_storfe!B193)</f>
        <v xml:space="preserve"> </v>
      </c>
      <c r="D187" s="62" t="str">
        <f>IF(PTD_storfe!C193=0," ",PTD_storfe!C193)</f>
        <v xml:space="preserve"> </v>
      </c>
      <c r="E187" s="62" t="str">
        <f>IF(PTD_storfe!D193=0," ",PTD_storfe!D193)</f>
        <v xml:space="preserve"> </v>
      </c>
      <c r="F187" s="62" t="str">
        <f>IF(PTD_storfe!E193=0," ",PTD_storfe!E193)</f>
        <v xml:space="preserve"> </v>
      </c>
      <c r="G187" s="62" t="str">
        <f>IF(PTD_storfe!F193=0," ",PTD_storfe!F193)</f>
        <v xml:space="preserve"> </v>
      </c>
      <c r="H187" s="62" t="str">
        <f>IF(PTD_storfe!G193=0," ",PTD_storfe!G193)</f>
        <v xml:space="preserve"> </v>
      </c>
      <c r="I187" s="62" t="str">
        <f>IF(PTD_storfe!H193=0," ",PTD_storfe!H193)</f>
        <v xml:space="preserve"> </v>
      </c>
      <c r="J187" s="62"/>
      <c r="K187" s="47" t="str">
        <f>IF(PTD_storfe!I193=0," ",PTD_storfe!I193)</f>
        <v xml:space="preserve"> </v>
      </c>
      <c r="L187" s="63" t="str">
        <f>IF(PTD_storfe!J193=0," ",PTD_storfe!J193)</f>
        <v xml:space="preserve"> </v>
      </c>
      <c r="M187" s="63" t="str">
        <f>IF(PTD_storfe!K193=0," ",PTD_storfe!K193)</f>
        <v xml:space="preserve"> </v>
      </c>
      <c r="N187" s="63" t="str">
        <f>IF(PTD_storfe!L193=0," ",PTD_storfe!L193)</f>
        <v xml:space="preserve"> </v>
      </c>
      <c r="O187" s="63" t="str">
        <f>IF(PTD_storfe!M193=0," ",PTD_storfe!M193)</f>
        <v xml:space="preserve"> </v>
      </c>
      <c r="P187" s="63" t="str">
        <f>IF(PTD_storfe!N193=0," ",PTD_storfe!N193)</f>
        <v xml:space="preserve"> </v>
      </c>
      <c r="Q187" s="63" t="str">
        <f>IF(PTD_storfe!O193=0," ",PTD_storfe!O193)</f>
        <v xml:space="preserve"> </v>
      </c>
      <c r="R187" s="63" t="str">
        <f>IF(PTD_storfe!P193=0," ",PTD_storfe!P193)</f>
        <v xml:space="preserve"> </v>
      </c>
    </row>
    <row r="188" spans="2:18" x14ac:dyDescent="0.25">
      <c r="B188" s="47" t="str">
        <f>IF(PTD_storfe!A194=0," ",PTD_storfe!A194)</f>
        <v xml:space="preserve"> </v>
      </c>
      <c r="C188" s="62" t="str">
        <f>IF(PTD_storfe!B194=0," ",PTD_storfe!B194)</f>
        <v xml:space="preserve"> </v>
      </c>
      <c r="D188" s="62" t="str">
        <f>IF(PTD_storfe!C194=0," ",PTD_storfe!C194)</f>
        <v xml:space="preserve"> </v>
      </c>
      <c r="E188" s="62" t="str">
        <f>IF(PTD_storfe!D194=0," ",PTD_storfe!D194)</f>
        <v xml:space="preserve"> </v>
      </c>
      <c r="F188" s="62" t="str">
        <f>IF(PTD_storfe!E194=0," ",PTD_storfe!E194)</f>
        <v xml:space="preserve"> </v>
      </c>
      <c r="G188" s="62" t="str">
        <f>IF(PTD_storfe!F194=0," ",PTD_storfe!F194)</f>
        <v xml:space="preserve"> </v>
      </c>
      <c r="H188" s="62" t="str">
        <f>IF(PTD_storfe!G194=0," ",PTD_storfe!G194)</f>
        <v xml:space="preserve"> </v>
      </c>
      <c r="I188" s="62" t="str">
        <f>IF(PTD_storfe!H194=0," ",PTD_storfe!H194)</f>
        <v xml:space="preserve"> </v>
      </c>
      <c r="J188" s="62"/>
      <c r="K188" s="47" t="str">
        <f>IF(PTD_storfe!I194=0," ",PTD_storfe!I194)</f>
        <v xml:space="preserve"> </v>
      </c>
      <c r="L188" s="63" t="str">
        <f>IF(PTD_storfe!J194=0," ",PTD_storfe!J194)</f>
        <v xml:space="preserve"> </v>
      </c>
      <c r="M188" s="63" t="str">
        <f>IF(PTD_storfe!K194=0," ",PTD_storfe!K194)</f>
        <v xml:space="preserve"> </v>
      </c>
      <c r="N188" s="63" t="str">
        <f>IF(PTD_storfe!L194=0," ",PTD_storfe!L194)</f>
        <v xml:space="preserve"> </v>
      </c>
      <c r="O188" s="63" t="str">
        <f>IF(PTD_storfe!M194=0," ",PTD_storfe!M194)</f>
        <v xml:space="preserve"> </v>
      </c>
      <c r="P188" s="63" t="str">
        <f>IF(PTD_storfe!N194=0," ",PTD_storfe!N194)</f>
        <v xml:space="preserve"> </v>
      </c>
      <c r="Q188" s="63" t="str">
        <f>IF(PTD_storfe!O194=0," ",PTD_storfe!O194)</f>
        <v xml:space="preserve"> </v>
      </c>
      <c r="R188" s="63" t="str">
        <f>IF(PTD_storfe!P194=0," ",PTD_storfe!P194)</f>
        <v xml:space="preserve"> </v>
      </c>
    </row>
    <row r="189" spans="2:18" x14ac:dyDescent="0.25">
      <c r="B189" s="47" t="str">
        <f>IF(PTD_storfe!A195=0," ",PTD_storfe!A195)</f>
        <v xml:space="preserve"> </v>
      </c>
      <c r="C189" s="62" t="str">
        <f>IF(PTD_storfe!B195=0," ",PTD_storfe!B195)</f>
        <v xml:space="preserve"> </v>
      </c>
      <c r="D189" s="62" t="str">
        <f>IF(PTD_storfe!C195=0," ",PTD_storfe!C195)</f>
        <v xml:space="preserve"> </v>
      </c>
      <c r="E189" s="62" t="str">
        <f>IF(PTD_storfe!D195=0," ",PTD_storfe!D195)</f>
        <v xml:space="preserve"> </v>
      </c>
      <c r="F189" s="62" t="str">
        <f>IF(PTD_storfe!E195=0," ",PTD_storfe!E195)</f>
        <v xml:space="preserve"> </v>
      </c>
      <c r="G189" s="62" t="str">
        <f>IF(PTD_storfe!F195=0," ",PTD_storfe!F195)</f>
        <v xml:space="preserve"> </v>
      </c>
      <c r="H189" s="62" t="str">
        <f>IF(PTD_storfe!G195=0," ",PTD_storfe!G195)</f>
        <v xml:space="preserve"> </v>
      </c>
      <c r="I189" s="62" t="str">
        <f>IF(PTD_storfe!H195=0," ",PTD_storfe!H195)</f>
        <v xml:space="preserve"> </v>
      </c>
      <c r="J189" s="62"/>
      <c r="K189" s="47" t="str">
        <f>IF(PTD_storfe!I195=0," ",PTD_storfe!I195)</f>
        <v xml:space="preserve"> </v>
      </c>
      <c r="L189" s="63" t="str">
        <f>IF(PTD_storfe!J195=0," ",PTD_storfe!J195)</f>
        <v xml:space="preserve"> </v>
      </c>
      <c r="M189" s="63" t="str">
        <f>IF(PTD_storfe!K195=0," ",PTD_storfe!K195)</f>
        <v xml:space="preserve"> </v>
      </c>
      <c r="N189" s="63" t="str">
        <f>IF(PTD_storfe!L195=0," ",PTD_storfe!L195)</f>
        <v xml:space="preserve"> </v>
      </c>
      <c r="O189" s="63" t="str">
        <f>IF(PTD_storfe!M195=0," ",PTD_storfe!M195)</f>
        <v xml:space="preserve"> </v>
      </c>
      <c r="P189" s="63" t="str">
        <f>IF(PTD_storfe!N195=0," ",PTD_storfe!N195)</f>
        <v xml:space="preserve"> </v>
      </c>
      <c r="Q189" s="63" t="str">
        <f>IF(PTD_storfe!O195=0," ",PTD_storfe!O195)</f>
        <v xml:space="preserve"> </v>
      </c>
      <c r="R189" s="63" t="str">
        <f>IF(PTD_storfe!P195=0," ",PTD_storfe!P195)</f>
        <v xml:space="preserve"> </v>
      </c>
    </row>
    <row r="190" spans="2:18" x14ac:dyDescent="0.25">
      <c r="B190" s="47" t="str">
        <f>IF(PTD_storfe!A196=0," ",PTD_storfe!A196)</f>
        <v xml:space="preserve"> </v>
      </c>
      <c r="C190" s="62" t="str">
        <f>IF(PTD_storfe!B196=0," ",PTD_storfe!B196)</f>
        <v xml:space="preserve"> </v>
      </c>
      <c r="D190" s="62" t="str">
        <f>IF(PTD_storfe!C196=0," ",PTD_storfe!C196)</f>
        <v xml:space="preserve"> </v>
      </c>
      <c r="E190" s="62" t="str">
        <f>IF(PTD_storfe!D196=0," ",PTD_storfe!D196)</f>
        <v xml:space="preserve"> </v>
      </c>
      <c r="F190" s="62" t="str">
        <f>IF(PTD_storfe!E196=0," ",PTD_storfe!E196)</f>
        <v xml:space="preserve"> </v>
      </c>
      <c r="G190" s="62" t="str">
        <f>IF(PTD_storfe!F196=0," ",PTD_storfe!F196)</f>
        <v xml:space="preserve"> </v>
      </c>
      <c r="H190" s="62" t="str">
        <f>IF(PTD_storfe!G196=0," ",PTD_storfe!G196)</f>
        <v xml:space="preserve"> </v>
      </c>
      <c r="I190" s="62" t="str">
        <f>IF(PTD_storfe!H196=0," ",PTD_storfe!H196)</f>
        <v xml:space="preserve"> </v>
      </c>
      <c r="J190" s="62"/>
      <c r="K190" s="47" t="str">
        <f>IF(PTD_storfe!I196=0," ",PTD_storfe!I196)</f>
        <v xml:space="preserve"> </v>
      </c>
      <c r="L190" s="63" t="str">
        <f>IF(PTD_storfe!J196=0," ",PTD_storfe!J196)</f>
        <v xml:space="preserve"> </v>
      </c>
      <c r="M190" s="63" t="str">
        <f>IF(PTD_storfe!K196=0," ",PTD_storfe!K196)</f>
        <v xml:space="preserve"> </v>
      </c>
      <c r="N190" s="63" t="str">
        <f>IF(PTD_storfe!L196=0," ",PTD_storfe!L196)</f>
        <v xml:space="preserve"> </v>
      </c>
      <c r="O190" s="63" t="str">
        <f>IF(PTD_storfe!M196=0," ",PTD_storfe!M196)</f>
        <v xml:space="preserve"> </v>
      </c>
      <c r="P190" s="63" t="str">
        <f>IF(PTD_storfe!N196=0," ",PTD_storfe!N196)</f>
        <v xml:space="preserve"> </v>
      </c>
      <c r="Q190" s="63" t="str">
        <f>IF(PTD_storfe!O196=0," ",PTD_storfe!O196)</f>
        <v xml:space="preserve"> </v>
      </c>
      <c r="R190" s="63" t="str">
        <f>IF(PTD_storfe!P196=0," ",PTD_storfe!P196)</f>
        <v xml:space="preserve"> </v>
      </c>
    </row>
    <row r="191" spans="2:18" x14ac:dyDescent="0.25">
      <c r="B191" s="47" t="str">
        <f>IF(PTD_storfe!A197=0," ",PTD_storfe!A197)</f>
        <v xml:space="preserve"> </v>
      </c>
      <c r="C191" s="62" t="str">
        <f>IF(PTD_storfe!B197=0," ",PTD_storfe!B197)</f>
        <v xml:space="preserve"> </v>
      </c>
      <c r="D191" s="62" t="str">
        <f>IF(PTD_storfe!C197=0," ",PTD_storfe!C197)</f>
        <v xml:space="preserve"> </v>
      </c>
      <c r="E191" s="62" t="str">
        <f>IF(PTD_storfe!D197=0," ",PTD_storfe!D197)</f>
        <v xml:space="preserve"> </v>
      </c>
      <c r="F191" s="62" t="str">
        <f>IF(PTD_storfe!E197=0," ",PTD_storfe!E197)</f>
        <v xml:space="preserve"> </v>
      </c>
      <c r="G191" s="62" t="str">
        <f>IF(PTD_storfe!F197=0," ",PTD_storfe!F197)</f>
        <v xml:space="preserve"> </v>
      </c>
      <c r="H191" s="62" t="str">
        <f>IF(PTD_storfe!G197=0," ",PTD_storfe!G197)</f>
        <v xml:space="preserve"> </v>
      </c>
      <c r="I191" s="62" t="str">
        <f>IF(PTD_storfe!H197=0," ",PTD_storfe!H197)</f>
        <v xml:space="preserve"> </v>
      </c>
      <c r="J191" s="62"/>
      <c r="K191" s="47" t="str">
        <f>IF(PTD_storfe!I197=0," ",PTD_storfe!I197)</f>
        <v xml:space="preserve"> </v>
      </c>
      <c r="L191" s="63" t="str">
        <f>IF(PTD_storfe!J197=0," ",PTD_storfe!J197)</f>
        <v xml:space="preserve"> </v>
      </c>
      <c r="M191" s="63" t="str">
        <f>IF(PTD_storfe!K197=0," ",PTD_storfe!K197)</f>
        <v xml:space="preserve"> </v>
      </c>
      <c r="N191" s="63" t="str">
        <f>IF(PTD_storfe!L197=0," ",PTD_storfe!L197)</f>
        <v xml:space="preserve"> </v>
      </c>
      <c r="O191" s="63" t="str">
        <f>IF(PTD_storfe!M197=0," ",PTD_storfe!M197)</f>
        <v xml:space="preserve"> </v>
      </c>
      <c r="P191" s="63" t="str">
        <f>IF(PTD_storfe!N197=0," ",PTD_storfe!N197)</f>
        <v xml:space="preserve"> </v>
      </c>
      <c r="Q191" s="63" t="str">
        <f>IF(PTD_storfe!O197=0," ",PTD_storfe!O197)</f>
        <v xml:space="preserve"> </v>
      </c>
      <c r="R191" s="63" t="str">
        <f>IF(PTD_storfe!P197=0," ",PTD_storfe!P197)</f>
        <v xml:space="preserve"> </v>
      </c>
    </row>
    <row r="192" spans="2:18" x14ac:dyDescent="0.25">
      <c r="B192" s="47" t="str">
        <f>IF(PTD_storfe!A198=0," ",PTD_storfe!A198)</f>
        <v xml:space="preserve"> </v>
      </c>
      <c r="C192" s="62" t="str">
        <f>IF(PTD_storfe!B198=0," ",PTD_storfe!B198)</f>
        <v xml:space="preserve"> </v>
      </c>
      <c r="D192" s="62" t="str">
        <f>IF(PTD_storfe!C198=0," ",PTD_storfe!C198)</f>
        <v xml:space="preserve"> </v>
      </c>
      <c r="E192" s="62" t="str">
        <f>IF(PTD_storfe!D198=0," ",PTD_storfe!D198)</f>
        <v xml:space="preserve"> </v>
      </c>
      <c r="F192" s="62" t="str">
        <f>IF(PTD_storfe!E198=0," ",PTD_storfe!E198)</f>
        <v xml:space="preserve"> </v>
      </c>
      <c r="G192" s="62" t="str">
        <f>IF(PTD_storfe!F198=0," ",PTD_storfe!F198)</f>
        <v xml:space="preserve"> </v>
      </c>
      <c r="H192" s="62" t="str">
        <f>IF(PTD_storfe!G198=0," ",PTD_storfe!G198)</f>
        <v xml:space="preserve"> </v>
      </c>
      <c r="I192" s="62" t="str">
        <f>IF(PTD_storfe!H198=0," ",PTD_storfe!H198)</f>
        <v xml:space="preserve"> </v>
      </c>
      <c r="J192" s="62"/>
      <c r="K192" s="47" t="str">
        <f>IF(PTD_storfe!I198=0," ",PTD_storfe!I198)</f>
        <v xml:space="preserve"> </v>
      </c>
      <c r="L192" s="63" t="str">
        <f>IF(PTD_storfe!J198=0," ",PTD_storfe!J198)</f>
        <v xml:space="preserve"> </v>
      </c>
      <c r="M192" s="63" t="str">
        <f>IF(PTD_storfe!K198=0," ",PTD_storfe!K198)</f>
        <v xml:space="preserve"> </v>
      </c>
      <c r="N192" s="63" t="str">
        <f>IF(PTD_storfe!L198=0," ",PTD_storfe!L198)</f>
        <v xml:space="preserve"> </v>
      </c>
      <c r="O192" s="63" t="str">
        <f>IF(PTD_storfe!M198=0," ",PTD_storfe!M198)</f>
        <v xml:space="preserve"> </v>
      </c>
      <c r="P192" s="63" t="str">
        <f>IF(PTD_storfe!N198=0," ",PTD_storfe!N198)</f>
        <v xml:space="preserve"> </v>
      </c>
      <c r="Q192" s="63" t="str">
        <f>IF(PTD_storfe!O198=0," ",PTD_storfe!O198)</f>
        <v xml:space="preserve"> </v>
      </c>
      <c r="R192" s="63" t="str">
        <f>IF(PTD_storfe!P198=0," ",PTD_storfe!P198)</f>
        <v xml:space="preserve"> </v>
      </c>
    </row>
    <row r="193" spans="2:18" x14ac:dyDescent="0.25">
      <c r="B193" s="47" t="str">
        <f>IF(PTD_storfe!A199=0," ",PTD_storfe!A199)</f>
        <v xml:space="preserve"> </v>
      </c>
      <c r="C193" s="62" t="str">
        <f>IF(PTD_storfe!B199=0," ",PTD_storfe!B199)</f>
        <v xml:space="preserve"> </v>
      </c>
      <c r="D193" s="62" t="str">
        <f>IF(PTD_storfe!C199=0," ",PTD_storfe!C199)</f>
        <v xml:space="preserve"> </v>
      </c>
      <c r="E193" s="62" t="str">
        <f>IF(PTD_storfe!D199=0," ",PTD_storfe!D199)</f>
        <v xml:space="preserve"> </v>
      </c>
      <c r="F193" s="62" t="str">
        <f>IF(PTD_storfe!E199=0," ",PTD_storfe!E199)</f>
        <v xml:space="preserve"> </v>
      </c>
      <c r="G193" s="62" t="str">
        <f>IF(PTD_storfe!F199=0," ",PTD_storfe!F199)</f>
        <v xml:space="preserve"> </v>
      </c>
      <c r="H193" s="62" t="str">
        <f>IF(PTD_storfe!G199=0," ",PTD_storfe!G199)</f>
        <v xml:space="preserve"> </v>
      </c>
      <c r="I193" s="62" t="str">
        <f>IF(PTD_storfe!H199=0," ",PTD_storfe!H199)</f>
        <v xml:space="preserve"> </v>
      </c>
      <c r="J193" s="62"/>
      <c r="K193" s="47" t="str">
        <f>IF(PTD_storfe!I199=0," ",PTD_storfe!I199)</f>
        <v xml:space="preserve"> </v>
      </c>
      <c r="L193" s="63" t="str">
        <f>IF(PTD_storfe!J199=0," ",PTD_storfe!J199)</f>
        <v xml:space="preserve"> </v>
      </c>
      <c r="M193" s="63" t="str">
        <f>IF(PTD_storfe!K199=0," ",PTD_storfe!K199)</f>
        <v xml:space="preserve"> </v>
      </c>
      <c r="N193" s="63" t="str">
        <f>IF(PTD_storfe!L199=0," ",PTD_storfe!L199)</f>
        <v xml:space="preserve"> </v>
      </c>
      <c r="O193" s="63" t="str">
        <f>IF(PTD_storfe!M199=0," ",PTD_storfe!M199)</f>
        <v xml:space="preserve"> </v>
      </c>
      <c r="P193" s="63" t="str">
        <f>IF(PTD_storfe!N199=0," ",PTD_storfe!N199)</f>
        <v xml:space="preserve"> </v>
      </c>
      <c r="Q193" s="63" t="str">
        <f>IF(PTD_storfe!O199=0," ",PTD_storfe!O199)</f>
        <v xml:space="preserve"> </v>
      </c>
      <c r="R193" s="63" t="str">
        <f>IF(PTD_storfe!P199=0," ",PTD_storfe!P199)</f>
        <v xml:space="preserve"> </v>
      </c>
    </row>
    <row r="194" spans="2:18" x14ac:dyDescent="0.25">
      <c r="B194" s="47" t="str">
        <f>IF(PTD_storfe!A200=0," ",PTD_storfe!A200)</f>
        <v xml:space="preserve"> </v>
      </c>
      <c r="C194" s="62" t="str">
        <f>IF(PTD_storfe!B200=0," ",PTD_storfe!B200)</f>
        <v xml:space="preserve"> </v>
      </c>
      <c r="D194" s="62" t="str">
        <f>IF(PTD_storfe!C200=0," ",PTD_storfe!C200)</f>
        <v xml:space="preserve"> </v>
      </c>
      <c r="E194" s="62" t="str">
        <f>IF(PTD_storfe!D200=0," ",PTD_storfe!D200)</f>
        <v xml:space="preserve"> </v>
      </c>
      <c r="F194" s="62" t="str">
        <f>IF(PTD_storfe!E200=0," ",PTD_storfe!E200)</f>
        <v xml:space="preserve"> </v>
      </c>
      <c r="G194" s="62" t="str">
        <f>IF(PTD_storfe!F200=0," ",PTD_storfe!F200)</f>
        <v xml:space="preserve"> </v>
      </c>
      <c r="H194" s="62" t="str">
        <f>IF(PTD_storfe!G200=0," ",PTD_storfe!G200)</f>
        <v xml:space="preserve"> </v>
      </c>
      <c r="I194" s="62" t="str">
        <f>IF(PTD_storfe!H200=0," ",PTD_storfe!H200)</f>
        <v xml:space="preserve"> </v>
      </c>
      <c r="J194" s="62"/>
      <c r="K194" s="47" t="str">
        <f>IF(PTD_storfe!I200=0," ",PTD_storfe!I200)</f>
        <v xml:space="preserve"> </v>
      </c>
      <c r="L194" s="63" t="str">
        <f>IF(PTD_storfe!J200=0," ",PTD_storfe!J200)</f>
        <v xml:space="preserve"> </v>
      </c>
      <c r="M194" s="63" t="str">
        <f>IF(PTD_storfe!K200=0," ",PTD_storfe!K200)</f>
        <v xml:space="preserve"> </v>
      </c>
      <c r="N194" s="63" t="str">
        <f>IF(PTD_storfe!L200=0," ",PTD_storfe!L200)</f>
        <v xml:space="preserve"> </v>
      </c>
      <c r="O194" s="63" t="str">
        <f>IF(PTD_storfe!M200=0," ",PTD_storfe!M200)</f>
        <v xml:space="preserve"> </v>
      </c>
      <c r="P194" s="63" t="str">
        <f>IF(PTD_storfe!N200=0," ",PTD_storfe!N200)</f>
        <v xml:space="preserve"> </v>
      </c>
      <c r="Q194" s="63" t="str">
        <f>IF(PTD_storfe!O200=0," ",PTD_storfe!O200)</f>
        <v xml:space="preserve"> </v>
      </c>
      <c r="R194" s="63" t="str">
        <f>IF(PTD_storfe!P200=0," ",PTD_storfe!P200)</f>
        <v xml:space="preserve"> </v>
      </c>
    </row>
    <row r="195" spans="2:18" x14ac:dyDescent="0.25">
      <c r="B195" s="47" t="str">
        <f>IF(PTD_storfe!A201=0," ",PTD_storfe!A201)</f>
        <v xml:space="preserve"> </v>
      </c>
      <c r="C195" s="62" t="str">
        <f>IF(PTD_storfe!B201=0," ",PTD_storfe!B201)</f>
        <v xml:space="preserve"> </v>
      </c>
      <c r="D195" s="62" t="str">
        <f>IF(PTD_storfe!C201=0," ",PTD_storfe!C201)</f>
        <v xml:space="preserve"> </v>
      </c>
      <c r="E195" s="62" t="str">
        <f>IF(PTD_storfe!D201=0," ",PTD_storfe!D201)</f>
        <v xml:space="preserve"> </v>
      </c>
      <c r="F195" s="62" t="str">
        <f>IF(PTD_storfe!E201=0," ",PTD_storfe!E201)</f>
        <v xml:space="preserve"> </v>
      </c>
      <c r="G195" s="62" t="str">
        <f>IF(PTD_storfe!F201=0," ",PTD_storfe!F201)</f>
        <v xml:space="preserve"> </v>
      </c>
      <c r="H195" s="62" t="str">
        <f>IF(PTD_storfe!G201=0," ",PTD_storfe!G201)</f>
        <v xml:space="preserve"> </v>
      </c>
      <c r="I195" s="62" t="str">
        <f>IF(PTD_storfe!H201=0," ",PTD_storfe!H201)</f>
        <v xml:space="preserve"> </v>
      </c>
      <c r="J195" s="62"/>
      <c r="K195" s="47" t="str">
        <f>IF(PTD_storfe!I201=0," ",PTD_storfe!I201)</f>
        <v xml:space="preserve"> </v>
      </c>
      <c r="L195" s="63" t="str">
        <f>IF(PTD_storfe!J201=0," ",PTD_storfe!J201)</f>
        <v xml:space="preserve"> </v>
      </c>
      <c r="M195" s="63" t="str">
        <f>IF(PTD_storfe!K201=0," ",PTD_storfe!K201)</f>
        <v xml:space="preserve"> </v>
      </c>
      <c r="N195" s="63" t="str">
        <f>IF(PTD_storfe!L201=0," ",PTD_storfe!L201)</f>
        <v xml:space="preserve"> </v>
      </c>
      <c r="O195" s="63" t="str">
        <f>IF(PTD_storfe!M201=0," ",PTD_storfe!M201)</f>
        <v xml:space="preserve"> </v>
      </c>
      <c r="P195" s="63" t="str">
        <f>IF(PTD_storfe!N201=0," ",PTD_storfe!N201)</f>
        <v xml:space="preserve"> </v>
      </c>
      <c r="Q195" s="63" t="str">
        <f>IF(PTD_storfe!O201=0," ",PTD_storfe!O201)</f>
        <v xml:space="preserve"> </v>
      </c>
      <c r="R195" s="63" t="str">
        <f>IF(PTD_storfe!P201=0," ",PTD_storfe!P201)</f>
        <v xml:space="preserve"> </v>
      </c>
    </row>
    <row r="196" spans="2:18" x14ac:dyDescent="0.25">
      <c r="B196" s="47" t="str">
        <f>IF(PTD_storfe!A202=0," ",PTD_storfe!A202)</f>
        <v xml:space="preserve"> </v>
      </c>
      <c r="C196" s="62" t="str">
        <f>IF(PTD_storfe!B202=0," ",PTD_storfe!B202)</f>
        <v xml:space="preserve"> </v>
      </c>
      <c r="D196" s="62" t="str">
        <f>IF(PTD_storfe!C202=0," ",PTD_storfe!C202)</f>
        <v xml:space="preserve"> </v>
      </c>
      <c r="E196" s="62" t="str">
        <f>IF(PTD_storfe!D202=0," ",PTD_storfe!D202)</f>
        <v xml:space="preserve"> </v>
      </c>
      <c r="F196" s="62" t="str">
        <f>IF(PTD_storfe!E202=0," ",PTD_storfe!E202)</f>
        <v xml:space="preserve"> </v>
      </c>
      <c r="G196" s="62" t="str">
        <f>IF(PTD_storfe!F202=0," ",PTD_storfe!F202)</f>
        <v xml:space="preserve"> </v>
      </c>
      <c r="H196" s="62" t="str">
        <f>IF(PTD_storfe!G202=0," ",PTD_storfe!G202)</f>
        <v xml:space="preserve"> </v>
      </c>
      <c r="I196" s="62" t="str">
        <f>IF(PTD_storfe!H202=0," ",PTD_storfe!H202)</f>
        <v xml:space="preserve"> </v>
      </c>
      <c r="J196" s="62"/>
      <c r="K196" s="47" t="str">
        <f>IF(PTD_storfe!I202=0," ",PTD_storfe!I202)</f>
        <v xml:space="preserve"> </v>
      </c>
      <c r="L196" s="63" t="str">
        <f>IF(PTD_storfe!J202=0," ",PTD_storfe!J202)</f>
        <v xml:space="preserve"> </v>
      </c>
      <c r="M196" s="63" t="str">
        <f>IF(PTD_storfe!K202=0," ",PTD_storfe!K202)</f>
        <v xml:space="preserve"> </v>
      </c>
      <c r="N196" s="63" t="str">
        <f>IF(PTD_storfe!L202=0," ",PTD_storfe!L202)</f>
        <v xml:space="preserve"> </v>
      </c>
      <c r="O196" s="63" t="str">
        <f>IF(PTD_storfe!M202=0," ",PTD_storfe!M202)</f>
        <v xml:space="preserve"> </v>
      </c>
      <c r="P196" s="63" t="str">
        <f>IF(PTD_storfe!N202=0," ",PTD_storfe!N202)</f>
        <v xml:space="preserve"> </v>
      </c>
      <c r="Q196" s="63" t="str">
        <f>IF(PTD_storfe!O202=0," ",PTD_storfe!O202)</f>
        <v xml:space="preserve"> </v>
      </c>
      <c r="R196" s="63" t="str">
        <f>IF(PTD_storfe!P202=0," ",PTD_storfe!P202)</f>
        <v xml:space="preserve"> </v>
      </c>
    </row>
    <row r="197" spans="2:18" x14ac:dyDescent="0.25">
      <c r="B197" s="47" t="str">
        <f>IF(PTD_storfe!A203=0," ",PTD_storfe!A203)</f>
        <v xml:space="preserve"> </v>
      </c>
      <c r="C197" s="62" t="str">
        <f>IF(PTD_storfe!B203=0," ",PTD_storfe!B203)</f>
        <v xml:space="preserve"> </v>
      </c>
      <c r="D197" s="62" t="str">
        <f>IF(PTD_storfe!C203=0," ",PTD_storfe!C203)</f>
        <v xml:space="preserve"> </v>
      </c>
      <c r="E197" s="62" t="str">
        <f>IF(PTD_storfe!D203=0," ",PTD_storfe!D203)</f>
        <v xml:space="preserve"> </v>
      </c>
      <c r="F197" s="62" t="str">
        <f>IF(PTD_storfe!E203=0," ",PTD_storfe!E203)</f>
        <v xml:space="preserve"> </v>
      </c>
      <c r="G197" s="62" t="str">
        <f>IF(PTD_storfe!F203=0," ",PTD_storfe!F203)</f>
        <v xml:space="preserve"> </v>
      </c>
      <c r="H197" s="62" t="str">
        <f>IF(PTD_storfe!G203=0," ",PTD_storfe!G203)</f>
        <v xml:space="preserve"> </v>
      </c>
      <c r="I197" s="62" t="str">
        <f>IF(PTD_storfe!H203=0," ",PTD_storfe!H203)</f>
        <v xml:space="preserve"> </v>
      </c>
      <c r="J197" s="62"/>
      <c r="K197" s="47" t="str">
        <f>IF(PTD_storfe!I203=0," ",PTD_storfe!I203)</f>
        <v xml:space="preserve"> </v>
      </c>
      <c r="L197" s="63" t="str">
        <f>IF(PTD_storfe!J203=0," ",PTD_storfe!J203)</f>
        <v xml:space="preserve"> </v>
      </c>
      <c r="M197" s="63" t="str">
        <f>IF(PTD_storfe!K203=0," ",PTD_storfe!K203)</f>
        <v xml:space="preserve"> </v>
      </c>
      <c r="N197" s="63" t="str">
        <f>IF(PTD_storfe!L203=0," ",PTD_storfe!L203)</f>
        <v xml:space="preserve"> </v>
      </c>
      <c r="O197" s="63" t="str">
        <f>IF(PTD_storfe!M203=0," ",PTD_storfe!M203)</f>
        <v xml:space="preserve"> </v>
      </c>
      <c r="P197" s="63" t="str">
        <f>IF(PTD_storfe!N203=0," ",PTD_storfe!N203)</f>
        <v xml:space="preserve"> </v>
      </c>
      <c r="Q197" s="63" t="str">
        <f>IF(PTD_storfe!O203=0," ",PTD_storfe!O203)</f>
        <v xml:space="preserve"> </v>
      </c>
      <c r="R197" s="63" t="str">
        <f>IF(PTD_storfe!P203=0," ",PTD_storfe!P203)</f>
        <v xml:space="preserve"> </v>
      </c>
    </row>
    <row r="198" spans="2:18" x14ac:dyDescent="0.25">
      <c r="B198" s="47" t="str">
        <f>IF(PTD_storfe!A204=0," ",PTD_storfe!A204)</f>
        <v xml:space="preserve"> </v>
      </c>
      <c r="C198" s="62" t="str">
        <f>IF(PTD_storfe!B204=0," ",PTD_storfe!B204)</f>
        <v xml:space="preserve"> </v>
      </c>
      <c r="D198" s="62" t="str">
        <f>IF(PTD_storfe!C204=0," ",PTD_storfe!C204)</f>
        <v xml:space="preserve"> </v>
      </c>
      <c r="E198" s="62" t="str">
        <f>IF(PTD_storfe!D204=0," ",PTD_storfe!D204)</f>
        <v xml:space="preserve"> </v>
      </c>
      <c r="F198" s="62" t="str">
        <f>IF(PTD_storfe!E204=0," ",PTD_storfe!E204)</f>
        <v xml:space="preserve"> </v>
      </c>
      <c r="G198" s="62" t="str">
        <f>IF(PTD_storfe!F204=0," ",PTD_storfe!F204)</f>
        <v xml:space="preserve"> </v>
      </c>
      <c r="H198" s="62" t="str">
        <f>IF(PTD_storfe!G204=0," ",PTD_storfe!G204)</f>
        <v xml:space="preserve"> </v>
      </c>
      <c r="I198" s="62" t="str">
        <f>IF(PTD_storfe!H204=0," ",PTD_storfe!H204)</f>
        <v xml:space="preserve"> </v>
      </c>
      <c r="J198" s="62"/>
      <c r="K198" s="47" t="str">
        <f>IF(PTD_storfe!I204=0," ",PTD_storfe!I204)</f>
        <v xml:space="preserve"> </v>
      </c>
      <c r="L198" s="63" t="str">
        <f>IF(PTD_storfe!J204=0," ",PTD_storfe!J204)</f>
        <v xml:space="preserve"> </v>
      </c>
      <c r="M198" s="63" t="str">
        <f>IF(PTD_storfe!K204=0," ",PTD_storfe!K204)</f>
        <v xml:space="preserve"> </v>
      </c>
      <c r="N198" s="63" t="str">
        <f>IF(PTD_storfe!L204=0," ",PTD_storfe!L204)</f>
        <v xml:space="preserve"> </v>
      </c>
      <c r="O198" s="63" t="str">
        <f>IF(PTD_storfe!M204=0," ",PTD_storfe!M204)</f>
        <v xml:space="preserve"> </v>
      </c>
      <c r="P198" s="63" t="str">
        <f>IF(PTD_storfe!N204=0," ",PTD_storfe!N204)</f>
        <v xml:space="preserve"> </v>
      </c>
      <c r="Q198" s="63" t="str">
        <f>IF(PTD_storfe!O204=0," ",PTD_storfe!O204)</f>
        <v xml:space="preserve"> </v>
      </c>
      <c r="R198" s="63" t="str">
        <f>IF(PTD_storfe!P204=0," ",PTD_storfe!P204)</f>
        <v xml:space="preserve"> </v>
      </c>
    </row>
    <row r="199" spans="2:18" x14ac:dyDescent="0.25">
      <c r="B199" s="47" t="str">
        <f>IF(PTD_storfe!A205=0," ",PTD_storfe!A205)</f>
        <v xml:space="preserve"> </v>
      </c>
      <c r="C199" s="62" t="str">
        <f>IF(PTD_storfe!B205=0," ",PTD_storfe!B205)</f>
        <v xml:space="preserve"> </v>
      </c>
      <c r="D199" s="62" t="str">
        <f>IF(PTD_storfe!C205=0," ",PTD_storfe!C205)</f>
        <v xml:space="preserve"> </v>
      </c>
      <c r="E199" s="62" t="str">
        <f>IF(PTD_storfe!D205=0," ",PTD_storfe!D205)</f>
        <v xml:space="preserve"> </v>
      </c>
      <c r="F199" s="62" t="str">
        <f>IF(PTD_storfe!E205=0," ",PTD_storfe!E205)</f>
        <v xml:space="preserve"> </v>
      </c>
      <c r="G199" s="62" t="str">
        <f>IF(PTD_storfe!F205=0," ",PTD_storfe!F205)</f>
        <v xml:space="preserve"> </v>
      </c>
      <c r="H199" s="62" t="str">
        <f>IF(PTD_storfe!G205=0," ",PTD_storfe!G205)</f>
        <v xml:space="preserve"> </v>
      </c>
      <c r="I199" s="62" t="str">
        <f>IF(PTD_storfe!H205=0," ",PTD_storfe!H205)</f>
        <v xml:space="preserve"> </v>
      </c>
      <c r="J199" s="62"/>
      <c r="K199" s="47" t="str">
        <f>IF(PTD_storfe!I205=0," ",PTD_storfe!I205)</f>
        <v xml:space="preserve"> </v>
      </c>
      <c r="L199" s="63" t="str">
        <f>IF(PTD_storfe!J205=0," ",PTD_storfe!J205)</f>
        <v xml:space="preserve"> </v>
      </c>
      <c r="M199" s="63" t="str">
        <f>IF(PTD_storfe!K205=0," ",PTD_storfe!K205)</f>
        <v xml:space="preserve"> </v>
      </c>
      <c r="N199" s="63" t="str">
        <f>IF(PTD_storfe!L205=0," ",PTD_storfe!L205)</f>
        <v xml:space="preserve"> </v>
      </c>
      <c r="O199" s="63" t="str">
        <f>IF(PTD_storfe!M205=0," ",PTD_storfe!M205)</f>
        <v xml:space="preserve"> </v>
      </c>
      <c r="P199" s="63" t="str">
        <f>IF(PTD_storfe!N205=0," ",PTD_storfe!N205)</f>
        <v xml:space="preserve"> </v>
      </c>
      <c r="Q199" s="63" t="str">
        <f>IF(PTD_storfe!O205=0," ",PTD_storfe!O205)</f>
        <v xml:space="preserve"> </v>
      </c>
      <c r="R199" s="63" t="str">
        <f>IF(PTD_storfe!P205=0," ",PTD_storfe!P205)</f>
        <v xml:space="preserve"> </v>
      </c>
    </row>
    <row r="200" spans="2:18" x14ac:dyDescent="0.25">
      <c r="B200" s="47" t="str">
        <f>IF(PTD_storfe!A206=0," ",PTD_storfe!A206)</f>
        <v xml:space="preserve"> </v>
      </c>
      <c r="C200" s="62" t="str">
        <f>IF(PTD_storfe!B206=0," ",PTD_storfe!B206)</f>
        <v xml:space="preserve"> </v>
      </c>
      <c r="D200" s="62" t="str">
        <f>IF(PTD_storfe!C206=0," ",PTD_storfe!C206)</f>
        <v xml:space="preserve"> </v>
      </c>
      <c r="E200" s="62" t="str">
        <f>IF(PTD_storfe!D206=0," ",PTD_storfe!D206)</f>
        <v xml:space="preserve"> </v>
      </c>
      <c r="F200" s="62" t="str">
        <f>IF(PTD_storfe!E206=0," ",PTD_storfe!E206)</f>
        <v xml:space="preserve"> </v>
      </c>
      <c r="G200" s="62" t="str">
        <f>IF(PTD_storfe!F206=0," ",PTD_storfe!F206)</f>
        <v xml:space="preserve"> </v>
      </c>
      <c r="H200" s="62" t="str">
        <f>IF(PTD_storfe!G206=0," ",PTD_storfe!G206)</f>
        <v xml:space="preserve"> </v>
      </c>
      <c r="I200" s="62" t="str">
        <f>IF(PTD_storfe!H206=0," ",PTD_storfe!H206)</f>
        <v xml:space="preserve"> </v>
      </c>
      <c r="J200" s="62"/>
      <c r="K200" s="47" t="str">
        <f>IF(PTD_storfe!I206=0," ",PTD_storfe!I206)</f>
        <v xml:space="preserve"> </v>
      </c>
      <c r="L200" s="63" t="str">
        <f>IF(PTD_storfe!J206=0," ",PTD_storfe!J206)</f>
        <v xml:space="preserve"> </v>
      </c>
      <c r="M200" s="63" t="str">
        <f>IF(PTD_storfe!K206=0," ",PTD_storfe!K206)</f>
        <v xml:space="preserve"> </v>
      </c>
      <c r="N200" s="63" t="str">
        <f>IF(PTD_storfe!L206=0," ",PTD_storfe!L206)</f>
        <v xml:space="preserve"> </v>
      </c>
      <c r="O200" s="63" t="str">
        <f>IF(PTD_storfe!M206=0," ",PTD_storfe!M206)</f>
        <v xml:space="preserve"> </v>
      </c>
      <c r="P200" s="63" t="str">
        <f>IF(PTD_storfe!N206=0," ",PTD_storfe!N206)</f>
        <v xml:space="preserve"> </v>
      </c>
      <c r="Q200" s="63" t="str">
        <f>IF(PTD_storfe!O206=0," ",PTD_storfe!O206)</f>
        <v xml:space="preserve"> </v>
      </c>
      <c r="R200" s="63" t="str">
        <f>IF(PTD_storfe!P206=0," ",PTD_storfe!P206)</f>
        <v xml:space="preserve"> </v>
      </c>
    </row>
    <row r="201" spans="2:18" x14ac:dyDescent="0.25">
      <c r="B201" s="47" t="str">
        <f>IF(PTD_storfe!A207=0," ",PTD_storfe!A207)</f>
        <v xml:space="preserve"> </v>
      </c>
      <c r="C201" s="62" t="str">
        <f>IF(PTD_storfe!B207=0," ",PTD_storfe!B207)</f>
        <v xml:space="preserve"> </v>
      </c>
      <c r="D201" s="62" t="str">
        <f>IF(PTD_storfe!C207=0," ",PTD_storfe!C207)</f>
        <v xml:space="preserve"> </v>
      </c>
      <c r="E201" s="62" t="str">
        <f>IF(PTD_storfe!D207=0," ",PTD_storfe!D207)</f>
        <v xml:space="preserve"> </v>
      </c>
      <c r="F201" s="62" t="str">
        <f>IF(PTD_storfe!E207=0," ",PTD_storfe!E207)</f>
        <v xml:space="preserve"> </v>
      </c>
      <c r="G201" s="62" t="str">
        <f>IF(PTD_storfe!F207=0," ",PTD_storfe!F207)</f>
        <v xml:space="preserve"> </v>
      </c>
      <c r="H201" s="62" t="str">
        <f>IF(PTD_storfe!G207=0," ",PTD_storfe!G207)</f>
        <v xml:space="preserve"> </v>
      </c>
      <c r="I201" s="62" t="str">
        <f>IF(PTD_storfe!H207=0," ",PTD_storfe!H207)</f>
        <v xml:space="preserve"> </v>
      </c>
      <c r="J201" s="62"/>
      <c r="K201" s="47" t="str">
        <f>IF(PTD_storfe!I207=0," ",PTD_storfe!I207)</f>
        <v xml:space="preserve"> </v>
      </c>
      <c r="L201" s="63" t="str">
        <f>IF(PTD_storfe!J207=0," ",PTD_storfe!J207)</f>
        <v xml:space="preserve"> </v>
      </c>
      <c r="M201" s="63" t="str">
        <f>IF(PTD_storfe!K207=0," ",PTD_storfe!K207)</f>
        <v xml:space="preserve"> </v>
      </c>
      <c r="N201" s="63" t="str">
        <f>IF(PTD_storfe!L207=0," ",PTD_storfe!L207)</f>
        <v xml:space="preserve"> </v>
      </c>
      <c r="O201" s="63" t="str">
        <f>IF(PTD_storfe!M207=0," ",PTD_storfe!M207)</f>
        <v xml:space="preserve"> </v>
      </c>
      <c r="P201" s="63" t="str">
        <f>IF(PTD_storfe!N207=0," ",PTD_storfe!N207)</f>
        <v xml:space="preserve"> </v>
      </c>
      <c r="Q201" s="63" t="str">
        <f>IF(PTD_storfe!O207=0," ",PTD_storfe!O207)</f>
        <v xml:space="preserve"> </v>
      </c>
      <c r="R201" s="63" t="str">
        <f>IF(PTD_storfe!P207=0," ",PTD_storfe!P207)</f>
        <v xml:space="preserve"> </v>
      </c>
    </row>
    <row r="202" spans="2:18" x14ac:dyDescent="0.25">
      <c r="B202" s="47" t="str">
        <f>IF(PTD_storfe!A208=0," ",PTD_storfe!A208)</f>
        <v xml:space="preserve"> </v>
      </c>
      <c r="C202" s="62" t="str">
        <f>IF(PTD_storfe!B208=0," ",PTD_storfe!B208)</f>
        <v xml:space="preserve"> </v>
      </c>
      <c r="D202" s="62" t="str">
        <f>IF(PTD_storfe!C208=0," ",PTD_storfe!C208)</f>
        <v xml:space="preserve"> </v>
      </c>
      <c r="E202" s="62" t="str">
        <f>IF(PTD_storfe!D208=0," ",PTD_storfe!D208)</f>
        <v xml:space="preserve"> </v>
      </c>
      <c r="F202" s="62" t="str">
        <f>IF(PTD_storfe!E208=0," ",PTD_storfe!E208)</f>
        <v xml:space="preserve"> </v>
      </c>
      <c r="G202" s="62" t="str">
        <f>IF(PTD_storfe!F208=0," ",PTD_storfe!F208)</f>
        <v xml:space="preserve"> </v>
      </c>
      <c r="H202" s="62" t="str">
        <f>IF(PTD_storfe!G208=0," ",PTD_storfe!G208)</f>
        <v xml:space="preserve"> </v>
      </c>
      <c r="I202" s="62" t="str">
        <f>IF(PTD_storfe!H208=0," ",PTD_storfe!H208)</f>
        <v xml:space="preserve"> </v>
      </c>
      <c r="J202" s="62"/>
      <c r="K202" s="47" t="str">
        <f>IF(PTD_storfe!I208=0," ",PTD_storfe!I208)</f>
        <v xml:space="preserve"> </v>
      </c>
      <c r="L202" s="63" t="str">
        <f>IF(PTD_storfe!J208=0," ",PTD_storfe!J208)</f>
        <v xml:space="preserve"> </v>
      </c>
      <c r="M202" s="63" t="str">
        <f>IF(PTD_storfe!K208=0," ",PTD_storfe!K208)</f>
        <v xml:space="preserve"> </v>
      </c>
      <c r="N202" s="63" t="str">
        <f>IF(PTD_storfe!L208=0," ",PTD_storfe!L208)</f>
        <v xml:space="preserve"> </v>
      </c>
      <c r="O202" s="63" t="str">
        <f>IF(PTD_storfe!M208=0," ",PTD_storfe!M208)</f>
        <v xml:space="preserve"> </v>
      </c>
      <c r="P202" s="63" t="str">
        <f>IF(PTD_storfe!N208=0," ",PTD_storfe!N208)</f>
        <v xml:space="preserve"> </v>
      </c>
      <c r="Q202" s="63" t="str">
        <f>IF(PTD_storfe!O208=0," ",PTD_storfe!O208)</f>
        <v xml:space="preserve"> </v>
      </c>
      <c r="R202" s="63" t="str">
        <f>IF(PTD_storfe!P208=0," ",PTD_storfe!P208)</f>
        <v xml:space="preserve"> </v>
      </c>
    </row>
    <row r="203" spans="2:18" x14ac:dyDescent="0.25">
      <c r="B203" s="47" t="str">
        <f>IF(PTD_storfe!A209=0," ",PTD_storfe!A209)</f>
        <v xml:space="preserve"> </v>
      </c>
      <c r="C203" s="62" t="str">
        <f>IF(PTD_storfe!B209=0," ",PTD_storfe!B209)</f>
        <v xml:space="preserve"> </v>
      </c>
      <c r="D203" s="62" t="str">
        <f>IF(PTD_storfe!C209=0," ",PTD_storfe!C209)</f>
        <v xml:space="preserve"> </v>
      </c>
      <c r="E203" s="62" t="str">
        <f>IF(PTD_storfe!D209=0," ",PTD_storfe!D209)</f>
        <v xml:space="preserve"> </v>
      </c>
      <c r="F203" s="62" t="str">
        <f>IF(PTD_storfe!E209=0," ",PTD_storfe!E209)</f>
        <v xml:space="preserve"> </v>
      </c>
      <c r="G203" s="62" t="str">
        <f>IF(PTD_storfe!F209=0," ",PTD_storfe!F209)</f>
        <v xml:space="preserve"> </v>
      </c>
      <c r="H203" s="62" t="str">
        <f>IF(PTD_storfe!G209=0," ",PTD_storfe!G209)</f>
        <v xml:space="preserve"> </v>
      </c>
      <c r="I203" s="62" t="str">
        <f>IF(PTD_storfe!H209=0," ",PTD_storfe!H209)</f>
        <v xml:space="preserve"> </v>
      </c>
      <c r="J203" s="62"/>
      <c r="K203" s="47" t="str">
        <f>IF(PTD_storfe!I209=0," ",PTD_storfe!I209)</f>
        <v xml:space="preserve"> </v>
      </c>
      <c r="L203" s="63" t="str">
        <f>IF(PTD_storfe!J209=0," ",PTD_storfe!J209)</f>
        <v xml:space="preserve"> </v>
      </c>
      <c r="M203" s="63" t="str">
        <f>IF(PTD_storfe!K209=0," ",PTD_storfe!K209)</f>
        <v xml:space="preserve"> </v>
      </c>
      <c r="N203" s="63" t="str">
        <f>IF(PTD_storfe!L209=0," ",PTD_storfe!L209)</f>
        <v xml:space="preserve"> </v>
      </c>
      <c r="O203" s="63" t="str">
        <f>IF(PTD_storfe!M209=0," ",PTD_storfe!M209)</f>
        <v xml:space="preserve"> </v>
      </c>
      <c r="P203" s="63" t="str">
        <f>IF(PTD_storfe!N209=0," ",PTD_storfe!N209)</f>
        <v xml:space="preserve"> </v>
      </c>
      <c r="Q203" s="63" t="str">
        <f>IF(PTD_storfe!O209=0," ",PTD_storfe!O209)</f>
        <v xml:space="preserve"> </v>
      </c>
      <c r="R203" s="63" t="str">
        <f>IF(PTD_storfe!P209=0," ",PTD_storfe!P209)</f>
        <v xml:space="preserve"> </v>
      </c>
    </row>
    <row r="204" spans="2:18" x14ac:dyDescent="0.25">
      <c r="B204" s="47" t="str">
        <f>IF(PTD_storfe!A210=0," ",PTD_storfe!A210)</f>
        <v xml:space="preserve"> </v>
      </c>
      <c r="C204" s="62" t="str">
        <f>IF(PTD_storfe!B210=0," ",PTD_storfe!B210)</f>
        <v xml:space="preserve"> </v>
      </c>
      <c r="D204" s="62" t="str">
        <f>IF(PTD_storfe!C210=0," ",PTD_storfe!C210)</f>
        <v xml:space="preserve"> </v>
      </c>
      <c r="E204" s="62" t="str">
        <f>IF(PTD_storfe!D210=0," ",PTD_storfe!D210)</f>
        <v xml:space="preserve"> </v>
      </c>
      <c r="F204" s="62" t="str">
        <f>IF(PTD_storfe!E210=0," ",PTD_storfe!E210)</f>
        <v xml:space="preserve"> </v>
      </c>
      <c r="G204" s="62" t="str">
        <f>IF(PTD_storfe!F210=0," ",PTD_storfe!F210)</f>
        <v xml:space="preserve"> </v>
      </c>
      <c r="H204" s="62" t="str">
        <f>IF(PTD_storfe!G210=0," ",PTD_storfe!G210)</f>
        <v xml:space="preserve"> </v>
      </c>
      <c r="I204" s="62" t="str">
        <f>IF(PTD_storfe!H210=0," ",PTD_storfe!H210)</f>
        <v xml:space="preserve"> </v>
      </c>
      <c r="J204" s="62"/>
      <c r="K204" s="47" t="str">
        <f>IF(PTD_storfe!I210=0," ",PTD_storfe!I210)</f>
        <v xml:space="preserve"> </v>
      </c>
      <c r="L204" s="63" t="str">
        <f>IF(PTD_storfe!J210=0," ",PTD_storfe!J210)</f>
        <v xml:space="preserve"> </v>
      </c>
      <c r="M204" s="63" t="str">
        <f>IF(PTD_storfe!K210=0," ",PTD_storfe!K210)</f>
        <v xml:space="preserve"> </v>
      </c>
      <c r="N204" s="63" t="str">
        <f>IF(PTD_storfe!L210=0," ",PTD_storfe!L210)</f>
        <v xml:space="preserve"> </v>
      </c>
      <c r="O204" s="63" t="str">
        <f>IF(PTD_storfe!M210=0," ",PTD_storfe!M210)</f>
        <v xml:space="preserve"> </v>
      </c>
      <c r="P204" s="63" t="str">
        <f>IF(PTD_storfe!N210=0," ",PTD_storfe!N210)</f>
        <v xml:space="preserve"> </v>
      </c>
      <c r="Q204" s="63" t="str">
        <f>IF(PTD_storfe!O210=0," ",PTD_storfe!O210)</f>
        <v xml:space="preserve"> </v>
      </c>
      <c r="R204" s="63" t="str">
        <f>IF(PTD_storfe!P210=0," ",PTD_storfe!P210)</f>
        <v xml:space="preserve"> </v>
      </c>
    </row>
    <row r="205" spans="2:18" x14ac:dyDescent="0.25">
      <c r="B205" s="47" t="str">
        <f>IF(PTD_storfe!A211=0," ",PTD_storfe!A211)</f>
        <v xml:space="preserve"> </v>
      </c>
      <c r="C205" s="62" t="str">
        <f>IF(PTD_storfe!B211=0," ",PTD_storfe!B211)</f>
        <v xml:space="preserve"> </v>
      </c>
      <c r="D205" s="62" t="str">
        <f>IF(PTD_storfe!C211=0," ",PTD_storfe!C211)</f>
        <v xml:space="preserve"> </v>
      </c>
      <c r="E205" s="62" t="str">
        <f>IF(PTD_storfe!D211=0," ",PTD_storfe!D211)</f>
        <v xml:space="preserve"> </v>
      </c>
      <c r="F205" s="62" t="str">
        <f>IF(PTD_storfe!E211=0," ",PTD_storfe!E211)</f>
        <v xml:space="preserve"> </v>
      </c>
      <c r="G205" s="62" t="str">
        <f>IF(PTD_storfe!F211=0," ",PTD_storfe!F211)</f>
        <v xml:space="preserve"> </v>
      </c>
      <c r="H205" s="62" t="str">
        <f>IF(PTD_storfe!G211=0," ",PTD_storfe!G211)</f>
        <v xml:space="preserve"> </v>
      </c>
      <c r="I205" s="62" t="str">
        <f>IF(PTD_storfe!H211=0," ",PTD_storfe!H211)</f>
        <v xml:space="preserve"> </v>
      </c>
      <c r="J205" s="62"/>
      <c r="K205" s="47" t="str">
        <f>IF(PTD_storfe!I211=0," ",PTD_storfe!I211)</f>
        <v xml:space="preserve"> </v>
      </c>
      <c r="L205" s="63" t="str">
        <f>IF(PTD_storfe!J211=0," ",PTD_storfe!J211)</f>
        <v xml:space="preserve"> </v>
      </c>
      <c r="M205" s="63" t="str">
        <f>IF(PTD_storfe!K211=0," ",PTD_storfe!K211)</f>
        <v xml:space="preserve"> </v>
      </c>
      <c r="N205" s="63" t="str">
        <f>IF(PTD_storfe!L211=0," ",PTD_storfe!L211)</f>
        <v xml:space="preserve"> </v>
      </c>
      <c r="O205" s="63" t="str">
        <f>IF(PTD_storfe!M211=0," ",PTD_storfe!M211)</f>
        <v xml:space="preserve"> </v>
      </c>
      <c r="P205" s="63" t="str">
        <f>IF(PTD_storfe!N211=0," ",PTD_storfe!N211)</f>
        <v xml:space="preserve"> </v>
      </c>
      <c r="Q205" s="63" t="str">
        <f>IF(PTD_storfe!O211=0," ",PTD_storfe!O211)</f>
        <v xml:space="preserve"> </v>
      </c>
      <c r="R205" s="63" t="str">
        <f>IF(PTD_storfe!P211=0," ",PTD_storfe!P211)</f>
        <v xml:space="preserve"> </v>
      </c>
    </row>
    <row r="206" spans="2:18" x14ac:dyDescent="0.25">
      <c r="B206" s="47" t="str">
        <f>IF(PTD_storfe!A212=0," ",PTD_storfe!A212)</f>
        <v xml:space="preserve"> </v>
      </c>
      <c r="C206" s="62" t="str">
        <f>IF(PTD_storfe!B212=0," ",PTD_storfe!B212)</f>
        <v xml:space="preserve"> </v>
      </c>
      <c r="D206" s="62" t="str">
        <f>IF(PTD_storfe!C212=0," ",PTD_storfe!C212)</f>
        <v xml:space="preserve"> </v>
      </c>
      <c r="E206" s="62" t="str">
        <f>IF(PTD_storfe!D212=0," ",PTD_storfe!D212)</f>
        <v xml:space="preserve"> </v>
      </c>
      <c r="F206" s="62" t="str">
        <f>IF(PTD_storfe!E212=0," ",PTD_storfe!E212)</f>
        <v xml:space="preserve"> </v>
      </c>
      <c r="G206" s="62" t="str">
        <f>IF(PTD_storfe!F212=0," ",PTD_storfe!F212)</f>
        <v xml:space="preserve"> </v>
      </c>
      <c r="H206" s="62" t="str">
        <f>IF(PTD_storfe!G212=0," ",PTD_storfe!G212)</f>
        <v xml:space="preserve"> </v>
      </c>
      <c r="I206" s="62" t="str">
        <f>IF(PTD_storfe!H212=0," ",PTD_storfe!H212)</f>
        <v xml:space="preserve"> </v>
      </c>
      <c r="J206" s="62"/>
      <c r="K206" s="47" t="str">
        <f>IF(PTD_storfe!I212=0," ",PTD_storfe!I212)</f>
        <v xml:space="preserve"> </v>
      </c>
      <c r="L206" s="63" t="str">
        <f>IF(PTD_storfe!J212=0," ",PTD_storfe!J212)</f>
        <v xml:space="preserve"> </v>
      </c>
      <c r="M206" s="63" t="str">
        <f>IF(PTD_storfe!K212=0," ",PTD_storfe!K212)</f>
        <v xml:space="preserve"> </v>
      </c>
      <c r="N206" s="63" t="str">
        <f>IF(PTD_storfe!L212=0," ",PTD_storfe!L212)</f>
        <v xml:space="preserve"> </v>
      </c>
      <c r="O206" s="63" t="str">
        <f>IF(PTD_storfe!M212=0," ",PTD_storfe!M212)</f>
        <v xml:space="preserve"> </v>
      </c>
      <c r="P206" s="63" t="str">
        <f>IF(PTD_storfe!N212=0," ",PTD_storfe!N212)</f>
        <v xml:space="preserve"> </v>
      </c>
      <c r="Q206" s="63" t="str">
        <f>IF(PTD_storfe!O212=0," ",PTD_storfe!O212)</f>
        <v xml:space="preserve"> </v>
      </c>
      <c r="R206" s="63" t="str">
        <f>IF(PTD_storfe!P212=0," ",PTD_storfe!P212)</f>
        <v xml:space="preserve"> </v>
      </c>
    </row>
    <row r="207" spans="2:18" x14ac:dyDescent="0.25">
      <c r="B207" s="47" t="str">
        <f>IF(PTD_storfe!A213=0," ",PTD_storfe!A213)</f>
        <v xml:space="preserve"> </v>
      </c>
      <c r="C207" s="62" t="str">
        <f>IF(PTD_storfe!B213=0," ",PTD_storfe!B213)</f>
        <v xml:space="preserve"> </v>
      </c>
      <c r="D207" s="62" t="str">
        <f>IF(PTD_storfe!C213=0," ",PTD_storfe!C213)</f>
        <v xml:space="preserve"> </v>
      </c>
      <c r="E207" s="62" t="str">
        <f>IF(PTD_storfe!D213=0," ",PTD_storfe!D213)</f>
        <v xml:space="preserve"> </v>
      </c>
      <c r="F207" s="62" t="str">
        <f>IF(PTD_storfe!E213=0," ",PTD_storfe!E213)</f>
        <v xml:space="preserve"> </v>
      </c>
      <c r="G207" s="62" t="str">
        <f>IF(PTD_storfe!F213=0," ",PTD_storfe!F213)</f>
        <v xml:space="preserve"> </v>
      </c>
      <c r="H207" s="62" t="str">
        <f>IF(PTD_storfe!G213=0," ",PTD_storfe!G213)</f>
        <v xml:space="preserve"> </v>
      </c>
      <c r="I207" s="62" t="str">
        <f>IF(PTD_storfe!H213=0," ",PTD_storfe!H213)</f>
        <v xml:space="preserve"> </v>
      </c>
      <c r="J207" s="62"/>
      <c r="K207" s="47" t="str">
        <f>IF(PTD_storfe!I213=0," ",PTD_storfe!I213)</f>
        <v xml:space="preserve"> </v>
      </c>
      <c r="L207" s="63" t="str">
        <f>IF(PTD_storfe!J213=0," ",PTD_storfe!J213)</f>
        <v xml:space="preserve"> </v>
      </c>
      <c r="M207" s="63" t="str">
        <f>IF(PTD_storfe!K213=0," ",PTD_storfe!K213)</f>
        <v xml:space="preserve"> </v>
      </c>
      <c r="N207" s="63" t="str">
        <f>IF(PTD_storfe!L213=0," ",PTD_storfe!L213)</f>
        <v xml:space="preserve"> </v>
      </c>
      <c r="O207" s="63" t="str">
        <f>IF(PTD_storfe!M213=0," ",PTD_storfe!M213)</f>
        <v xml:space="preserve"> </v>
      </c>
      <c r="P207" s="63" t="str">
        <f>IF(PTD_storfe!N213=0," ",PTD_storfe!N213)</f>
        <v xml:space="preserve"> </v>
      </c>
      <c r="Q207" s="63" t="str">
        <f>IF(PTD_storfe!O213=0," ",PTD_storfe!O213)</f>
        <v xml:space="preserve"> </v>
      </c>
      <c r="R207" s="63" t="str">
        <f>IF(PTD_storfe!P213=0," ",PTD_storfe!P213)</f>
        <v xml:space="preserve"> </v>
      </c>
    </row>
    <row r="208" spans="2:18" x14ac:dyDescent="0.25">
      <c r="B208" s="47" t="str">
        <f>IF(PTD_storfe!A214=0," ",PTD_storfe!A214)</f>
        <v xml:space="preserve"> </v>
      </c>
      <c r="C208" s="62" t="str">
        <f>IF(PTD_storfe!B214=0," ",PTD_storfe!B214)</f>
        <v xml:space="preserve"> </v>
      </c>
      <c r="D208" s="62" t="str">
        <f>IF(PTD_storfe!C214=0," ",PTD_storfe!C214)</f>
        <v xml:space="preserve"> </v>
      </c>
      <c r="E208" s="62" t="str">
        <f>IF(PTD_storfe!D214=0," ",PTD_storfe!D214)</f>
        <v xml:space="preserve"> </v>
      </c>
      <c r="F208" s="62" t="str">
        <f>IF(PTD_storfe!E214=0," ",PTD_storfe!E214)</f>
        <v xml:space="preserve"> </v>
      </c>
      <c r="G208" s="62" t="str">
        <f>IF(PTD_storfe!F214=0," ",PTD_storfe!F214)</f>
        <v xml:space="preserve"> </v>
      </c>
      <c r="H208" s="62" t="str">
        <f>IF(PTD_storfe!G214=0," ",PTD_storfe!G214)</f>
        <v xml:space="preserve"> </v>
      </c>
      <c r="I208" s="62" t="str">
        <f>IF(PTD_storfe!H214=0," ",PTD_storfe!H214)</f>
        <v xml:space="preserve"> </v>
      </c>
      <c r="J208" s="62"/>
      <c r="K208" s="47" t="str">
        <f>IF(PTD_storfe!I214=0," ",PTD_storfe!I214)</f>
        <v xml:space="preserve"> </v>
      </c>
      <c r="L208" s="63" t="str">
        <f>IF(PTD_storfe!J214=0," ",PTD_storfe!J214)</f>
        <v xml:space="preserve"> </v>
      </c>
      <c r="M208" s="63" t="str">
        <f>IF(PTD_storfe!K214=0," ",PTD_storfe!K214)</f>
        <v xml:space="preserve"> </v>
      </c>
      <c r="N208" s="63" t="str">
        <f>IF(PTD_storfe!L214=0," ",PTD_storfe!L214)</f>
        <v xml:space="preserve"> </v>
      </c>
      <c r="O208" s="63" t="str">
        <f>IF(PTD_storfe!M214=0," ",PTD_storfe!M214)</f>
        <v xml:space="preserve"> </v>
      </c>
      <c r="P208" s="63" t="str">
        <f>IF(PTD_storfe!N214=0," ",PTD_storfe!N214)</f>
        <v xml:space="preserve"> </v>
      </c>
      <c r="Q208" s="63" t="str">
        <f>IF(PTD_storfe!O214=0," ",PTD_storfe!O214)</f>
        <v xml:space="preserve"> </v>
      </c>
      <c r="R208" s="63" t="str">
        <f>IF(PTD_storfe!P214=0," ",PTD_storfe!P214)</f>
        <v xml:space="preserve"> </v>
      </c>
    </row>
    <row r="209" spans="2:18" x14ac:dyDescent="0.25">
      <c r="B209" s="47" t="str">
        <f>IF(PTD_storfe!A215=0," ",PTD_storfe!A215)</f>
        <v xml:space="preserve"> </v>
      </c>
      <c r="C209" s="62" t="str">
        <f>IF(PTD_storfe!B215=0," ",PTD_storfe!B215)</f>
        <v xml:space="preserve"> </v>
      </c>
      <c r="D209" s="62" t="str">
        <f>IF(PTD_storfe!C215=0," ",PTD_storfe!C215)</f>
        <v xml:space="preserve"> </v>
      </c>
      <c r="E209" s="62" t="str">
        <f>IF(PTD_storfe!D215=0," ",PTD_storfe!D215)</f>
        <v xml:space="preserve"> </v>
      </c>
      <c r="F209" s="62" t="str">
        <f>IF(PTD_storfe!E215=0," ",PTD_storfe!E215)</f>
        <v xml:space="preserve"> </v>
      </c>
      <c r="G209" s="62" t="str">
        <f>IF(PTD_storfe!F215=0," ",PTD_storfe!F215)</f>
        <v xml:space="preserve"> </v>
      </c>
      <c r="H209" s="62" t="str">
        <f>IF(PTD_storfe!G215=0," ",PTD_storfe!G215)</f>
        <v xml:space="preserve"> </v>
      </c>
      <c r="I209" s="62" t="str">
        <f>IF(PTD_storfe!H215=0," ",PTD_storfe!H215)</f>
        <v xml:space="preserve"> </v>
      </c>
      <c r="J209" s="62"/>
      <c r="K209" s="47" t="str">
        <f>IF(PTD_storfe!I215=0," ",PTD_storfe!I215)</f>
        <v xml:space="preserve"> </v>
      </c>
      <c r="L209" s="63" t="str">
        <f>IF(PTD_storfe!J215=0," ",PTD_storfe!J215)</f>
        <v xml:space="preserve"> </v>
      </c>
      <c r="M209" s="63" t="str">
        <f>IF(PTD_storfe!K215=0," ",PTD_storfe!K215)</f>
        <v xml:space="preserve"> </v>
      </c>
      <c r="N209" s="63" t="str">
        <f>IF(PTD_storfe!L215=0," ",PTD_storfe!L215)</f>
        <v xml:space="preserve"> </v>
      </c>
      <c r="O209" s="63" t="str">
        <f>IF(PTD_storfe!M215=0," ",PTD_storfe!M215)</f>
        <v xml:space="preserve"> </v>
      </c>
      <c r="P209" s="63" t="str">
        <f>IF(PTD_storfe!N215=0," ",PTD_storfe!N215)</f>
        <v xml:space="preserve"> </v>
      </c>
      <c r="Q209" s="63" t="str">
        <f>IF(PTD_storfe!O215=0," ",PTD_storfe!O215)</f>
        <v xml:space="preserve"> </v>
      </c>
      <c r="R209" s="63" t="str">
        <f>IF(PTD_storfe!P215=0," ",PTD_storfe!P215)</f>
        <v xml:space="preserve"> </v>
      </c>
    </row>
    <row r="210" spans="2:18" x14ac:dyDescent="0.25">
      <c r="B210" s="47" t="str">
        <f>IF(PTD_storfe!A216=0," ",PTD_storfe!A216)</f>
        <v xml:space="preserve"> </v>
      </c>
      <c r="C210" s="62" t="str">
        <f>IF(PTD_storfe!B216=0," ",PTD_storfe!B216)</f>
        <v xml:space="preserve"> </v>
      </c>
      <c r="D210" s="62" t="str">
        <f>IF(PTD_storfe!C216=0," ",PTD_storfe!C216)</f>
        <v xml:space="preserve"> </v>
      </c>
      <c r="E210" s="62" t="str">
        <f>IF(PTD_storfe!D216=0," ",PTD_storfe!D216)</f>
        <v xml:space="preserve"> </v>
      </c>
      <c r="F210" s="62" t="str">
        <f>IF(PTD_storfe!E216=0," ",PTD_storfe!E216)</f>
        <v xml:space="preserve"> </v>
      </c>
      <c r="G210" s="62" t="str">
        <f>IF(PTD_storfe!F216=0," ",PTD_storfe!F216)</f>
        <v xml:space="preserve"> </v>
      </c>
      <c r="H210" s="62" t="str">
        <f>IF(PTD_storfe!G216=0," ",PTD_storfe!G216)</f>
        <v xml:space="preserve"> </v>
      </c>
      <c r="I210" s="62" t="str">
        <f>IF(PTD_storfe!H216=0," ",PTD_storfe!H216)</f>
        <v xml:space="preserve"> </v>
      </c>
      <c r="J210" s="62"/>
      <c r="K210" s="47" t="str">
        <f>IF(PTD_storfe!I216=0," ",PTD_storfe!I216)</f>
        <v xml:space="preserve"> </v>
      </c>
      <c r="L210" s="63" t="str">
        <f>IF(PTD_storfe!J216=0," ",PTD_storfe!J216)</f>
        <v xml:space="preserve"> </v>
      </c>
      <c r="M210" s="63" t="str">
        <f>IF(PTD_storfe!K216=0," ",PTD_storfe!K216)</f>
        <v xml:space="preserve"> </v>
      </c>
      <c r="N210" s="63" t="str">
        <f>IF(PTD_storfe!L216=0," ",PTD_storfe!L216)</f>
        <v xml:space="preserve"> </v>
      </c>
      <c r="O210" s="63" t="str">
        <f>IF(PTD_storfe!M216=0," ",PTD_storfe!M216)</f>
        <v xml:space="preserve"> </v>
      </c>
      <c r="P210" s="63" t="str">
        <f>IF(PTD_storfe!N216=0," ",PTD_storfe!N216)</f>
        <v xml:space="preserve"> </v>
      </c>
      <c r="Q210" s="63" t="str">
        <f>IF(PTD_storfe!O216=0," ",PTD_storfe!O216)</f>
        <v xml:space="preserve"> </v>
      </c>
      <c r="R210" s="63" t="str">
        <f>IF(PTD_storfe!P216=0," ",PTD_storfe!P216)</f>
        <v xml:space="preserve"> </v>
      </c>
    </row>
    <row r="211" spans="2:18" x14ac:dyDescent="0.25">
      <c r="B211" s="47" t="str">
        <f>IF(PTD_storfe!A217=0," ",PTD_storfe!A217)</f>
        <v xml:space="preserve"> </v>
      </c>
      <c r="C211" s="62" t="str">
        <f>IF(PTD_storfe!B217=0," ",PTD_storfe!B217)</f>
        <v xml:space="preserve"> </v>
      </c>
      <c r="D211" s="62" t="str">
        <f>IF(PTD_storfe!C217=0," ",PTD_storfe!C217)</f>
        <v xml:space="preserve"> </v>
      </c>
      <c r="E211" s="62" t="str">
        <f>IF(PTD_storfe!D217=0," ",PTD_storfe!D217)</f>
        <v xml:space="preserve"> </v>
      </c>
      <c r="F211" s="62" t="str">
        <f>IF(PTD_storfe!E217=0," ",PTD_storfe!E217)</f>
        <v xml:space="preserve"> </v>
      </c>
      <c r="G211" s="62" t="str">
        <f>IF(PTD_storfe!F217=0," ",PTD_storfe!F217)</f>
        <v xml:space="preserve"> </v>
      </c>
      <c r="H211" s="62" t="str">
        <f>IF(PTD_storfe!G217=0," ",PTD_storfe!G217)</f>
        <v xml:space="preserve"> </v>
      </c>
      <c r="I211" s="62" t="str">
        <f>IF(PTD_storfe!H217=0," ",PTD_storfe!H217)</f>
        <v xml:space="preserve"> </v>
      </c>
      <c r="J211" s="62"/>
      <c r="K211" s="47" t="str">
        <f>IF(PTD_storfe!I217=0," ",PTD_storfe!I217)</f>
        <v xml:space="preserve"> </v>
      </c>
      <c r="L211" s="63" t="str">
        <f>IF(PTD_storfe!J217=0," ",PTD_storfe!J217)</f>
        <v xml:space="preserve"> </v>
      </c>
      <c r="M211" s="63" t="str">
        <f>IF(PTD_storfe!K217=0," ",PTD_storfe!K217)</f>
        <v xml:space="preserve"> </v>
      </c>
      <c r="N211" s="63" t="str">
        <f>IF(PTD_storfe!L217=0," ",PTD_storfe!L217)</f>
        <v xml:space="preserve"> </v>
      </c>
      <c r="O211" s="63" t="str">
        <f>IF(PTD_storfe!M217=0," ",PTD_storfe!M217)</f>
        <v xml:space="preserve"> </v>
      </c>
      <c r="P211" s="63" t="str">
        <f>IF(PTD_storfe!N217=0," ",PTD_storfe!N217)</f>
        <v xml:space="preserve"> </v>
      </c>
      <c r="Q211" s="63" t="str">
        <f>IF(PTD_storfe!O217=0," ",PTD_storfe!O217)</f>
        <v xml:space="preserve"> </v>
      </c>
      <c r="R211" s="63" t="str">
        <f>IF(PTD_storfe!P217=0," ",PTD_storfe!P217)</f>
        <v xml:space="preserve"> </v>
      </c>
    </row>
    <row r="212" spans="2:18" x14ac:dyDescent="0.25">
      <c r="B212" s="47" t="str">
        <f>IF(PTD_storfe!A218=0," ",PTD_storfe!A218)</f>
        <v xml:space="preserve"> </v>
      </c>
      <c r="C212" s="62" t="str">
        <f>IF(PTD_storfe!B218=0," ",PTD_storfe!B218)</f>
        <v xml:space="preserve"> </v>
      </c>
      <c r="D212" s="62" t="str">
        <f>IF(PTD_storfe!C218=0," ",PTD_storfe!C218)</f>
        <v xml:space="preserve"> </v>
      </c>
      <c r="E212" s="62" t="str">
        <f>IF(PTD_storfe!D218=0," ",PTD_storfe!D218)</f>
        <v xml:space="preserve"> </v>
      </c>
      <c r="F212" s="62" t="str">
        <f>IF(PTD_storfe!E218=0," ",PTD_storfe!E218)</f>
        <v xml:space="preserve"> </v>
      </c>
      <c r="G212" s="62" t="str">
        <f>IF(PTD_storfe!F218=0," ",PTD_storfe!F218)</f>
        <v xml:space="preserve"> </v>
      </c>
      <c r="H212" s="62" t="str">
        <f>IF(PTD_storfe!G218=0," ",PTD_storfe!G218)</f>
        <v xml:space="preserve"> </v>
      </c>
      <c r="I212" s="62" t="str">
        <f>IF(PTD_storfe!H218=0," ",PTD_storfe!H218)</f>
        <v xml:space="preserve"> </v>
      </c>
      <c r="J212" s="62"/>
      <c r="K212" s="47" t="str">
        <f>IF(PTD_storfe!I218=0," ",PTD_storfe!I218)</f>
        <v xml:space="preserve"> </v>
      </c>
      <c r="L212" s="63" t="str">
        <f>IF(PTD_storfe!J218=0," ",PTD_storfe!J218)</f>
        <v xml:space="preserve"> </v>
      </c>
      <c r="M212" s="63" t="str">
        <f>IF(PTD_storfe!K218=0," ",PTD_storfe!K218)</f>
        <v xml:space="preserve"> </v>
      </c>
      <c r="N212" s="63" t="str">
        <f>IF(PTD_storfe!L218=0," ",PTD_storfe!L218)</f>
        <v xml:space="preserve"> </v>
      </c>
      <c r="O212" s="63" t="str">
        <f>IF(PTD_storfe!M218=0," ",PTD_storfe!M218)</f>
        <v xml:space="preserve"> </v>
      </c>
      <c r="P212" s="63" t="str">
        <f>IF(PTD_storfe!N218=0," ",PTD_storfe!N218)</f>
        <v xml:space="preserve"> </v>
      </c>
      <c r="Q212" s="63" t="str">
        <f>IF(PTD_storfe!O218=0," ",PTD_storfe!O218)</f>
        <v xml:space="preserve"> </v>
      </c>
      <c r="R212" s="63" t="str">
        <f>IF(PTD_storfe!P218=0," ",PTD_storfe!P218)</f>
        <v xml:space="preserve"> </v>
      </c>
    </row>
    <row r="213" spans="2:18" x14ac:dyDescent="0.25">
      <c r="B213" s="47" t="str">
        <f>IF(PTD_storfe!A219=0," ",PTD_storfe!A219)</f>
        <v xml:space="preserve"> </v>
      </c>
      <c r="C213" s="62" t="str">
        <f>IF(PTD_storfe!B219=0," ",PTD_storfe!B219)</f>
        <v xml:space="preserve"> </v>
      </c>
      <c r="D213" s="62" t="str">
        <f>IF(PTD_storfe!C219=0," ",PTD_storfe!C219)</f>
        <v xml:space="preserve"> </v>
      </c>
      <c r="E213" s="62" t="str">
        <f>IF(PTD_storfe!D219=0," ",PTD_storfe!D219)</f>
        <v xml:space="preserve"> </v>
      </c>
      <c r="F213" s="62" t="str">
        <f>IF(PTD_storfe!E219=0," ",PTD_storfe!E219)</f>
        <v xml:space="preserve"> </v>
      </c>
      <c r="G213" s="62" t="str">
        <f>IF(PTD_storfe!F219=0," ",PTD_storfe!F219)</f>
        <v xml:space="preserve"> </v>
      </c>
      <c r="H213" s="62" t="str">
        <f>IF(PTD_storfe!G219=0," ",PTD_storfe!G219)</f>
        <v xml:space="preserve"> </v>
      </c>
      <c r="I213" s="62" t="str">
        <f>IF(PTD_storfe!H219=0," ",PTD_storfe!H219)</f>
        <v xml:space="preserve"> </v>
      </c>
      <c r="J213" s="62"/>
      <c r="K213" s="47" t="str">
        <f>IF(PTD_storfe!I219=0," ",PTD_storfe!I219)</f>
        <v xml:space="preserve"> </v>
      </c>
      <c r="L213" s="63" t="str">
        <f>IF(PTD_storfe!J219=0," ",PTD_storfe!J219)</f>
        <v xml:space="preserve"> </v>
      </c>
      <c r="M213" s="63" t="str">
        <f>IF(PTD_storfe!K219=0," ",PTD_storfe!K219)</f>
        <v xml:space="preserve"> </v>
      </c>
      <c r="N213" s="63" t="str">
        <f>IF(PTD_storfe!L219=0," ",PTD_storfe!L219)</f>
        <v xml:space="preserve"> </v>
      </c>
      <c r="O213" s="63" t="str">
        <f>IF(PTD_storfe!M219=0," ",PTD_storfe!M219)</f>
        <v xml:space="preserve"> </v>
      </c>
      <c r="P213" s="63" t="str">
        <f>IF(PTD_storfe!N219=0," ",PTD_storfe!N219)</f>
        <v xml:space="preserve"> </v>
      </c>
      <c r="Q213" s="63" t="str">
        <f>IF(PTD_storfe!O219=0," ",PTD_storfe!O219)</f>
        <v xml:space="preserve"> </v>
      </c>
      <c r="R213" s="63" t="str">
        <f>IF(PTD_storfe!P219=0," ",PTD_storfe!P219)</f>
        <v xml:space="preserve"> </v>
      </c>
    </row>
    <row r="214" spans="2:18" x14ac:dyDescent="0.25">
      <c r="B214" s="47" t="str">
        <f>IF(PTD_storfe!A220=0," ",PTD_storfe!A220)</f>
        <v xml:space="preserve"> </v>
      </c>
      <c r="C214" s="62" t="str">
        <f>IF(PTD_storfe!B220=0," ",PTD_storfe!B220)</f>
        <v xml:space="preserve"> </v>
      </c>
      <c r="D214" s="62" t="str">
        <f>IF(PTD_storfe!C220=0," ",PTD_storfe!C220)</f>
        <v xml:space="preserve"> </v>
      </c>
      <c r="E214" s="62" t="str">
        <f>IF(PTD_storfe!D220=0," ",PTD_storfe!D220)</f>
        <v xml:space="preserve"> </v>
      </c>
      <c r="F214" s="62" t="str">
        <f>IF(PTD_storfe!E220=0," ",PTD_storfe!E220)</f>
        <v xml:space="preserve"> </v>
      </c>
      <c r="G214" s="62" t="str">
        <f>IF(PTD_storfe!F220=0," ",PTD_storfe!F220)</f>
        <v xml:space="preserve"> </v>
      </c>
      <c r="H214" s="62" t="str">
        <f>IF(PTD_storfe!G220=0," ",PTD_storfe!G220)</f>
        <v xml:space="preserve"> </v>
      </c>
      <c r="I214" s="62" t="str">
        <f>IF(PTD_storfe!H220=0," ",PTD_storfe!H220)</f>
        <v xml:space="preserve"> </v>
      </c>
      <c r="J214" s="62"/>
      <c r="K214" s="47" t="str">
        <f>IF(PTD_storfe!I220=0," ",PTD_storfe!I220)</f>
        <v xml:space="preserve"> </v>
      </c>
      <c r="L214" s="63" t="str">
        <f>IF(PTD_storfe!J220=0," ",PTD_storfe!J220)</f>
        <v xml:space="preserve"> </v>
      </c>
      <c r="M214" s="63" t="str">
        <f>IF(PTD_storfe!K220=0," ",PTD_storfe!K220)</f>
        <v xml:space="preserve"> </v>
      </c>
      <c r="N214" s="63" t="str">
        <f>IF(PTD_storfe!L220=0," ",PTD_storfe!L220)</f>
        <v xml:space="preserve"> </v>
      </c>
      <c r="O214" s="63" t="str">
        <f>IF(PTD_storfe!M220=0," ",PTD_storfe!M220)</f>
        <v xml:space="preserve"> </v>
      </c>
      <c r="P214" s="63" t="str">
        <f>IF(PTD_storfe!N220=0," ",PTD_storfe!N220)</f>
        <v xml:space="preserve"> </v>
      </c>
      <c r="Q214" s="63" t="str">
        <f>IF(PTD_storfe!O220=0," ",PTD_storfe!O220)</f>
        <v xml:space="preserve"> </v>
      </c>
      <c r="R214" s="63" t="str">
        <f>IF(PTD_storfe!P220=0," ",PTD_storfe!P220)</f>
        <v xml:space="preserve"> </v>
      </c>
    </row>
    <row r="215" spans="2:18" x14ac:dyDescent="0.25">
      <c r="B215" s="47" t="str">
        <f>IF(PTD_storfe!A221=0," ",PTD_storfe!A221)</f>
        <v xml:space="preserve"> </v>
      </c>
      <c r="C215" s="62" t="str">
        <f>IF(PTD_storfe!B221=0," ",PTD_storfe!B221)</f>
        <v xml:space="preserve"> </v>
      </c>
      <c r="D215" s="62" t="str">
        <f>IF(PTD_storfe!C221=0," ",PTD_storfe!C221)</f>
        <v xml:space="preserve"> </v>
      </c>
      <c r="E215" s="62" t="str">
        <f>IF(PTD_storfe!D221=0," ",PTD_storfe!D221)</f>
        <v xml:space="preserve"> </v>
      </c>
      <c r="F215" s="62" t="str">
        <f>IF(PTD_storfe!E221=0," ",PTD_storfe!E221)</f>
        <v xml:space="preserve"> </v>
      </c>
      <c r="G215" s="62" t="str">
        <f>IF(PTD_storfe!F221=0," ",PTD_storfe!F221)</f>
        <v xml:space="preserve"> </v>
      </c>
      <c r="H215" s="62" t="str">
        <f>IF(PTD_storfe!G221=0," ",PTD_storfe!G221)</f>
        <v xml:space="preserve"> </v>
      </c>
      <c r="I215" s="62" t="str">
        <f>IF(PTD_storfe!H221=0," ",PTD_storfe!H221)</f>
        <v xml:space="preserve"> </v>
      </c>
      <c r="J215" s="62"/>
      <c r="K215" s="47" t="str">
        <f>IF(PTD_storfe!I221=0," ",PTD_storfe!I221)</f>
        <v xml:space="preserve"> </v>
      </c>
      <c r="L215" s="63" t="str">
        <f>IF(PTD_storfe!J221=0," ",PTD_storfe!J221)</f>
        <v xml:space="preserve"> </v>
      </c>
      <c r="M215" s="63" t="str">
        <f>IF(PTD_storfe!K221=0," ",PTD_storfe!K221)</f>
        <v xml:space="preserve"> </v>
      </c>
      <c r="N215" s="63" t="str">
        <f>IF(PTD_storfe!L221=0," ",PTD_storfe!L221)</f>
        <v xml:space="preserve"> </v>
      </c>
      <c r="O215" s="63" t="str">
        <f>IF(PTD_storfe!M221=0," ",PTD_storfe!M221)</f>
        <v xml:space="preserve"> </v>
      </c>
      <c r="P215" s="63" t="str">
        <f>IF(PTD_storfe!N221=0," ",PTD_storfe!N221)</f>
        <v xml:space="preserve"> </v>
      </c>
      <c r="Q215" s="63" t="str">
        <f>IF(PTD_storfe!O221=0," ",PTD_storfe!O221)</f>
        <v xml:space="preserve"> </v>
      </c>
      <c r="R215" s="63" t="str">
        <f>IF(PTD_storfe!P221=0," ",PTD_storfe!P221)</f>
        <v xml:space="preserve"> </v>
      </c>
    </row>
    <row r="216" spans="2:18" x14ac:dyDescent="0.25">
      <c r="B216" s="47" t="str">
        <f>IF(PTD_storfe!A222=0," ",PTD_storfe!A222)</f>
        <v xml:space="preserve"> </v>
      </c>
      <c r="C216" s="62" t="str">
        <f>IF(PTD_storfe!B222=0," ",PTD_storfe!B222)</f>
        <v xml:space="preserve"> </v>
      </c>
      <c r="D216" s="62" t="str">
        <f>IF(PTD_storfe!C222=0," ",PTD_storfe!C222)</f>
        <v xml:space="preserve"> </v>
      </c>
      <c r="E216" s="62" t="str">
        <f>IF(PTD_storfe!D222=0," ",PTD_storfe!D222)</f>
        <v xml:space="preserve"> </v>
      </c>
      <c r="F216" s="62" t="str">
        <f>IF(PTD_storfe!E222=0," ",PTD_storfe!E222)</f>
        <v xml:space="preserve"> </v>
      </c>
      <c r="G216" s="62" t="str">
        <f>IF(PTD_storfe!F222=0," ",PTD_storfe!F222)</f>
        <v xml:space="preserve"> </v>
      </c>
      <c r="H216" s="62" t="str">
        <f>IF(PTD_storfe!G222=0," ",PTD_storfe!G222)</f>
        <v xml:space="preserve"> </v>
      </c>
      <c r="I216" s="62" t="str">
        <f>IF(PTD_storfe!H222=0," ",PTD_storfe!H222)</f>
        <v xml:space="preserve"> </v>
      </c>
      <c r="J216" s="62"/>
      <c r="K216" s="47" t="str">
        <f>IF(PTD_storfe!I222=0," ",PTD_storfe!I222)</f>
        <v xml:space="preserve"> </v>
      </c>
      <c r="L216" s="63" t="str">
        <f>IF(PTD_storfe!J222=0," ",PTD_storfe!J222)</f>
        <v xml:space="preserve"> </v>
      </c>
      <c r="M216" s="63" t="str">
        <f>IF(PTD_storfe!K222=0," ",PTD_storfe!K222)</f>
        <v xml:space="preserve"> </v>
      </c>
      <c r="N216" s="63" t="str">
        <f>IF(PTD_storfe!L222=0," ",PTD_storfe!L222)</f>
        <v xml:space="preserve"> </v>
      </c>
      <c r="O216" s="63" t="str">
        <f>IF(PTD_storfe!M222=0," ",PTD_storfe!M222)</f>
        <v xml:space="preserve"> </v>
      </c>
      <c r="P216" s="63" t="str">
        <f>IF(PTD_storfe!N222=0," ",PTD_storfe!N222)</f>
        <v xml:space="preserve"> </v>
      </c>
      <c r="Q216" s="63" t="str">
        <f>IF(PTD_storfe!O222=0," ",PTD_storfe!O222)</f>
        <v xml:space="preserve"> </v>
      </c>
      <c r="R216" s="63" t="str">
        <f>IF(PTD_storfe!P222=0," ",PTD_storfe!P222)</f>
        <v xml:space="preserve"> </v>
      </c>
    </row>
    <row r="217" spans="2:18" x14ac:dyDescent="0.25">
      <c r="B217" s="47" t="str">
        <f>IF(PTD_storfe!A223=0," ",PTD_storfe!A223)</f>
        <v xml:space="preserve"> </v>
      </c>
      <c r="C217" s="62" t="str">
        <f>IF(PTD_storfe!B223=0," ",PTD_storfe!B223)</f>
        <v xml:space="preserve"> </v>
      </c>
      <c r="D217" s="62" t="str">
        <f>IF(PTD_storfe!C223=0," ",PTD_storfe!C223)</f>
        <v xml:space="preserve"> </v>
      </c>
      <c r="E217" s="62" t="str">
        <f>IF(PTD_storfe!D223=0," ",PTD_storfe!D223)</f>
        <v xml:space="preserve"> </v>
      </c>
      <c r="F217" s="62" t="str">
        <f>IF(PTD_storfe!E223=0," ",PTD_storfe!E223)</f>
        <v xml:space="preserve"> </v>
      </c>
      <c r="G217" s="62" t="str">
        <f>IF(PTD_storfe!F223=0," ",PTD_storfe!F223)</f>
        <v xml:space="preserve"> </v>
      </c>
      <c r="H217" s="62" t="str">
        <f>IF(PTD_storfe!G223=0," ",PTD_storfe!G223)</f>
        <v xml:space="preserve"> </v>
      </c>
      <c r="I217" s="62" t="str">
        <f>IF(PTD_storfe!H223=0," ",PTD_storfe!H223)</f>
        <v xml:space="preserve"> </v>
      </c>
      <c r="J217" s="62"/>
      <c r="K217" s="47" t="str">
        <f>IF(PTD_storfe!I223=0," ",PTD_storfe!I223)</f>
        <v xml:space="preserve"> </v>
      </c>
      <c r="L217" s="63" t="str">
        <f>IF(PTD_storfe!J223=0," ",PTD_storfe!J223)</f>
        <v xml:space="preserve"> </v>
      </c>
      <c r="M217" s="63" t="str">
        <f>IF(PTD_storfe!K223=0," ",PTD_storfe!K223)</f>
        <v xml:space="preserve"> </v>
      </c>
      <c r="N217" s="63" t="str">
        <f>IF(PTD_storfe!L223=0," ",PTD_storfe!L223)</f>
        <v xml:space="preserve"> </v>
      </c>
      <c r="O217" s="63" t="str">
        <f>IF(PTD_storfe!M223=0," ",PTD_storfe!M223)</f>
        <v xml:space="preserve"> </v>
      </c>
      <c r="P217" s="63" t="str">
        <f>IF(PTD_storfe!N223=0," ",PTD_storfe!N223)</f>
        <v xml:space="preserve"> </v>
      </c>
      <c r="Q217" s="63" t="str">
        <f>IF(PTD_storfe!O223=0," ",PTD_storfe!O223)</f>
        <v xml:space="preserve"> </v>
      </c>
      <c r="R217" s="63" t="str">
        <f>IF(PTD_storfe!P223=0," ",PTD_storfe!P223)</f>
        <v xml:space="preserve"> </v>
      </c>
    </row>
    <row r="218" spans="2:18" x14ac:dyDescent="0.25">
      <c r="B218" s="47" t="str">
        <f>IF(PTD_storfe!A224=0," ",PTD_storfe!A224)</f>
        <v xml:space="preserve"> </v>
      </c>
      <c r="C218" s="62" t="str">
        <f>IF(PTD_storfe!B224=0," ",PTD_storfe!B224)</f>
        <v xml:space="preserve"> </v>
      </c>
      <c r="D218" s="62" t="str">
        <f>IF(PTD_storfe!C224=0," ",PTD_storfe!C224)</f>
        <v xml:space="preserve"> </v>
      </c>
      <c r="E218" s="62" t="str">
        <f>IF(PTD_storfe!D224=0," ",PTD_storfe!D224)</f>
        <v xml:space="preserve"> </v>
      </c>
      <c r="F218" s="62" t="str">
        <f>IF(PTD_storfe!E224=0," ",PTD_storfe!E224)</f>
        <v xml:space="preserve"> </v>
      </c>
      <c r="G218" s="62" t="str">
        <f>IF(PTD_storfe!F224=0," ",PTD_storfe!F224)</f>
        <v xml:space="preserve"> </v>
      </c>
      <c r="H218" s="62" t="str">
        <f>IF(PTD_storfe!G224=0," ",PTD_storfe!G224)</f>
        <v xml:space="preserve"> </v>
      </c>
      <c r="I218" s="62" t="str">
        <f>IF(PTD_storfe!H224=0," ",PTD_storfe!H224)</f>
        <v xml:space="preserve"> </v>
      </c>
      <c r="J218" s="62"/>
      <c r="K218" s="47" t="str">
        <f>IF(PTD_storfe!I224=0," ",PTD_storfe!I224)</f>
        <v xml:space="preserve"> </v>
      </c>
      <c r="L218" s="63" t="str">
        <f>IF(PTD_storfe!J224=0," ",PTD_storfe!J224)</f>
        <v xml:space="preserve"> </v>
      </c>
      <c r="M218" s="63" t="str">
        <f>IF(PTD_storfe!K224=0," ",PTD_storfe!K224)</f>
        <v xml:space="preserve"> </v>
      </c>
      <c r="N218" s="63" t="str">
        <f>IF(PTD_storfe!L224=0," ",PTD_storfe!L224)</f>
        <v xml:space="preserve"> </v>
      </c>
      <c r="O218" s="63" t="str">
        <f>IF(PTD_storfe!M224=0," ",PTD_storfe!M224)</f>
        <v xml:space="preserve"> </v>
      </c>
      <c r="P218" s="63" t="str">
        <f>IF(PTD_storfe!N224=0," ",PTD_storfe!N224)</f>
        <v xml:space="preserve"> </v>
      </c>
      <c r="Q218" s="63" t="str">
        <f>IF(PTD_storfe!O224=0," ",PTD_storfe!O224)</f>
        <v xml:space="preserve"> </v>
      </c>
      <c r="R218" s="63" t="str">
        <f>IF(PTD_storfe!P224=0," ",PTD_storfe!P224)</f>
        <v xml:space="preserve"> </v>
      </c>
    </row>
    <row r="219" spans="2:18" x14ac:dyDescent="0.25">
      <c r="B219" s="47" t="str">
        <f>IF(PTD_storfe!A225=0," ",PTD_storfe!A225)</f>
        <v xml:space="preserve"> </v>
      </c>
      <c r="C219" s="62" t="str">
        <f>IF(PTD_storfe!B225=0," ",PTD_storfe!B225)</f>
        <v xml:space="preserve"> </v>
      </c>
      <c r="D219" s="62" t="str">
        <f>IF(PTD_storfe!C225=0," ",PTD_storfe!C225)</f>
        <v xml:space="preserve"> </v>
      </c>
      <c r="E219" s="62" t="str">
        <f>IF(PTD_storfe!D225=0," ",PTD_storfe!D225)</f>
        <v xml:space="preserve"> </v>
      </c>
      <c r="F219" s="62" t="str">
        <f>IF(PTD_storfe!E225=0," ",PTD_storfe!E225)</f>
        <v xml:space="preserve"> </v>
      </c>
      <c r="G219" s="62" t="str">
        <f>IF(PTD_storfe!F225=0," ",PTD_storfe!F225)</f>
        <v xml:space="preserve"> </v>
      </c>
      <c r="H219" s="62" t="str">
        <f>IF(PTD_storfe!G225=0," ",PTD_storfe!G225)</f>
        <v xml:space="preserve"> </v>
      </c>
      <c r="I219" s="62" t="str">
        <f>IF(PTD_storfe!H225=0," ",PTD_storfe!H225)</f>
        <v xml:space="preserve"> </v>
      </c>
      <c r="J219" s="62"/>
      <c r="K219" s="47" t="str">
        <f>IF(PTD_storfe!I225=0," ",PTD_storfe!I225)</f>
        <v xml:space="preserve"> </v>
      </c>
      <c r="L219" s="63" t="str">
        <f>IF(PTD_storfe!J225=0," ",PTD_storfe!J225)</f>
        <v xml:space="preserve"> </v>
      </c>
      <c r="M219" s="63" t="str">
        <f>IF(PTD_storfe!K225=0," ",PTD_storfe!K225)</f>
        <v xml:space="preserve"> </v>
      </c>
      <c r="N219" s="63" t="str">
        <f>IF(PTD_storfe!L225=0," ",PTD_storfe!L225)</f>
        <v xml:space="preserve"> </v>
      </c>
      <c r="O219" s="63" t="str">
        <f>IF(PTD_storfe!M225=0," ",PTD_storfe!M225)</f>
        <v xml:space="preserve"> </v>
      </c>
      <c r="P219" s="63" t="str">
        <f>IF(PTD_storfe!N225=0," ",PTD_storfe!N225)</f>
        <v xml:space="preserve"> </v>
      </c>
      <c r="Q219" s="63" t="str">
        <f>IF(PTD_storfe!O225=0," ",PTD_storfe!O225)</f>
        <v xml:space="preserve"> </v>
      </c>
      <c r="R219" s="63" t="str">
        <f>IF(PTD_storfe!P225=0," ",PTD_storfe!P225)</f>
        <v xml:space="preserve"> </v>
      </c>
    </row>
    <row r="220" spans="2:18" x14ac:dyDescent="0.25">
      <c r="B220" s="47" t="str">
        <f>IF(PTD_storfe!A226=0," ",PTD_storfe!A226)</f>
        <v xml:space="preserve"> </v>
      </c>
      <c r="C220" s="62" t="str">
        <f>IF(PTD_storfe!B226=0," ",PTD_storfe!B226)</f>
        <v xml:space="preserve"> </v>
      </c>
      <c r="D220" s="62" t="str">
        <f>IF(PTD_storfe!C226=0," ",PTD_storfe!C226)</f>
        <v xml:space="preserve"> </v>
      </c>
      <c r="E220" s="62" t="str">
        <f>IF(PTD_storfe!D226=0," ",PTD_storfe!D226)</f>
        <v xml:space="preserve"> </v>
      </c>
      <c r="F220" s="62" t="str">
        <f>IF(PTD_storfe!E226=0," ",PTD_storfe!E226)</f>
        <v xml:space="preserve"> </v>
      </c>
      <c r="G220" s="62" t="str">
        <f>IF(PTD_storfe!F226=0," ",PTD_storfe!F226)</f>
        <v xml:space="preserve"> </v>
      </c>
      <c r="H220" s="62" t="str">
        <f>IF(PTD_storfe!G226=0," ",PTD_storfe!G226)</f>
        <v xml:space="preserve"> </v>
      </c>
      <c r="I220" s="62" t="str">
        <f>IF(PTD_storfe!H226=0," ",PTD_storfe!H226)</f>
        <v xml:space="preserve"> </v>
      </c>
      <c r="J220" s="62"/>
      <c r="K220" s="47" t="str">
        <f>IF(PTD_storfe!I226=0," ",PTD_storfe!I226)</f>
        <v xml:space="preserve"> </v>
      </c>
      <c r="L220" s="63" t="str">
        <f>IF(PTD_storfe!J226=0," ",PTD_storfe!J226)</f>
        <v xml:space="preserve"> </v>
      </c>
      <c r="M220" s="63" t="str">
        <f>IF(PTD_storfe!K226=0," ",PTD_storfe!K226)</f>
        <v xml:space="preserve"> </v>
      </c>
      <c r="N220" s="63" t="str">
        <f>IF(PTD_storfe!L226=0," ",PTD_storfe!L226)</f>
        <v xml:space="preserve"> </v>
      </c>
      <c r="O220" s="63" t="str">
        <f>IF(PTD_storfe!M226=0," ",PTD_storfe!M226)</f>
        <v xml:space="preserve"> </v>
      </c>
      <c r="P220" s="63" t="str">
        <f>IF(PTD_storfe!N226=0," ",PTD_storfe!N226)</f>
        <v xml:space="preserve"> </v>
      </c>
      <c r="Q220" s="63" t="str">
        <f>IF(PTD_storfe!O226=0," ",PTD_storfe!O226)</f>
        <v xml:space="preserve"> </v>
      </c>
      <c r="R220" s="63" t="str">
        <f>IF(PTD_storfe!P226=0," ",PTD_storfe!P226)</f>
        <v xml:space="preserve"> </v>
      </c>
    </row>
    <row r="221" spans="2:18" x14ac:dyDescent="0.25">
      <c r="B221" s="47" t="str">
        <f>IF(PTD_storfe!A227=0," ",PTD_storfe!A227)</f>
        <v xml:space="preserve"> </v>
      </c>
      <c r="C221" s="62" t="str">
        <f>IF(PTD_storfe!B227=0," ",PTD_storfe!B227)</f>
        <v xml:space="preserve"> </v>
      </c>
      <c r="D221" s="62" t="str">
        <f>IF(PTD_storfe!C227=0," ",PTD_storfe!C227)</f>
        <v xml:space="preserve"> </v>
      </c>
      <c r="E221" s="62" t="str">
        <f>IF(PTD_storfe!D227=0," ",PTD_storfe!D227)</f>
        <v xml:space="preserve"> </v>
      </c>
      <c r="F221" s="62" t="str">
        <f>IF(PTD_storfe!E227=0," ",PTD_storfe!E227)</f>
        <v xml:space="preserve"> </v>
      </c>
      <c r="G221" s="62" t="str">
        <f>IF(PTD_storfe!F227=0," ",PTD_storfe!F227)</f>
        <v xml:space="preserve"> </v>
      </c>
      <c r="H221" s="62" t="str">
        <f>IF(PTD_storfe!G227=0," ",PTD_storfe!G227)</f>
        <v xml:space="preserve"> </v>
      </c>
      <c r="I221" s="62" t="str">
        <f>IF(PTD_storfe!H227=0," ",PTD_storfe!H227)</f>
        <v xml:space="preserve"> </v>
      </c>
      <c r="J221" s="62"/>
      <c r="K221" s="47" t="str">
        <f>IF(PTD_storfe!I227=0," ",PTD_storfe!I227)</f>
        <v xml:space="preserve"> </v>
      </c>
      <c r="L221" s="63" t="str">
        <f>IF(PTD_storfe!J227=0," ",PTD_storfe!J227)</f>
        <v xml:space="preserve"> </v>
      </c>
      <c r="M221" s="63" t="str">
        <f>IF(PTD_storfe!K227=0," ",PTD_storfe!K227)</f>
        <v xml:space="preserve"> </v>
      </c>
      <c r="N221" s="63" t="str">
        <f>IF(PTD_storfe!L227=0," ",PTD_storfe!L227)</f>
        <v xml:space="preserve"> </v>
      </c>
      <c r="O221" s="63" t="str">
        <f>IF(PTD_storfe!M227=0," ",PTD_storfe!M227)</f>
        <v xml:space="preserve"> </v>
      </c>
      <c r="P221" s="63" t="str">
        <f>IF(PTD_storfe!N227=0," ",PTD_storfe!N227)</f>
        <v xml:space="preserve"> </v>
      </c>
      <c r="Q221" s="63" t="str">
        <f>IF(PTD_storfe!O227=0," ",PTD_storfe!O227)</f>
        <v xml:space="preserve"> </v>
      </c>
      <c r="R221" s="63" t="str">
        <f>IF(PTD_storfe!P227=0," ",PTD_storfe!P227)</f>
        <v xml:space="preserve"> </v>
      </c>
    </row>
    <row r="222" spans="2:18" x14ac:dyDescent="0.25">
      <c r="B222" s="47" t="str">
        <f>IF(PTD_storfe!A228=0," ",PTD_storfe!A228)</f>
        <v xml:space="preserve"> </v>
      </c>
      <c r="C222" s="62" t="str">
        <f>IF(PTD_storfe!B228=0," ",PTD_storfe!B228)</f>
        <v xml:space="preserve"> </v>
      </c>
      <c r="D222" s="62" t="str">
        <f>IF(PTD_storfe!C228=0," ",PTD_storfe!C228)</f>
        <v xml:space="preserve"> </v>
      </c>
      <c r="E222" s="62" t="str">
        <f>IF(PTD_storfe!D228=0," ",PTD_storfe!D228)</f>
        <v xml:space="preserve"> </v>
      </c>
      <c r="F222" s="62" t="str">
        <f>IF(PTD_storfe!E228=0," ",PTD_storfe!E228)</f>
        <v xml:space="preserve"> </v>
      </c>
      <c r="G222" s="62" t="str">
        <f>IF(PTD_storfe!F228=0," ",PTD_storfe!F228)</f>
        <v xml:space="preserve"> </v>
      </c>
      <c r="H222" s="62" t="str">
        <f>IF(PTD_storfe!G228=0," ",PTD_storfe!G228)</f>
        <v xml:space="preserve"> </v>
      </c>
      <c r="I222" s="62" t="str">
        <f>IF(PTD_storfe!H228=0," ",PTD_storfe!H228)</f>
        <v xml:space="preserve"> </v>
      </c>
      <c r="J222" s="62"/>
      <c r="K222" s="47" t="str">
        <f>IF(PTD_storfe!I228=0," ",PTD_storfe!I228)</f>
        <v xml:space="preserve"> </v>
      </c>
      <c r="L222" s="63" t="str">
        <f>IF(PTD_storfe!J228=0," ",PTD_storfe!J228)</f>
        <v xml:space="preserve"> </v>
      </c>
      <c r="M222" s="63" t="str">
        <f>IF(PTD_storfe!K228=0," ",PTD_storfe!K228)</f>
        <v xml:space="preserve"> </v>
      </c>
      <c r="N222" s="63" t="str">
        <f>IF(PTD_storfe!L228=0," ",PTD_storfe!L228)</f>
        <v xml:space="preserve"> </v>
      </c>
      <c r="O222" s="63" t="str">
        <f>IF(PTD_storfe!M228=0," ",PTD_storfe!M228)</f>
        <v xml:space="preserve"> </v>
      </c>
      <c r="P222" s="63" t="str">
        <f>IF(PTD_storfe!N228=0," ",PTD_storfe!N228)</f>
        <v xml:space="preserve"> </v>
      </c>
      <c r="Q222" s="63" t="str">
        <f>IF(PTD_storfe!O228=0," ",PTD_storfe!O228)</f>
        <v xml:space="preserve"> </v>
      </c>
      <c r="R222" s="63" t="str">
        <f>IF(PTD_storfe!P228=0," ",PTD_storfe!P228)</f>
        <v xml:space="preserve"> </v>
      </c>
    </row>
    <row r="223" spans="2:18" x14ac:dyDescent="0.25">
      <c r="B223" s="47" t="str">
        <f>IF(PTD_storfe!A229=0," ",PTD_storfe!A229)</f>
        <v xml:space="preserve"> </v>
      </c>
      <c r="C223" s="62" t="str">
        <f>IF(PTD_storfe!B229=0," ",PTD_storfe!B229)</f>
        <v xml:space="preserve"> </v>
      </c>
      <c r="D223" s="62" t="str">
        <f>IF(PTD_storfe!C229=0," ",PTD_storfe!C229)</f>
        <v xml:space="preserve"> </v>
      </c>
      <c r="E223" s="62" t="str">
        <f>IF(PTD_storfe!D229=0," ",PTD_storfe!D229)</f>
        <v xml:space="preserve"> </v>
      </c>
      <c r="F223" s="62" t="str">
        <f>IF(PTD_storfe!E229=0," ",PTD_storfe!E229)</f>
        <v xml:space="preserve"> </v>
      </c>
      <c r="G223" s="62" t="str">
        <f>IF(PTD_storfe!F229=0," ",PTD_storfe!F229)</f>
        <v xml:space="preserve"> </v>
      </c>
      <c r="H223" s="62" t="str">
        <f>IF(PTD_storfe!G229=0," ",PTD_storfe!G229)</f>
        <v xml:space="preserve"> </v>
      </c>
      <c r="I223" s="62" t="str">
        <f>IF(PTD_storfe!H229=0," ",PTD_storfe!H229)</f>
        <v xml:space="preserve"> </v>
      </c>
      <c r="J223" s="62"/>
      <c r="K223" s="47" t="str">
        <f>IF(PTD_storfe!I229=0," ",PTD_storfe!I229)</f>
        <v xml:space="preserve"> </v>
      </c>
      <c r="L223" s="63" t="str">
        <f>IF(PTD_storfe!J229=0," ",PTD_storfe!J229)</f>
        <v xml:space="preserve"> </v>
      </c>
      <c r="M223" s="63" t="str">
        <f>IF(PTD_storfe!K229=0," ",PTD_storfe!K229)</f>
        <v xml:space="preserve"> </v>
      </c>
      <c r="N223" s="63" t="str">
        <f>IF(PTD_storfe!L229=0," ",PTD_storfe!L229)</f>
        <v xml:space="preserve"> </v>
      </c>
      <c r="O223" s="63" t="str">
        <f>IF(PTD_storfe!M229=0," ",PTD_storfe!M229)</f>
        <v xml:space="preserve"> </v>
      </c>
      <c r="P223" s="63" t="str">
        <f>IF(PTD_storfe!N229=0," ",PTD_storfe!N229)</f>
        <v xml:space="preserve"> </v>
      </c>
      <c r="Q223" s="63" t="str">
        <f>IF(PTD_storfe!O229=0," ",PTD_storfe!O229)</f>
        <v xml:space="preserve"> </v>
      </c>
      <c r="R223" s="63" t="str">
        <f>IF(PTD_storfe!P229=0," ",PTD_storfe!P229)</f>
        <v xml:space="preserve"> </v>
      </c>
    </row>
    <row r="224" spans="2:18" x14ac:dyDescent="0.25">
      <c r="B224" s="47" t="str">
        <f>IF(PTD_storfe!A230=0," ",PTD_storfe!A230)</f>
        <v xml:space="preserve"> </v>
      </c>
      <c r="C224" s="62" t="str">
        <f>IF(PTD_storfe!B230=0," ",PTD_storfe!B230)</f>
        <v xml:space="preserve"> </v>
      </c>
      <c r="D224" s="62" t="str">
        <f>IF(PTD_storfe!C230=0," ",PTD_storfe!C230)</f>
        <v xml:space="preserve"> </v>
      </c>
      <c r="E224" s="62" t="str">
        <f>IF(PTD_storfe!D230=0," ",PTD_storfe!D230)</f>
        <v xml:space="preserve"> </v>
      </c>
      <c r="F224" s="62" t="str">
        <f>IF(PTD_storfe!E230=0," ",PTD_storfe!E230)</f>
        <v xml:space="preserve"> </v>
      </c>
      <c r="G224" s="62" t="str">
        <f>IF(PTD_storfe!F230=0," ",PTD_storfe!F230)</f>
        <v xml:space="preserve"> </v>
      </c>
      <c r="H224" s="62" t="str">
        <f>IF(PTD_storfe!G230=0," ",PTD_storfe!G230)</f>
        <v xml:space="preserve"> </v>
      </c>
      <c r="I224" s="62" t="str">
        <f>IF(PTD_storfe!H230=0," ",PTD_storfe!H230)</f>
        <v xml:space="preserve"> </v>
      </c>
      <c r="J224" s="62"/>
      <c r="K224" s="47" t="str">
        <f>IF(PTD_storfe!I230=0," ",PTD_storfe!I230)</f>
        <v xml:space="preserve"> </v>
      </c>
      <c r="L224" s="63" t="str">
        <f>IF(PTD_storfe!J230=0," ",PTD_storfe!J230)</f>
        <v xml:space="preserve"> </v>
      </c>
      <c r="M224" s="63" t="str">
        <f>IF(PTD_storfe!K230=0," ",PTD_storfe!K230)</f>
        <v xml:space="preserve"> </v>
      </c>
      <c r="N224" s="63" t="str">
        <f>IF(PTD_storfe!L230=0," ",PTD_storfe!L230)</f>
        <v xml:space="preserve"> </v>
      </c>
      <c r="O224" s="63" t="str">
        <f>IF(PTD_storfe!M230=0," ",PTD_storfe!M230)</f>
        <v xml:space="preserve"> </v>
      </c>
      <c r="P224" s="63" t="str">
        <f>IF(PTD_storfe!N230=0," ",PTD_storfe!N230)</f>
        <v xml:space="preserve"> </v>
      </c>
      <c r="Q224" s="63" t="str">
        <f>IF(PTD_storfe!O230=0," ",PTD_storfe!O230)</f>
        <v xml:space="preserve"> </v>
      </c>
      <c r="R224" s="63" t="str">
        <f>IF(PTD_storfe!P230=0," ",PTD_storfe!P230)</f>
        <v xml:space="preserve"> </v>
      </c>
    </row>
    <row r="225" spans="2:18" x14ac:dyDescent="0.25">
      <c r="B225" s="47" t="str">
        <f>IF(PTD_storfe!A231=0," ",PTD_storfe!A231)</f>
        <v xml:space="preserve"> </v>
      </c>
      <c r="C225" s="62" t="str">
        <f>IF(PTD_storfe!B231=0," ",PTD_storfe!B231)</f>
        <v xml:space="preserve"> </v>
      </c>
      <c r="D225" s="62" t="str">
        <f>IF(PTD_storfe!C231=0," ",PTD_storfe!C231)</f>
        <v xml:space="preserve"> </v>
      </c>
      <c r="E225" s="62" t="str">
        <f>IF(PTD_storfe!D231=0," ",PTD_storfe!D231)</f>
        <v xml:space="preserve"> </v>
      </c>
      <c r="F225" s="62" t="str">
        <f>IF(PTD_storfe!E231=0," ",PTD_storfe!E231)</f>
        <v xml:space="preserve"> </v>
      </c>
      <c r="G225" s="62" t="str">
        <f>IF(PTD_storfe!F231=0," ",PTD_storfe!F231)</f>
        <v xml:space="preserve"> </v>
      </c>
      <c r="H225" s="62" t="str">
        <f>IF(PTD_storfe!G231=0," ",PTD_storfe!G231)</f>
        <v xml:space="preserve"> </v>
      </c>
      <c r="I225" s="62" t="str">
        <f>IF(PTD_storfe!H231=0," ",PTD_storfe!H231)</f>
        <v xml:space="preserve"> </v>
      </c>
      <c r="J225" s="62"/>
      <c r="K225" s="47" t="str">
        <f>IF(PTD_storfe!I231=0," ",PTD_storfe!I231)</f>
        <v xml:space="preserve"> </v>
      </c>
      <c r="L225" s="63" t="str">
        <f>IF(PTD_storfe!J231=0," ",PTD_storfe!J231)</f>
        <v xml:space="preserve"> </v>
      </c>
      <c r="M225" s="63" t="str">
        <f>IF(PTD_storfe!K231=0," ",PTD_storfe!K231)</f>
        <v xml:space="preserve"> </v>
      </c>
      <c r="N225" s="63" t="str">
        <f>IF(PTD_storfe!L231=0," ",PTD_storfe!L231)</f>
        <v xml:space="preserve"> </v>
      </c>
      <c r="O225" s="63" t="str">
        <f>IF(PTD_storfe!M231=0," ",PTD_storfe!M231)</f>
        <v xml:space="preserve"> </v>
      </c>
      <c r="P225" s="63" t="str">
        <f>IF(PTD_storfe!N231=0," ",PTD_storfe!N231)</f>
        <v xml:space="preserve"> </v>
      </c>
      <c r="Q225" s="63" t="str">
        <f>IF(PTD_storfe!O231=0," ",PTD_storfe!O231)</f>
        <v xml:space="preserve"> </v>
      </c>
      <c r="R225" s="63" t="str">
        <f>IF(PTD_storfe!P231=0," ",PTD_storfe!P231)</f>
        <v xml:space="preserve"> </v>
      </c>
    </row>
    <row r="226" spans="2:18" x14ac:dyDescent="0.25">
      <c r="B226" s="47" t="str">
        <f>IF(PTD_storfe!A232=0," ",PTD_storfe!A232)</f>
        <v xml:space="preserve"> </v>
      </c>
      <c r="C226" s="62" t="str">
        <f>IF(PTD_storfe!B232=0," ",PTD_storfe!B232)</f>
        <v xml:space="preserve"> </v>
      </c>
      <c r="D226" s="62" t="str">
        <f>IF(PTD_storfe!C232=0," ",PTD_storfe!C232)</f>
        <v xml:space="preserve"> </v>
      </c>
      <c r="E226" s="62" t="str">
        <f>IF(PTD_storfe!D232=0," ",PTD_storfe!D232)</f>
        <v xml:space="preserve"> </v>
      </c>
      <c r="F226" s="62" t="str">
        <f>IF(PTD_storfe!E232=0," ",PTD_storfe!E232)</f>
        <v xml:space="preserve"> </v>
      </c>
      <c r="G226" s="62" t="str">
        <f>IF(PTD_storfe!F232=0," ",PTD_storfe!F232)</f>
        <v xml:space="preserve"> </v>
      </c>
      <c r="H226" s="62" t="str">
        <f>IF(PTD_storfe!G232=0," ",PTD_storfe!G232)</f>
        <v xml:space="preserve"> </v>
      </c>
      <c r="I226" s="62" t="str">
        <f>IF(PTD_storfe!H232=0," ",PTD_storfe!H232)</f>
        <v xml:space="preserve"> </v>
      </c>
      <c r="J226" s="62"/>
      <c r="K226" s="47" t="str">
        <f>IF(PTD_storfe!I232=0," ",PTD_storfe!I232)</f>
        <v xml:space="preserve"> </v>
      </c>
      <c r="L226" s="63" t="str">
        <f>IF(PTD_storfe!J232=0," ",PTD_storfe!J232)</f>
        <v xml:space="preserve"> </v>
      </c>
      <c r="M226" s="63" t="str">
        <f>IF(PTD_storfe!K232=0," ",PTD_storfe!K232)</f>
        <v xml:space="preserve"> </v>
      </c>
      <c r="N226" s="63" t="str">
        <f>IF(PTD_storfe!L232=0," ",PTD_storfe!L232)</f>
        <v xml:space="preserve"> </v>
      </c>
      <c r="O226" s="63" t="str">
        <f>IF(PTD_storfe!M232=0," ",PTD_storfe!M232)</f>
        <v xml:space="preserve"> </v>
      </c>
      <c r="P226" s="63" t="str">
        <f>IF(PTD_storfe!N232=0," ",PTD_storfe!N232)</f>
        <v xml:space="preserve"> </v>
      </c>
      <c r="Q226" s="63" t="str">
        <f>IF(PTD_storfe!O232=0," ",PTD_storfe!O232)</f>
        <v xml:space="preserve"> </v>
      </c>
      <c r="R226" s="63" t="str">
        <f>IF(PTD_storfe!P232=0," ",PTD_storfe!P232)</f>
        <v xml:space="preserve"> </v>
      </c>
    </row>
    <row r="227" spans="2:18" x14ac:dyDescent="0.25">
      <c r="B227" s="47" t="str">
        <f>IF(PTD_storfe!A233=0," ",PTD_storfe!A233)</f>
        <v xml:space="preserve"> </v>
      </c>
      <c r="C227" s="62" t="str">
        <f>IF(PTD_storfe!B233=0," ",PTD_storfe!B233)</f>
        <v xml:space="preserve"> </v>
      </c>
      <c r="D227" s="62" t="str">
        <f>IF(PTD_storfe!C233=0," ",PTD_storfe!C233)</f>
        <v xml:space="preserve"> </v>
      </c>
      <c r="E227" s="62" t="str">
        <f>IF(PTD_storfe!D233=0," ",PTD_storfe!D233)</f>
        <v xml:space="preserve"> </v>
      </c>
      <c r="F227" s="62" t="str">
        <f>IF(PTD_storfe!E233=0," ",PTD_storfe!E233)</f>
        <v xml:space="preserve"> </v>
      </c>
      <c r="G227" s="62" t="str">
        <f>IF(PTD_storfe!F233=0," ",PTD_storfe!F233)</f>
        <v xml:space="preserve"> </v>
      </c>
      <c r="H227" s="62" t="str">
        <f>IF(PTD_storfe!G233=0," ",PTD_storfe!G233)</f>
        <v xml:space="preserve"> </v>
      </c>
      <c r="I227" s="62" t="str">
        <f>IF(PTD_storfe!H233=0," ",PTD_storfe!H233)</f>
        <v xml:space="preserve"> </v>
      </c>
      <c r="J227" s="62"/>
      <c r="K227" s="47" t="str">
        <f>IF(PTD_storfe!I233=0," ",PTD_storfe!I233)</f>
        <v xml:space="preserve"> </v>
      </c>
      <c r="L227" s="63" t="str">
        <f>IF(PTD_storfe!J233=0," ",PTD_storfe!J233)</f>
        <v xml:space="preserve"> </v>
      </c>
      <c r="M227" s="63" t="str">
        <f>IF(PTD_storfe!K233=0," ",PTD_storfe!K233)</f>
        <v xml:space="preserve"> </v>
      </c>
      <c r="N227" s="63" t="str">
        <f>IF(PTD_storfe!L233=0," ",PTD_storfe!L233)</f>
        <v xml:space="preserve"> </v>
      </c>
      <c r="O227" s="63" t="str">
        <f>IF(PTD_storfe!M233=0," ",PTD_storfe!M233)</f>
        <v xml:space="preserve"> </v>
      </c>
      <c r="P227" s="63" t="str">
        <f>IF(PTD_storfe!N233=0," ",PTD_storfe!N233)</f>
        <v xml:space="preserve"> </v>
      </c>
      <c r="Q227" s="63" t="str">
        <f>IF(PTD_storfe!O233=0," ",PTD_storfe!O233)</f>
        <v xml:space="preserve"> </v>
      </c>
      <c r="R227" s="63" t="str">
        <f>IF(PTD_storfe!P233=0," ",PTD_storfe!P233)</f>
        <v xml:space="preserve"> </v>
      </c>
    </row>
    <row r="228" spans="2:18" x14ac:dyDescent="0.25">
      <c r="B228" s="47" t="str">
        <f>IF(PTD_storfe!A234=0," ",PTD_storfe!A234)</f>
        <v xml:space="preserve"> </v>
      </c>
      <c r="C228" s="62" t="str">
        <f>IF(PTD_storfe!B234=0," ",PTD_storfe!B234)</f>
        <v xml:space="preserve"> </v>
      </c>
      <c r="D228" s="62" t="str">
        <f>IF(PTD_storfe!C234=0," ",PTD_storfe!C234)</f>
        <v xml:space="preserve"> </v>
      </c>
      <c r="E228" s="62" t="str">
        <f>IF(PTD_storfe!D234=0," ",PTD_storfe!D234)</f>
        <v xml:space="preserve"> </v>
      </c>
      <c r="F228" s="62" t="str">
        <f>IF(PTD_storfe!E234=0," ",PTD_storfe!E234)</f>
        <v xml:space="preserve"> </v>
      </c>
      <c r="G228" s="62" t="str">
        <f>IF(PTD_storfe!F234=0," ",PTD_storfe!F234)</f>
        <v xml:space="preserve"> </v>
      </c>
      <c r="H228" s="62" t="str">
        <f>IF(PTD_storfe!G234=0," ",PTD_storfe!G234)</f>
        <v xml:space="preserve"> </v>
      </c>
      <c r="I228" s="62" t="str">
        <f>IF(PTD_storfe!H234=0," ",PTD_storfe!H234)</f>
        <v xml:space="preserve"> </v>
      </c>
      <c r="J228" s="62"/>
      <c r="K228" s="47" t="str">
        <f>IF(PTD_storfe!I234=0," ",PTD_storfe!I234)</f>
        <v xml:space="preserve"> </v>
      </c>
      <c r="L228" s="63" t="str">
        <f>IF(PTD_storfe!J234=0," ",PTD_storfe!J234)</f>
        <v xml:space="preserve"> </v>
      </c>
      <c r="M228" s="63" t="str">
        <f>IF(PTD_storfe!K234=0," ",PTD_storfe!K234)</f>
        <v xml:space="preserve"> </v>
      </c>
      <c r="N228" s="63" t="str">
        <f>IF(PTD_storfe!L234=0," ",PTD_storfe!L234)</f>
        <v xml:space="preserve"> </v>
      </c>
      <c r="O228" s="63" t="str">
        <f>IF(PTD_storfe!M234=0," ",PTD_storfe!M234)</f>
        <v xml:space="preserve"> </v>
      </c>
      <c r="P228" s="63" t="str">
        <f>IF(PTD_storfe!N234=0," ",PTD_storfe!N234)</f>
        <v xml:space="preserve"> </v>
      </c>
      <c r="Q228" s="63" t="str">
        <f>IF(PTD_storfe!O234=0," ",PTD_storfe!O234)</f>
        <v xml:space="preserve"> </v>
      </c>
      <c r="R228" s="63" t="str">
        <f>IF(PTD_storfe!P234=0," ",PTD_storfe!P234)</f>
        <v xml:space="preserve"> </v>
      </c>
    </row>
    <row r="229" spans="2:18" x14ac:dyDescent="0.25">
      <c r="B229" s="47" t="str">
        <f>IF(PTD_storfe!A235=0," ",PTD_storfe!A235)</f>
        <v xml:space="preserve"> </v>
      </c>
      <c r="C229" s="62" t="str">
        <f>IF(PTD_storfe!B235=0," ",PTD_storfe!B235)</f>
        <v xml:space="preserve"> </v>
      </c>
      <c r="D229" s="62" t="str">
        <f>IF(PTD_storfe!C235=0," ",PTD_storfe!C235)</f>
        <v xml:space="preserve"> </v>
      </c>
      <c r="E229" s="62" t="str">
        <f>IF(PTD_storfe!D235=0," ",PTD_storfe!D235)</f>
        <v xml:space="preserve"> </v>
      </c>
      <c r="F229" s="62" t="str">
        <f>IF(PTD_storfe!E235=0," ",PTD_storfe!E235)</f>
        <v xml:space="preserve"> </v>
      </c>
      <c r="G229" s="62" t="str">
        <f>IF(PTD_storfe!F235=0," ",PTD_storfe!F235)</f>
        <v xml:space="preserve"> </v>
      </c>
      <c r="H229" s="62" t="str">
        <f>IF(PTD_storfe!G235=0," ",PTD_storfe!G235)</f>
        <v xml:space="preserve"> </v>
      </c>
      <c r="I229" s="62" t="str">
        <f>IF(PTD_storfe!H235=0," ",PTD_storfe!H235)</f>
        <v xml:space="preserve"> </v>
      </c>
      <c r="J229" s="62"/>
      <c r="K229" s="47" t="str">
        <f>IF(PTD_storfe!I235=0," ",PTD_storfe!I235)</f>
        <v xml:space="preserve"> </v>
      </c>
      <c r="L229" s="63" t="str">
        <f>IF(PTD_storfe!J235=0," ",PTD_storfe!J235)</f>
        <v xml:space="preserve"> </v>
      </c>
      <c r="M229" s="63" t="str">
        <f>IF(PTD_storfe!K235=0," ",PTD_storfe!K235)</f>
        <v xml:space="preserve"> </v>
      </c>
      <c r="N229" s="63" t="str">
        <f>IF(PTD_storfe!L235=0," ",PTD_storfe!L235)</f>
        <v xml:space="preserve"> </v>
      </c>
      <c r="O229" s="63" t="str">
        <f>IF(PTD_storfe!M235=0," ",PTD_storfe!M235)</f>
        <v xml:space="preserve"> </v>
      </c>
      <c r="P229" s="63" t="str">
        <f>IF(PTD_storfe!N235=0," ",PTD_storfe!N235)</f>
        <v xml:space="preserve"> </v>
      </c>
      <c r="Q229" s="63" t="str">
        <f>IF(PTD_storfe!O235=0," ",PTD_storfe!O235)</f>
        <v xml:space="preserve"> </v>
      </c>
      <c r="R229" s="63" t="str">
        <f>IF(PTD_storfe!P235=0," ",PTD_storfe!P235)</f>
        <v xml:space="preserve"> </v>
      </c>
    </row>
    <row r="230" spans="2:18" x14ac:dyDescent="0.25">
      <c r="B230" s="47" t="str">
        <f>IF(PTD_storfe!A236=0," ",PTD_storfe!A236)</f>
        <v xml:space="preserve"> </v>
      </c>
      <c r="C230" s="62" t="str">
        <f>IF(PTD_storfe!B236=0," ",PTD_storfe!B236)</f>
        <v xml:space="preserve"> </v>
      </c>
      <c r="D230" s="62" t="str">
        <f>IF(PTD_storfe!C236=0," ",PTD_storfe!C236)</f>
        <v xml:space="preserve"> </v>
      </c>
      <c r="E230" s="62" t="str">
        <f>IF(PTD_storfe!D236=0," ",PTD_storfe!D236)</f>
        <v xml:space="preserve"> </v>
      </c>
      <c r="F230" s="62" t="str">
        <f>IF(PTD_storfe!E236=0," ",PTD_storfe!E236)</f>
        <v xml:space="preserve"> </v>
      </c>
      <c r="G230" s="62" t="str">
        <f>IF(PTD_storfe!F236=0," ",PTD_storfe!F236)</f>
        <v xml:space="preserve"> </v>
      </c>
      <c r="H230" s="62" t="str">
        <f>IF(PTD_storfe!G236=0," ",PTD_storfe!G236)</f>
        <v xml:space="preserve"> </v>
      </c>
      <c r="I230" s="62" t="str">
        <f>IF(PTD_storfe!H236=0," ",PTD_storfe!H236)</f>
        <v xml:space="preserve"> </v>
      </c>
      <c r="J230" s="62"/>
      <c r="K230" s="47" t="str">
        <f>IF(PTD_storfe!I236=0," ",PTD_storfe!I236)</f>
        <v xml:space="preserve"> </v>
      </c>
      <c r="L230" s="63" t="str">
        <f>IF(PTD_storfe!J236=0," ",PTD_storfe!J236)</f>
        <v xml:space="preserve"> </v>
      </c>
      <c r="M230" s="63" t="str">
        <f>IF(PTD_storfe!K236=0," ",PTD_storfe!K236)</f>
        <v xml:space="preserve"> </v>
      </c>
      <c r="N230" s="63" t="str">
        <f>IF(PTD_storfe!L236=0," ",PTD_storfe!L236)</f>
        <v xml:space="preserve"> </v>
      </c>
      <c r="O230" s="63" t="str">
        <f>IF(PTD_storfe!M236=0," ",PTD_storfe!M236)</f>
        <v xml:space="preserve"> </v>
      </c>
      <c r="P230" s="63" t="str">
        <f>IF(PTD_storfe!N236=0," ",PTD_storfe!N236)</f>
        <v xml:space="preserve"> </v>
      </c>
      <c r="Q230" s="63" t="str">
        <f>IF(PTD_storfe!O236=0," ",PTD_storfe!O236)</f>
        <v xml:space="preserve"> </v>
      </c>
      <c r="R230" s="63" t="str">
        <f>IF(PTD_storfe!P236=0," ",PTD_storfe!P236)</f>
        <v xml:space="preserve"> </v>
      </c>
    </row>
    <row r="231" spans="2:18" x14ac:dyDescent="0.25">
      <c r="B231" s="47" t="str">
        <f>IF(PTD_storfe!A237=0," ",PTD_storfe!A237)</f>
        <v xml:space="preserve"> </v>
      </c>
      <c r="C231" s="62" t="str">
        <f>IF(PTD_storfe!B237=0," ",PTD_storfe!B237)</f>
        <v xml:space="preserve"> </v>
      </c>
      <c r="D231" s="62" t="str">
        <f>IF(PTD_storfe!C237=0," ",PTD_storfe!C237)</f>
        <v xml:space="preserve"> </v>
      </c>
      <c r="E231" s="62" t="str">
        <f>IF(PTD_storfe!D237=0," ",PTD_storfe!D237)</f>
        <v xml:space="preserve"> </v>
      </c>
      <c r="F231" s="62" t="str">
        <f>IF(PTD_storfe!E237=0," ",PTD_storfe!E237)</f>
        <v xml:space="preserve"> </v>
      </c>
      <c r="G231" s="62" t="str">
        <f>IF(PTD_storfe!F237=0," ",PTD_storfe!F237)</f>
        <v xml:space="preserve"> </v>
      </c>
      <c r="H231" s="62" t="str">
        <f>IF(PTD_storfe!G237=0," ",PTD_storfe!G237)</f>
        <v xml:space="preserve"> </v>
      </c>
      <c r="I231" s="62" t="str">
        <f>IF(PTD_storfe!H237=0," ",PTD_storfe!H237)</f>
        <v xml:space="preserve"> </v>
      </c>
      <c r="J231" s="62"/>
      <c r="K231" s="47" t="str">
        <f>IF(PTD_storfe!I237=0," ",PTD_storfe!I237)</f>
        <v xml:space="preserve"> </v>
      </c>
      <c r="L231" s="63" t="str">
        <f>IF(PTD_storfe!J237=0," ",PTD_storfe!J237)</f>
        <v xml:space="preserve"> </v>
      </c>
      <c r="M231" s="63" t="str">
        <f>IF(PTD_storfe!K237=0," ",PTD_storfe!K237)</f>
        <v xml:space="preserve"> </v>
      </c>
      <c r="N231" s="63" t="str">
        <f>IF(PTD_storfe!L237=0," ",PTD_storfe!L237)</f>
        <v xml:space="preserve"> </v>
      </c>
      <c r="O231" s="63" t="str">
        <f>IF(PTD_storfe!M237=0," ",PTD_storfe!M237)</f>
        <v xml:space="preserve"> </v>
      </c>
      <c r="P231" s="63" t="str">
        <f>IF(PTD_storfe!N237=0," ",PTD_storfe!N237)</f>
        <v xml:space="preserve"> </v>
      </c>
      <c r="Q231" s="63" t="str">
        <f>IF(PTD_storfe!O237=0," ",PTD_storfe!O237)</f>
        <v xml:space="preserve"> </v>
      </c>
      <c r="R231" s="63" t="str">
        <f>IF(PTD_storfe!P237=0," ",PTD_storfe!P237)</f>
        <v xml:space="preserve"> </v>
      </c>
    </row>
    <row r="232" spans="2:18" x14ac:dyDescent="0.25">
      <c r="B232" s="47" t="str">
        <f>IF(PTD_storfe!A238=0," ",PTD_storfe!A238)</f>
        <v xml:space="preserve"> </v>
      </c>
      <c r="C232" s="62" t="str">
        <f>IF(PTD_storfe!B238=0," ",PTD_storfe!B238)</f>
        <v xml:space="preserve"> </v>
      </c>
      <c r="D232" s="62" t="str">
        <f>IF(PTD_storfe!C238=0," ",PTD_storfe!C238)</f>
        <v xml:space="preserve"> </v>
      </c>
      <c r="E232" s="62" t="str">
        <f>IF(PTD_storfe!D238=0," ",PTD_storfe!D238)</f>
        <v xml:space="preserve"> </v>
      </c>
      <c r="F232" s="62" t="str">
        <f>IF(PTD_storfe!E238=0," ",PTD_storfe!E238)</f>
        <v xml:space="preserve"> </v>
      </c>
      <c r="G232" s="62" t="str">
        <f>IF(PTD_storfe!F238=0," ",PTD_storfe!F238)</f>
        <v xml:space="preserve"> </v>
      </c>
      <c r="H232" s="62" t="str">
        <f>IF(PTD_storfe!G238=0," ",PTD_storfe!G238)</f>
        <v xml:space="preserve"> </v>
      </c>
      <c r="I232" s="62" t="str">
        <f>IF(PTD_storfe!H238=0," ",PTD_storfe!H238)</f>
        <v xml:space="preserve"> </v>
      </c>
      <c r="J232" s="62"/>
      <c r="K232" s="47" t="str">
        <f>IF(PTD_storfe!I238=0," ",PTD_storfe!I238)</f>
        <v xml:space="preserve"> </v>
      </c>
      <c r="L232" s="63" t="str">
        <f>IF(PTD_storfe!J238=0," ",PTD_storfe!J238)</f>
        <v xml:space="preserve"> </v>
      </c>
      <c r="M232" s="63" t="str">
        <f>IF(PTD_storfe!K238=0," ",PTD_storfe!K238)</f>
        <v xml:space="preserve"> </v>
      </c>
      <c r="N232" s="63" t="str">
        <f>IF(PTD_storfe!L238=0," ",PTD_storfe!L238)</f>
        <v xml:space="preserve"> </v>
      </c>
      <c r="O232" s="63" t="str">
        <f>IF(PTD_storfe!M238=0," ",PTD_storfe!M238)</f>
        <v xml:space="preserve"> </v>
      </c>
      <c r="P232" s="63" t="str">
        <f>IF(PTD_storfe!N238=0," ",PTD_storfe!N238)</f>
        <v xml:space="preserve"> </v>
      </c>
      <c r="Q232" s="63" t="str">
        <f>IF(PTD_storfe!O238=0," ",PTD_storfe!O238)</f>
        <v xml:space="preserve"> </v>
      </c>
      <c r="R232" s="63" t="str">
        <f>IF(PTD_storfe!P238=0," ",PTD_storfe!P238)</f>
        <v xml:space="preserve"> </v>
      </c>
    </row>
    <row r="233" spans="2:18" x14ac:dyDescent="0.25">
      <c r="B233" s="47" t="str">
        <f>IF(PTD_storfe!A239=0," ",PTD_storfe!A239)</f>
        <v xml:space="preserve"> </v>
      </c>
      <c r="C233" s="62" t="str">
        <f>IF(PTD_storfe!B239=0," ",PTD_storfe!B239)</f>
        <v xml:space="preserve"> </v>
      </c>
      <c r="D233" s="62" t="str">
        <f>IF(PTD_storfe!C239=0," ",PTD_storfe!C239)</f>
        <v xml:space="preserve"> </v>
      </c>
      <c r="E233" s="62" t="str">
        <f>IF(PTD_storfe!D239=0," ",PTD_storfe!D239)</f>
        <v xml:space="preserve"> </v>
      </c>
      <c r="F233" s="62" t="str">
        <f>IF(PTD_storfe!E239=0," ",PTD_storfe!E239)</f>
        <v xml:space="preserve"> </v>
      </c>
      <c r="G233" s="62" t="str">
        <f>IF(PTD_storfe!F239=0," ",PTD_storfe!F239)</f>
        <v xml:space="preserve"> </v>
      </c>
      <c r="H233" s="62" t="str">
        <f>IF(PTD_storfe!G239=0," ",PTD_storfe!G239)</f>
        <v xml:space="preserve"> </v>
      </c>
      <c r="I233" s="62" t="str">
        <f>IF(PTD_storfe!H239=0," ",PTD_storfe!H239)</f>
        <v xml:space="preserve"> </v>
      </c>
      <c r="J233" s="62"/>
      <c r="K233" s="47" t="str">
        <f>IF(PTD_storfe!I239=0," ",PTD_storfe!I239)</f>
        <v xml:space="preserve"> </v>
      </c>
      <c r="L233" s="63" t="str">
        <f>IF(PTD_storfe!J239=0," ",PTD_storfe!J239)</f>
        <v xml:space="preserve"> </v>
      </c>
      <c r="M233" s="63" t="str">
        <f>IF(PTD_storfe!K239=0," ",PTD_storfe!K239)</f>
        <v xml:space="preserve"> </v>
      </c>
      <c r="N233" s="63" t="str">
        <f>IF(PTD_storfe!L239=0," ",PTD_storfe!L239)</f>
        <v xml:space="preserve"> </v>
      </c>
      <c r="O233" s="63" t="str">
        <f>IF(PTD_storfe!M239=0," ",PTD_storfe!M239)</f>
        <v xml:space="preserve"> </v>
      </c>
      <c r="P233" s="63" t="str">
        <f>IF(PTD_storfe!N239=0," ",PTD_storfe!N239)</f>
        <v xml:space="preserve"> </v>
      </c>
      <c r="Q233" s="63" t="str">
        <f>IF(PTD_storfe!O239=0," ",PTD_storfe!O239)</f>
        <v xml:space="preserve"> </v>
      </c>
      <c r="R233" s="63" t="str">
        <f>IF(PTD_storfe!P239=0," ",PTD_storfe!P239)</f>
        <v xml:space="preserve"> </v>
      </c>
    </row>
    <row r="234" spans="2:18" x14ac:dyDescent="0.25">
      <c r="B234" s="47" t="str">
        <f>IF(PTD_storfe!A240=0," ",PTD_storfe!A240)</f>
        <v xml:space="preserve"> </v>
      </c>
      <c r="C234" s="62" t="str">
        <f>IF(PTD_storfe!B240=0," ",PTD_storfe!B240)</f>
        <v xml:space="preserve"> </v>
      </c>
      <c r="D234" s="62" t="str">
        <f>IF(PTD_storfe!C240=0," ",PTD_storfe!C240)</f>
        <v xml:space="preserve"> </v>
      </c>
      <c r="E234" s="62" t="str">
        <f>IF(PTD_storfe!D240=0," ",PTD_storfe!D240)</f>
        <v xml:space="preserve"> </v>
      </c>
      <c r="F234" s="62" t="str">
        <f>IF(PTD_storfe!E240=0," ",PTD_storfe!E240)</f>
        <v xml:space="preserve"> </v>
      </c>
      <c r="G234" s="62" t="str">
        <f>IF(PTD_storfe!F240=0," ",PTD_storfe!F240)</f>
        <v xml:space="preserve"> </v>
      </c>
      <c r="H234" s="62" t="str">
        <f>IF(PTD_storfe!G240=0," ",PTD_storfe!G240)</f>
        <v xml:space="preserve"> </v>
      </c>
      <c r="I234" s="62" t="str">
        <f>IF(PTD_storfe!H240=0," ",PTD_storfe!H240)</f>
        <v xml:space="preserve"> </v>
      </c>
      <c r="J234" s="62"/>
      <c r="K234" s="47" t="str">
        <f>IF(PTD_storfe!I240=0," ",PTD_storfe!I240)</f>
        <v xml:space="preserve"> </v>
      </c>
      <c r="L234" s="63" t="str">
        <f>IF(PTD_storfe!J240=0," ",PTD_storfe!J240)</f>
        <v xml:space="preserve"> </v>
      </c>
      <c r="M234" s="63" t="str">
        <f>IF(PTD_storfe!K240=0," ",PTD_storfe!K240)</f>
        <v xml:space="preserve"> </v>
      </c>
      <c r="N234" s="63" t="str">
        <f>IF(PTD_storfe!L240=0," ",PTD_storfe!L240)</f>
        <v xml:space="preserve"> </v>
      </c>
      <c r="O234" s="63" t="str">
        <f>IF(PTD_storfe!M240=0," ",PTD_storfe!M240)</f>
        <v xml:space="preserve"> </v>
      </c>
      <c r="P234" s="63" t="str">
        <f>IF(PTD_storfe!N240=0," ",PTD_storfe!N240)</f>
        <v xml:space="preserve"> </v>
      </c>
      <c r="Q234" s="63" t="str">
        <f>IF(PTD_storfe!O240=0," ",PTD_storfe!O240)</f>
        <v xml:space="preserve"> </v>
      </c>
      <c r="R234" s="63" t="str">
        <f>IF(PTD_storfe!P240=0," ",PTD_storfe!P240)</f>
        <v xml:space="preserve"> </v>
      </c>
    </row>
    <row r="235" spans="2:18" x14ac:dyDescent="0.25">
      <c r="B235" s="47" t="str">
        <f>IF(PTD_storfe!A241=0," ",PTD_storfe!A241)</f>
        <v xml:space="preserve"> </v>
      </c>
      <c r="C235" s="62" t="str">
        <f>IF(PTD_storfe!B241=0," ",PTD_storfe!B241)</f>
        <v xml:space="preserve"> </v>
      </c>
      <c r="D235" s="62" t="str">
        <f>IF(PTD_storfe!C241=0," ",PTD_storfe!C241)</f>
        <v xml:space="preserve"> </v>
      </c>
      <c r="E235" s="62" t="str">
        <f>IF(PTD_storfe!D241=0," ",PTD_storfe!D241)</f>
        <v xml:space="preserve"> </v>
      </c>
      <c r="F235" s="62" t="str">
        <f>IF(PTD_storfe!E241=0," ",PTD_storfe!E241)</f>
        <v xml:space="preserve"> </v>
      </c>
      <c r="G235" s="62" t="str">
        <f>IF(PTD_storfe!F241=0," ",PTD_storfe!F241)</f>
        <v xml:space="preserve"> </v>
      </c>
      <c r="H235" s="62" t="str">
        <f>IF(PTD_storfe!G241=0," ",PTD_storfe!G241)</f>
        <v xml:space="preserve"> </v>
      </c>
      <c r="I235" s="62" t="str">
        <f>IF(PTD_storfe!H241=0," ",PTD_storfe!H241)</f>
        <v xml:space="preserve"> </v>
      </c>
      <c r="J235" s="62"/>
      <c r="K235" s="47" t="str">
        <f>IF(PTD_storfe!I241=0," ",PTD_storfe!I241)</f>
        <v xml:space="preserve"> </v>
      </c>
      <c r="L235" s="63" t="str">
        <f>IF(PTD_storfe!J241=0," ",PTD_storfe!J241)</f>
        <v xml:space="preserve"> </v>
      </c>
      <c r="M235" s="63" t="str">
        <f>IF(PTD_storfe!K241=0," ",PTD_storfe!K241)</f>
        <v xml:space="preserve"> </v>
      </c>
      <c r="N235" s="63" t="str">
        <f>IF(PTD_storfe!L241=0," ",PTD_storfe!L241)</f>
        <v xml:space="preserve"> </v>
      </c>
      <c r="O235" s="63" t="str">
        <f>IF(PTD_storfe!M241=0," ",PTD_storfe!M241)</f>
        <v xml:space="preserve"> </v>
      </c>
      <c r="P235" s="63" t="str">
        <f>IF(PTD_storfe!N241=0," ",PTD_storfe!N241)</f>
        <v xml:space="preserve"> </v>
      </c>
      <c r="Q235" s="63" t="str">
        <f>IF(PTD_storfe!O241=0," ",PTD_storfe!O241)</f>
        <v xml:space="preserve"> </v>
      </c>
      <c r="R235" s="63" t="str">
        <f>IF(PTD_storfe!P241=0," ",PTD_storfe!P241)</f>
        <v xml:space="preserve"> </v>
      </c>
    </row>
    <row r="236" spans="2:18" x14ac:dyDescent="0.25">
      <c r="B236" s="47" t="str">
        <f>IF(PTD_storfe!A242=0," ",PTD_storfe!A242)</f>
        <v xml:space="preserve"> </v>
      </c>
      <c r="C236" s="62" t="str">
        <f>IF(PTD_storfe!B242=0," ",PTD_storfe!B242)</f>
        <v xml:space="preserve"> </v>
      </c>
      <c r="D236" s="62" t="str">
        <f>IF(PTD_storfe!C242=0," ",PTD_storfe!C242)</f>
        <v xml:space="preserve"> </v>
      </c>
      <c r="E236" s="62" t="str">
        <f>IF(PTD_storfe!D242=0," ",PTD_storfe!D242)</f>
        <v xml:space="preserve"> </v>
      </c>
      <c r="F236" s="62" t="str">
        <f>IF(PTD_storfe!E242=0," ",PTD_storfe!E242)</f>
        <v xml:space="preserve"> </v>
      </c>
      <c r="G236" s="62" t="str">
        <f>IF(PTD_storfe!F242=0," ",PTD_storfe!F242)</f>
        <v xml:space="preserve"> </v>
      </c>
      <c r="H236" s="62" t="str">
        <f>IF(PTD_storfe!G242=0," ",PTD_storfe!G242)</f>
        <v xml:space="preserve"> </v>
      </c>
      <c r="I236" s="62" t="str">
        <f>IF(PTD_storfe!H242=0," ",PTD_storfe!H242)</f>
        <v xml:space="preserve"> </v>
      </c>
      <c r="J236" s="62"/>
      <c r="K236" s="47" t="str">
        <f>IF(PTD_storfe!I242=0," ",PTD_storfe!I242)</f>
        <v xml:space="preserve"> </v>
      </c>
      <c r="L236" s="63" t="str">
        <f>IF(PTD_storfe!J242=0," ",PTD_storfe!J242)</f>
        <v xml:space="preserve"> </v>
      </c>
      <c r="M236" s="63" t="str">
        <f>IF(PTD_storfe!K242=0," ",PTD_storfe!K242)</f>
        <v xml:space="preserve"> </v>
      </c>
      <c r="N236" s="63" t="str">
        <f>IF(PTD_storfe!L242=0," ",PTD_storfe!L242)</f>
        <v xml:space="preserve"> </v>
      </c>
      <c r="O236" s="63" t="str">
        <f>IF(PTD_storfe!M242=0," ",PTD_storfe!M242)</f>
        <v xml:space="preserve"> </v>
      </c>
      <c r="P236" s="63" t="str">
        <f>IF(PTD_storfe!N242=0," ",PTD_storfe!N242)</f>
        <v xml:space="preserve"> </v>
      </c>
      <c r="Q236" s="63" t="str">
        <f>IF(PTD_storfe!O242=0," ",PTD_storfe!O242)</f>
        <v xml:space="preserve"> </v>
      </c>
      <c r="R236" s="63" t="str">
        <f>IF(PTD_storfe!P242=0," ",PTD_storfe!P242)</f>
        <v xml:space="preserve"> </v>
      </c>
    </row>
    <row r="237" spans="2:18" x14ac:dyDescent="0.25">
      <c r="B237" s="47" t="str">
        <f>IF(PTD_storfe!A243=0," ",PTD_storfe!A243)</f>
        <v xml:space="preserve"> </v>
      </c>
      <c r="C237" s="62" t="str">
        <f>IF(PTD_storfe!B243=0," ",PTD_storfe!B243)</f>
        <v xml:space="preserve"> </v>
      </c>
      <c r="D237" s="62" t="str">
        <f>IF(PTD_storfe!C243=0," ",PTD_storfe!C243)</f>
        <v xml:space="preserve"> </v>
      </c>
      <c r="E237" s="62" t="str">
        <f>IF(PTD_storfe!D243=0," ",PTD_storfe!D243)</f>
        <v xml:space="preserve"> </v>
      </c>
      <c r="F237" s="62" t="str">
        <f>IF(PTD_storfe!E243=0," ",PTD_storfe!E243)</f>
        <v xml:space="preserve"> </v>
      </c>
      <c r="G237" s="62" t="str">
        <f>IF(PTD_storfe!F243=0," ",PTD_storfe!F243)</f>
        <v xml:space="preserve"> </v>
      </c>
      <c r="H237" s="62" t="str">
        <f>IF(PTD_storfe!G243=0," ",PTD_storfe!G243)</f>
        <v xml:space="preserve"> </v>
      </c>
      <c r="I237" s="62" t="str">
        <f>IF(PTD_storfe!H243=0," ",PTD_storfe!H243)</f>
        <v xml:space="preserve"> </v>
      </c>
      <c r="J237" s="62"/>
      <c r="K237" s="47" t="str">
        <f>IF(PTD_storfe!I243=0," ",PTD_storfe!I243)</f>
        <v xml:space="preserve"> </v>
      </c>
      <c r="L237" s="63" t="str">
        <f>IF(PTD_storfe!J243=0," ",PTD_storfe!J243)</f>
        <v xml:space="preserve"> </v>
      </c>
      <c r="M237" s="63" t="str">
        <f>IF(PTD_storfe!K243=0," ",PTD_storfe!K243)</f>
        <v xml:space="preserve"> </v>
      </c>
      <c r="N237" s="63" t="str">
        <f>IF(PTD_storfe!L243=0," ",PTD_storfe!L243)</f>
        <v xml:space="preserve"> </v>
      </c>
      <c r="O237" s="63" t="str">
        <f>IF(PTD_storfe!M243=0," ",PTD_storfe!M243)</f>
        <v xml:space="preserve"> </v>
      </c>
      <c r="P237" s="63" t="str">
        <f>IF(PTD_storfe!N243=0," ",PTD_storfe!N243)</f>
        <v xml:space="preserve"> </v>
      </c>
      <c r="Q237" s="63" t="str">
        <f>IF(PTD_storfe!O243=0," ",PTD_storfe!O243)</f>
        <v xml:space="preserve"> </v>
      </c>
      <c r="R237" s="63" t="str">
        <f>IF(PTD_storfe!P243=0," ",PTD_storfe!P243)</f>
        <v xml:space="preserve"> </v>
      </c>
    </row>
    <row r="238" spans="2:18" x14ac:dyDescent="0.25">
      <c r="B238" s="47" t="str">
        <f>IF(PTD_storfe!A244=0," ",PTD_storfe!A244)</f>
        <v xml:space="preserve"> </v>
      </c>
      <c r="C238" s="62" t="str">
        <f>IF(PTD_storfe!B244=0," ",PTD_storfe!B244)</f>
        <v xml:space="preserve"> </v>
      </c>
      <c r="D238" s="62" t="str">
        <f>IF(PTD_storfe!C244=0," ",PTD_storfe!C244)</f>
        <v xml:space="preserve"> </v>
      </c>
      <c r="E238" s="62" t="str">
        <f>IF(PTD_storfe!D244=0," ",PTD_storfe!D244)</f>
        <v xml:space="preserve"> </v>
      </c>
      <c r="F238" s="62" t="str">
        <f>IF(PTD_storfe!E244=0," ",PTD_storfe!E244)</f>
        <v xml:space="preserve"> </v>
      </c>
      <c r="G238" s="62" t="str">
        <f>IF(PTD_storfe!F244=0," ",PTD_storfe!F244)</f>
        <v xml:space="preserve"> </v>
      </c>
      <c r="H238" s="62" t="str">
        <f>IF(PTD_storfe!G244=0," ",PTD_storfe!G244)</f>
        <v xml:space="preserve"> </v>
      </c>
      <c r="I238" s="62" t="str">
        <f>IF(PTD_storfe!H244=0," ",PTD_storfe!H244)</f>
        <v xml:space="preserve"> </v>
      </c>
      <c r="J238" s="62"/>
      <c r="K238" s="47" t="str">
        <f>IF(PTD_storfe!I244=0," ",PTD_storfe!I244)</f>
        <v xml:space="preserve"> </v>
      </c>
      <c r="L238" s="63" t="str">
        <f>IF(PTD_storfe!J244=0," ",PTD_storfe!J244)</f>
        <v xml:space="preserve"> </v>
      </c>
      <c r="M238" s="63" t="str">
        <f>IF(PTD_storfe!K244=0," ",PTD_storfe!K244)</f>
        <v xml:space="preserve"> </v>
      </c>
      <c r="N238" s="63" t="str">
        <f>IF(PTD_storfe!L244=0," ",PTD_storfe!L244)</f>
        <v xml:space="preserve"> </v>
      </c>
      <c r="O238" s="63" t="str">
        <f>IF(PTD_storfe!M244=0," ",PTD_storfe!M244)</f>
        <v xml:space="preserve"> </v>
      </c>
      <c r="P238" s="63" t="str">
        <f>IF(PTD_storfe!N244=0," ",PTD_storfe!N244)</f>
        <v xml:space="preserve"> </v>
      </c>
      <c r="Q238" s="63" t="str">
        <f>IF(PTD_storfe!O244=0," ",PTD_storfe!O244)</f>
        <v xml:space="preserve"> </v>
      </c>
      <c r="R238" s="63" t="str">
        <f>IF(PTD_storfe!P244=0," ",PTD_storfe!P244)</f>
        <v xml:space="preserve"> </v>
      </c>
    </row>
    <row r="239" spans="2:18" x14ac:dyDescent="0.25">
      <c r="B239" s="47" t="str">
        <f>IF(PTD_storfe!A245=0," ",PTD_storfe!A245)</f>
        <v xml:space="preserve"> </v>
      </c>
      <c r="C239" s="62" t="str">
        <f>IF(PTD_storfe!B245=0," ",PTD_storfe!B245)</f>
        <v xml:space="preserve"> </v>
      </c>
      <c r="D239" s="62" t="str">
        <f>IF(PTD_storfe!C245=0," ",PTD_storfe!C245)</f>
        <v xml:space="preserve"> </v>
      </c>
      <c r="E239" s="62" t="str">
        <f>IF(PTD_storfe!D245=0," ",PTD_storfe!D245)</f>
        <v xml:space="preserve"> </v>
      </c>
      <c r="F239" s="62" t="str">
        <f>IF(PTD_storfe!E245=0," ",PTD_storfe!E245)</f>
        <v xml:space="preserve"> </v>
      </c>
      <c r="G239" s="62" t="str">
        <f>IF(PTD_storfe!F245=0," ",PTD_storfe!F245)</f>
        <v xml:space="preserve"> </v>
      </c>
      <c r="H239" s="62" t="str">
        <f>IF(PTD_storfe!G245=0," ",PTD_storfe!G245)</f>
        <v xml:space="preserve"> </v>
      </c>
      <c r="I239" s="62" t="str">
        <f>IF(PTD_storfe!H245=0," ",PTD_storfe!H245)</f>
        <v xml:space="preserve"> </v>
      </c>
      <c r="J239" s="62"/>
      <c r="K239" s="47" t="str">
        <f>IF(PTD_storfe!I245=0," ",PTD_storfe!I245)</f>
        <v xml:space="preserve"> </v>
      </c>
      <c r="L239" s="63" t="str">
        <f>IF(PTD_storfe!J245=0," ",PTD_storfe!J245)</f>
        <v xml:space="preserve"> </v>
      </c>
      <c r="M239" s="63" t="str">
        <f>IF(PTD_storfe!K245=0," ",PTD_storfe!K245)</f>
        <v xml:space="preserve"> </v>
      </c>
      <c r="N239" s="63" t="str">
        <f>IF(PTD_storfe!L245=0," ",PTD_storfe!L245)</f>
        <v xml:space="preserve"> </v>
      </c>
      <c r="O239" s="63" t="str">
        <f>IF(PTD_storfe!M245=0," ",PTD_storfe!M245)</f>
        <v xml:space="preserve"> </v>
      </c>
      <c r="P239" s="63" t="str">
        <f>IF(PTD_storfe!N245=0," ",PTD_storfe!N245)</f>
        <v xml:space="preserve"> </v>
      </c>
      <c r="Q239" s="63" t="str">
        <f>IF(PTD_storfe!O245=0," ",PTD_storfe!O245)</f>
        <v xml:space="preserve"> </v>
      </c>
      <c r="R239" s="63" t="str">
        <f>IF(PTD_storfe!P245=0," ",PTD_storfe!P245)</f>
        <v xml:space="preserve"> </v>
      </c>
    </row>
    <row r="240" spans="2:18" x14ac:dyDescent="0.25">
      <c r="B240" s="47" t="str">
        <f>IF(PTD_storfe!A246=0," ",PTD_storfe!A246)</f>
        <v xml:space="preserve"> </v>
      </c>
      <c r="C240" s="62" t="str">
        <f>IF(PTD_storfe!B246=0," ",PTD_storfe!B246)</f>
        <v xml:space="preserve"> </v>
      </c>
      <c r="D240" s="62" t="str">
        <f>IF(PTD_storfe!C246=0," ",PTD_storfe!C246)</f>
        <v xml:space="preserve"> </v>
      </c>
      <c r="E240" s="62" t="str">
        <f>IF(PTD_storfe!D246=0," ",PTD_storfe!D246)</f>
        <v xml:space="preserve"> </v>
      </c>
      <c r="F240" s="62" t="str">
        <f>IF(PTD_storfe!E246=0," ",PTD_storfe!E246)</f>
        <v xml:space="preserve"> </v>
      </c>
      <c r="G240" s="62" t="str">
        <f>IF(PTD_storfe!F246=0," ",PTD_storfe!F246)</f>
        <v xml:space="preserve"> </v>
      </c>
      <c r="H240" s="62" t="str">
        <f>IF(PTD_storfe!G246=0," ",PTD_storfe!G246)</f>
        <v xml:space="preserve"> </v>
      </c>
      <c r="I240" s="62" t="str">
        <f>IF(PTD_storfe!H246=0," ",PTD_storfe!H246)</f>
        <v xml:space="preserve"> </v>
      </c>
      <c r="J240" s="62"/>
      <c r="K240" s="47" t="str">
        <f>IF(PTD_storfe!I246=0," ",PTD_storfe!I246)</f>
        <v xml:space="preserve"> </v>
      </c>
      <c r="L240" s="63" t="str">
        <f>IF(PTD_storfe!J246=0," ",PTD_storfe!J246)</f>
        <v xml:space="preserve"> </v>
      </c>
      <c r="M240" s="63" t="str">
        <f>IF(PTD_storfe!K246=0," ",PTD_storfe!K246)</f>
        <v xml:space="preserve"> </v>
      </c>
      <c r="N240" s="63" t="str">
        <f>IF(PTD_storfe!L246=0," ",PTD_storfe!L246)</f>
        <v xml:space="preserve"> </v>
      </c>
      <c r="O240" s="63" t="str">
        <f>IF(PTD_storfe!M246=0," ",PTD_storfe!M246)</f>
        <v xml:space="preserve"> </v>
      </c>
      <c r="P240" s="63" t="str">
        <f>IF(PTD_storfe!N246=0," ",PTD_storfe!N246)</f>
        <v xml:space="preserve"> </v>
      </c>
      <c r="Q240" s="63" t="str">
        <f>IF(PTD_storfe!O246=0," ",PTD_storfe!O246)</f>
        <v xml:space="preserve"> </v>
      </c>
      <c r="R240" s="63" t="str">
        <f>IF(PTD_storfe!P246=0," ",PTD_storfe!P246)</f>
        <v xml:space="preserve"> </v>
      </c>
    </row>
    <row r="241" spans="2:18" x14ac:dyDescent="0.25">
      <c r="B241" s="47" t="str">
        <f>IF(PTD_storfe!A247=0," ",PTD_storfe!A247)</f>
        <v xml:space="preserve"> </v>
      </c>
      <c r="C241" s="62" t="str">
        <f>IF(PTD_storfe!B247=0," ",PTD_storfe!B247)</f>
        <v xml:space="preserve"> </v>
      </c>
      <c r="D241" s="62" t="str">
        <f>IF(PTD_storfe!C247=0," ",PTD_storfe!C247)</f>
        <v xml:space="preserve"> </v>
      </c>
      <c r="E241" s="62" t="str">
        <f>IF(PTD_storfe!D247=0," ",PTD_storfe!D247)</f>
        <v xml:space="preserve"> </v>
      </c>
      <c r="F241" s="62" t="str">
        <f>IF(PTD_storfe!E247=0," ",PTD_storfe!E247)</f>
        <v xml:space="preserve"> </v>
      </c>
      <c r="G241" s="62" t="str">
        <f>IF(PTD_storfe!F247=0," ",PTD_storfe!F247)</f>
        <v xml:space="preserve"> </v>
      </c>
      <c r="H241" s="62" t="str">
        <f>IF(PTD_storfe!G247=0," ",PTD_storfe!G247)</f>
        <v xml:space="preserve"> </v>
      </c>
      <c r="I241" s="62" t="str">
        <f>IF(PTD_storfe!H247=0," ",PTD_storfe!H247)</f>
        <v xml:space="preserve"> </v>
      </c>
      <c r="J241" s="62"/>
      <c r="K241" s="47" t="str">
        <f>IF(PTD_storfe!I247=0," ",PTD_storfe!I247)</f>
        <v xml:space="preserve"> </v>
      </c>
      <c r="L241" s="63" t="str">
        <f>IF(PTD_storfe!J247=0," ",PTD_storfe!J247)</f>
        <v xml:space="preserve"> </v>
      </c>
      <c r="M241" s="63" t="str">
        <f>IF(PTD_storfe!K247=0," ",PTD_storfe!K247)</f>
        <v xml:space="preserve"> </v>
      </c>
      <c r="N241" s="63" t="str">
        <f>IF(PTD_storfe!L247=0," ",PTD_storfe!L247)</f>
        <v xml:space="preserve"> </v>
      </c>
      <c r="O241" s="63" t="str">
        <f>IF(PTD_storfe!M247=0," ",PTD_storfe!M247)</f>
        <v xml:space="preserve"> </v>
      </c>
      <c r="P241" s="63" t="str">
        <f>IF(PTD_storfe!N247=0," ",PTD_storfe!N247)</f>
        <v xml:space="preserve"> </v>
      </c>
      <c r="Q241" s="63" t="str">
        <f>IF(PTD_storfe!O247=0," ",PTD_storfe!O247)</f>
        <v xml:space="preserve"> </v>
      </c>
      <c r="R241" s="63" t="str">
        <f>IF(PTD_storfe!P247=0," ",PTD_storfe!P247)</f>
        <v xml:space="preserve"> </v>
      </c>
    </row>
    <row r="242" spans="2:18" x14ac:dyDescent="0.25">
      <c r="B242" s="47" t="str">
        <f>IF(PTD_storfe!A248=0," ",PTD_storfe!A248)</f>
        <v xml:space="preserve"> </v>
      </c>
      <c r="C242" s="62" t="str">
        <f>IF(PTD_storfe!B248=0," ",PTD_storfe!B248)</f>
        <v xml:space="preserve"> </v>
      </c>
      <c r="D242" s="62" t="str">
        <f>IF(PTD_storfe!C248=0," ",PTD_storfe!C248)</f>
        <v xml:space="preserve"> </v>
      </c>
      <c r="E242" s="62" t="str">
        <f>IF(PTD_storfe!D248=0," ",PTD_storfe!D248)</f>
        <v xml:space="preserve"> </v>
      </c>
      <c r="F242" s="62" t="str">
        <f>IF(PTD_storfe!E248=0," ",PTD_storfe!E248)</f>
        <v xml:space="preserve"> </v>
      </c>
      <c r="G242" s="62" t="str">
        <f>IF(PTD_storfe!F248=0," ",PTD_storfe!F248)</f>
        <v xml:space="preserve"> </v>
      </c>
      <c r="H242" s="62" t="str">
        <f>IF(PTD_storfe!G248=0," ",PTD_storfe!G248)</f>
        <v xml:space="preserve"> </v>
      </c>
      <c r="I242" s="62" t="str">
        <f>IF(PTD_storfe!H248=0," ",PTD_storfe!H248)</f>
        <v xml:space="preserve"> </v>
      </c>
      <c r="J242" s="62"/>
      <c r="K242" s="47" t="str">
        <f>IF(PTD_storfe!I248=0," ",PTD_storfe!I248)</f>
        <v xml:space="preserve"> </v>
      </c>
      <c r="L242" s="63" t="str">
        <f>IF(PTD_storfe!J248=0," ",PTD_storfe!J248)</f>
        <v xml:space="preserve"> </v>
      </c>
      <c r="M242" s="63" t="str">
        <f>IF(PTD_storfe!K248=0," ",PTD_storfe!K248)</f>
        <v xml:space="preserve"> </v>
      </c>
      <c r="N242" s="63" t="str">
        <f>IF(PTD_storfe!L248=0," ",PTD_storfe!L248)</f>
        <v xml:space="preserve"> </v>
      </c>
      <c r="O242" s="63" t="str">
        <f>IF(PTD_storfe!M248=0," ",PTD_storfe!M248)</f>
        <v xml:space="preserve"> </v>
      </c>
      <c r="P242" s="63" t="str">
        <f>IF(PTD_storfe!N248=0," ",PTD_storfe!N248)</f>
        <v xml:space="preserve"> </v>
      </c>
      <c r="Q242" s="63" t="str">
        <f>IF(PTD_storfe!O248=0," ",PTD_storfe!O248)</f>
        <v xml:space="preserve"> </v>
      </c>
      <c r="R242" s="63" t="str">
        <f>IF(PTD_storfe!P248=0," ",PTD_storfe!P248)</f>
        <v xml:space="preserve"> </v>
      </c>
    </row>
    <row r="243" spans="2:18" x14ac:dyDescent="0.25">
      <c r="B243" s="47" t="str">
        <f>IF(PTD_storfe!A249=0," ",PTD_storfe!A249)</f>
        <v xml:space="preserve"> </v>
      </c>
      <c r="C243" s="62" t="str">
        <f>IF(PTD_storfe!B249=0," ",PTD_storfe!B249)</f>
        <v xml:space="preserve"> </v>
      </c>
      <c r="D243" s="62" t="str">
        <f>IF(PTD_storfe!C249=0," ",PTD_storfe!C249)</f>
        <v xml:space="preserve"> </v>
      </c>
      <c r="E243" s="62" t="str">
        <f>IF(PTD_storfe!D249=0," ",PTD_storfe!D249)</f>
        <v xml:space="preserve"> </v>
      </c>
      <c r="F243" s="62" t="str">
        <f>IF(PTD_storfe!E249=0," ",PTD_storfe!E249)</f>
        <v xml:space="preserve"> </v>
      </c>
      <c r="G243" s="62" t="str">
        <f>IF(PTD_storfe!F249=0," ",PTD_storfe!F249)</f>
        <v xml:space="preserve"> </v>
      </c>
      <c r="H243" s="62" t="str">
        <f>IF(PTD_storfe!G249=0," ",PTD_storfe!G249)</f>
        <v xml:space="preserve"> </v>
      </c>
      <c r="I243" s="62" t="str">
        <f>IF(PTD_storfe!H249=0," ",PTD_storfe!H249)</f>
        <v xml:space="preserve"> </v>
      </c>
      <c r="J243" s="62"/>
      <c r="K243" s="47" t="str">
        <f>IF(PTD_storfe!I249=0," ",PTD_storfe!I249)</f>
        <v xml:space="preserve"> </v>
      </c>
      <c r="L243" s="63" t="str">
        <f>IF(PTD_storfe!J249=0," ",PTD_storfe!J249)</f>
        <v xml:space="preserve"> </v>
      </c>
      <c r="M243" s="63" t="str">
        <f>IF(PTD_storfe!K249=0," ",PTD_storfe!K249)</f>
        <v xml:space="preserve"> </v>
      </c>
      <c r="N243" s="63" t="str">
        <f>IF(PTD_storfe!L249=0," ",PTD_storfe!L249)</f>
        <v xml:space="preserve"> </v>
      </c>
      <c r="O243" s="63" t="str">
        <f>IF(PTD_storfe!M249=0," ",PTD_storfe!M249)</f>
        <v xml:space="preserve"> </v>
      </c>
      <c r="P243" s="63" t="str">
        <f>IF(PTD_storfe!N249=0," ",PTD_storfe!N249)</f>
        <v xml:space="preserve"> </v>
      </c>
      <c r="Q243" s="63" t="str">
        <f>IF(PTD_storfe!O249=0," ",PTD_storfe!O249)</f>
        <v xml:space="preserve"> </v>
      </c>
      <c r="R243" s="63" t="str">
        <f>IF(PTD_storfe!P249=0," ",PTD_storfe!P249)</f>
        <v xml:space="preserve"> </v>
      </c>
    </row>
    <row r="244" spans="2:18" x14ac:dyDescent="0.25">
      <c r="B244" s="47" t="str">
        <f>IF(PTD_storfe!A250=0," ",PTD_storfe!A250)</f>
        <v xml:space="preserve"> </v>
      </c>
      <c r="C244" s="62" t="str">
        <f>IF(PTD_storfe!B250=0," ",PTD_storfe!B250)</f>
        <v xml:space="preserve"> </v>
      </c>
      <c r="D244" s="62" t="str">
        <f>IF(PTD_storfe!C250=0," ",PTD_storfe!C250)</f>
        <v xml:space="preserve"> </v>
      </c>
      <c r="E244" s="62" t="str">
        <f>IF(PTD_storfe!D250=0," ",PTD_storfe!D250)</f>
        <v xml:space="preserve"> </v>
      </c>
      <c r="F244" s="62" t="str">
        <f>IF(PTD_storfe!E250=0," ",PTD_storfe!E250)</f>
        <v xml:space="preserve"> </v>
      </c>
      <c r="G244" s="62" t="str">
        <f>IF(PTD_storfe!F250=0," ",PTD_storfe!F250)</f>
        <v xml:space="preserve"> </v>
      </c>
      <c r="H244" s="62" t="str">
        <f>IF(PTD_storfe!G250=0," ",PTD_storfe!G250)</f>
        <v xml:space="preserve"> </v>
      </c>
      <c r="I244" s="62" t="str">
        <f>IF(PTD_storfe!H250=0," ",PTD_storfe!H250)</f>
        <v xml:space="preserve"> </v>
      </c>
      <c r="J244" s="62"/>
      <c r="K244" s="47" t="str">
        <f>IF(PTD_storfe!I250=0," ",PTD_storfe!I250)</f>
        <v xml:space="preserve"> </v>
      </c>
      <c r="L244" s="63" t="str">
        <f>IF(PTD_storfe!J250=0," ",PTD_storfe!J250)</f>
        <v xml:space="preserve"> </v>
      </c>
      <c r="M244" s="63" t="str">
        <f>IF(PTD_storfe!K250=0," ",PTD_storfe!K250)</f>
        <v xml:space="preserve"> </v>
      </c>
      <c r="N244" s="63" t="str">
        <f>IF(PTD_storfe!L250=0," ",PTD_storfe!L250)</f>
        <v xml:space="preserve"> </v>
      </c>
      <c r="O244" s="63" t="str">
        <f>IF(PTD_storfe!M250=0," ",PTD_storfe!M250)</f>
        <v xml:space="preserve"> </v>
      </c>
      <c r="P244" s="63" t="str">
        <f>IF(PTD_storfe!N250=0," ",PTD_storfe!N250)</f>
        <v xml:space="preserve"> </v>
      </c>
      <c r="Q244" s="63" t="str">
        <f>IF(PTD_storfe!O250=0," ",PTD_storfe!O250)</f>
        <v xml:space="preserve"> </v>
      </c>
      <c r="R244" s="63" t="str">
        <f>IF(PTD_storfe!P250=0," ",PTD_storfe!P250)</f>
        <v xml:space="preserve"> </v>
      </c>
    </row>
    <row r="245" spans="2:18" x14ac:dyDescent="0.25">
      <c r="B245" s="47" t="str">
        <f>IF(PTD_storfe!A251=0," ",PTD_storfe!A251)</f>
        <v xml:space="preserve"> </v>
      </c>
      <c r="C245" s="62" t="str">
        <f>IF(PTD_storfe!B251=0," ",PTD_storfe!B251)</f>
        <v xml:space="preserve"> </v>
      </c>
      <c r="D245" s="62" t="str">
        <f>IF(PTD_storfe!C251=0," ",PTD_storfe!C251)</f>
        <v xml:space="preserve"> </v>
      </c>
      <c r="E245" s="62" t="str">
        <f>IF(PTD_storfe!D251=0," ",PTD_storfe!D251)</f>
        <v xml:space="preserve"> </v>
      </c>
      <c r="F245" s="62" t="str">
        <f>IF(PTD_storfe!E251=0," ",PTD_storfe!E251)</f>
        <v xml:space="preserve"> </v>
      </c>
      <c r="G245" s="62" t="str">
        <f>IF(PTD_storfe!F251=0," ",PTD_storfe!F251)</f>
        <v xml:space="preserve"> </v>
      </c>
      <c r="H245" s="62" t="str">
        <f>IF(PTD_storfe!G251=0," ",PTD_storfe!G251)</f>
        <v xml:space="preserve"> </v>
      </c>
      <c r="I245" s="62" t="str">
        <f>IF(PTD_storfe!H251=0," ",PTD_storfe!H251)</f>
        <v xml:space="preserve"> </v>
      </c>
      <c r="J245" s="62"/>
      <c r="K245" s="47" t="str">
        <f>IF(PTD_storfe!I251=0," ",PTD_storfe!I251)</f>
        <v xml:space="preserve"> </v>
      </c>
      <c r="L245" s="63" t="str">
        <f>IF(PTD_storfe!J251=0," ",PTD_storfe!J251)</f>
        <v xml:space="preserve"> </v>
      </c>
      <c r="M245" s="63" t="str">
        <f>IF(PTD_storfe!K251=0," ",PTD_storfe!K251)</f>
        <v xml:space="preserve"> </v>
      </c>
      <c r="N245" s="63" t="str">
        <f>IF(PTD_storfe!L251=0," ",PTD_storfe!L251)</f>
        <v xml:space="preserve"> </v>
      </c>
      <c r="O245" s="63" t="str">
        <f>IF(PTD_storfe!M251=0," ",PTD_storfe!M251)</f>
        <v xml:space="preserve"> </v>
      </c>
      <c r="P245" s="63" t="str">
        <f>IF(PTD_storfe!N251=0," ",PTD_storfe!N251)</f>
        <v xml:space="preserve"> </v>
      </c>
      <c r="Q245" s="63" t="str">
        <f>IF(PTD_storfe!O251=0," ",PTD_storfe!O251)</f>
        <v xml:space="preserve"> </v>
      </c>
      <c r="R245" s="63" t="str">
        <f>IF(PTD_storfe!P251=0," ",PTD_storfe!P251)</f>
        <v xml:space="preserve"> </v>
      </c>
    </row>
    <row r="246" spans="2:18" x14ac:dyDescent="0.25">
      <c r="B246" s="47" t="str">
        <f>IF(PTD_storfe!A252=0," ",PTD_storfe!A252)</f>
        <v xml:space="preserve"> </v>
      </c>
      <c r="C246" s="62" t="str">
        <f>IF(PTD_storfe!B252=0," ",PTD_storfe!B252)</f>
        <v xml:space="preserve"> </v>
      </c>
      <c r="D246" s="62" t="str">
        <f>IF(PTD_storfe!C252=0," ",PTD_storfe!C252)</f>
        <v xml:space="preserve"> </v>
      </c>
      <c r="E246" s="62" t="str">
        <f>IF(PTD_storfe!D252=0," ",PTD_storfe!D252)</f>
        <v xml:space="preserve"> </v>
      </c>
      <c r="F246" s="62" t="str">
        <f>IF(PTD_storfe!E252=0," ",PTD_storfe!E252)</f>
        <v xml:space="preserve"> </v>
      </c>
      <c r="G246" s="62" t="str">
        <f>IF(PTD_storfe!F252=0," ",PTD_storfe!F252)</f>
        <v xml:space="preserve"> </v>
      </c>
      <c r="H246" s="62" t="str">
        <f>IF(PTD_storfe!G252=0," ",PTD_storfe!G252)</f>
        <v xml:space="preserve"> </v>
      </c>
      <c r="I246" s="62" t="str">
        <f>IF(PTD_storfe!H252=0," ",PTD_storfe!H252)</f>
        <v xml:space="preserve"> </v>
      </c>
      <c r="J246" s="62"/>
      <c r="K246" s="47" t="str">
        <f>IF(PTD_storfe!I252=0," ",PTD_storfe!I252)</f>
        <v xml:space="preserve"> </v>
      </c>
      <c r="L246" s="63" t="str">
        <f>IF(PTD_storfe!J252=0," ",PTD_storfe!J252)</f>
        <v xml:space="preserve"> </v>
      </c>
      <c r="M246" s="63" t="str">
        <f>IF(PTD_storfe!K252=0," ",PTD_storfe!K252)</f>
        <v xml:space="preserve"> </v>
      </c>
      <c r="N246" s="63" t="str">
        <f>IF(PTD_storfe!L252=0," ",PTD_storfe!L252)</f>
        <v xml:space="preserve"> </v>
      </c>
      <c r="O246" s="63" t="str">
        <f>IF(PTD_storfe!M252=0," ",PTD_storfe!M252)</f>
        <v xml:space="preserve"> </v>
      </c>
      <c r="P246" s="63" t="str">
        <f>IF(PTD_storfe!N252=0," ",PTD_storfe!N252)</f>
        <v xml:space="preserve"> </v>
      </c>
      <c r="Q246" s="63" t="str">
        <f>IF(PTD_storfe!O252=0," ",PTD_storfe!O252)</f>
        <v xml:space="preserve"> </v>
      </c>
      <c r="R246" s="63" t="str">
        <f>IF(PTD_storfe!P252=0," ",PTD_storfe!P252)</f>
        <v xml:space="preserve"> </v>
      </c>
    </row>
    <row r="247" spans="2:18" x14ac:dyDescent="0.25">
      <c r="B247" s="47" t="str">
        <f>IF(PTD_storfe!A253=0," ",PTD_storfe!A253)</f>
        <v xml:space="preserve"> </v>
      </c>
      <c r="C247" s="62" t="str">
        <f>IF(PTD_storfe!B253=0," ",PTD_storfe!B253)</f>
        <v xml:space="preserve"> </v>
      </c>
      <c r="D247" s="62" t="str">
        <f>IF(PTD_storfe!C253=0," ",PTD_storfe!C253)</f>
        <v xml:space="preserve"> </v>
      </c>
      <c r="E247" s="62" t="str">
        <f>IF(PTD_storfe!D253=0," ",PTD_storfe!D253)</f>
        <v xml:space="preserve"> </v>
      </c>
      <c r="F247" s="62" t="str">
        <f>IF(PTD_storfe!E253=0," ",PTD_storfe!E253)</f>
        <v xml:space="preserve"> </v>
      </c>
      <c r="G247" s="62" t="str">
        <f>IF(PTD_storfe!F253=0," ",PTD_storfe!F253)</f>
        <v xml:space="preserve"> </v>
      </c>
      <c r="H247" s="62" t="str">
        <f>IF(PTD_storfe!G253=0," ",PTD_storfe!G253)</f>
        <v xml:space="preserve"> </v>
      </c>
      <c r="I247" s="62" t="str">
        <f>IF(PTD_storfe!H253=0," ",PTD_storfe!H253)</f>
        <v xml:space="preserve"> </v>
      </c>
      <c r="J247" s="62"/>
      <c r="K247" s="47" t="str">
        <f>IF(PTD_storfe!I253=0," ",PTD_storfe!I253)</f>
        <v xml:space="preserve"> </v>
      </c>
      <c r="L247" s="63" t="str">
        <f>IF(PTD_storfe!J253=0," ",PTD_storfe!J253)</f>
        <v xml:space="preserve"> </v>
      </c>
      <c r="M247" s="63" t="str">
        <f>IF(PTD_storfe!K253=0," ",PTD_storfe!K253)</f>
        <v xml:space="preserve"> </v>
      </c>
      <c r="N247" s="63" t="str">
        <f>IF(PTD_storfe!L253=0," ",PTD_storfe!L253)</f>
        <v xml:space="preserve"> </v>
      </c>
      <c r="O247" s="63" t="str">
        <f>IF(PTD_storfe!M253=0," ",PTD_storfe!M253)</f>
        <v xml:space="preserve"> </v>
      </c>
      <c r="P247" s="63" t="str">
        <f>IF(PTD_storfe!N253=0," ",PTD_storfe!N253)</f>
        <v xml:space="preserve"> </v>
      </c>
      <c r="Q247" s="63" t="str">
        <f>IF(PTD_storfe!O253=0," ",PTD_storfe!O253)</f>
        <v xml:space="preserve"> </v>
      </c>
      <c r="R247" s="63" t="str">
        <f>IF(PTD_storfe!P253=0," ",PTD_storfe!P253)</f>
        <v xml:space="preserve"> </v>
      </c>
    </row>
    <row r="248" spans="2:18" x14ac:dyDescent="0.25">
      <c r="B248" s="47" t="str">
        <f>IF(PTD_storfe!A254=0," ",PTD_storfe!A254)</f>
        <v xml:space="preserve"> </v>
      </c>
      <c r="C248" s="62" t="str">
        <f>IF(PTD_storfe!B254=0," ",PTD_storfe!B254)</f>
        <v xml:space="preserve"> </v>
      </c>
      <c r="D248" s="62" t="str">
        <f>IF(PTD_storfe!C254=0," ",PTD_storfe!C254)</f>
        <v xml:space="preserve"> </v>
      </c>
      <c r="E248" s="62" t="str">
        <f>IF(PTD_storfe!D254=0," ",PTD_storfe!D254)</f>
        <v xml:space="preserve"> </v>
      </c>
      <c r="F248" s="62" t="str">
        <f>IF(PTD_storfe!E254=0," ",PTD_storfe!E254)</f>
        <v xml:space="preserve"> </v>
      </c>
      <c r="G248" s="62" t="str">
        <f>IF(PTD_storfe!F254=0," ",PTD_storfe!F254)</f>
        <v xml:space="preserve"> </v>
      </c>
      <c r="H248" s="62" t="str">
        <f>IF(PTD_storfe!G254=0," ",PTD_storfe!G254)</f>
        <v xml:space="preserve"> </v>
      </c>
      <c r="I248" s="62" t="str">
        <f>IF(PTD_storfe!H254=0," ",PTD_storfe!H254)</f>
        <v xml:space="preserve"> </v>
      </c>
      <c r="J248" s="62"/>
      <c r="K248" s="47" t="str">
        <f>IF(PTD_storfe!I254=0," ",PTD_storfe!I254)</f>
        <v xml:space="preserve"> </v>
      </c>
      <c r="L248" s="63" t="str">
        <f>IF(PTD_storfe!J254=0," ",PTD_storfe!J254)</f>
        <v xml:space="preserve"> </v>
      </c>
      <c r="M248" s="63" t="str">
        <f>IF(PTD_storfe!K254=0," ",PTD_storfe!K254)</f>
        <v xml:space="preserve"> </v>
      </c>
      <c r="N248" s="63" t="str">
        <f>IF(PTD_storfe!L254=0," ",PTD_storfe!L254)</f>
        <v xml:space="preserve"> </v>
      </c>
      <c r="O248" s="63" t="str">
        <f>IF(PTD_storfe!M254=0," ",PTD_storfe!M254)</f>
        <v xml:space="preserve"> </v>
      </c>
      <c r="P248" s="63" t="str">
        <f>IF(PTD_storfe!N254=0," ",PTD_storfe!N254)</f>
        <v xml:space="preserve"> </v>
      </c>
      <c r="Q248" s="63" t="str">
        <f>IF(PTD_storfe!O254=0," ",PTD_storfe!O254)</f>
        <v xml:space="preserve"> </v>
      </c>
      <c r="R248" s="63" t="str">
        <f>IF(PTD_storfe!P254=0," ",PTD_storfe!P254)</f>
        <v xml:space="preserve"> </v>
      </c>
    </row>
    <row r="249" spans="2:18" x14ac:dyDescent="0.25">
      <c r="B249" s="47" t="str">
        <f>IF(PTD_storfe!A255=0," ",PTD_storfe!A255)</f>
        <v xml:space="preserve"> </v>
      </c>
      <c r="C249" s="62" t="str">
        <f>IF(PTD_storfe!B255=0," ",PTD_storfe!B255)</f>
        <v xml:space="preserve"> </v>
      </c>
      <c r="D249" s="62" t="str">
        <f>IF(PTD_storfe!C255=0," ",PTD_storfe!C255)</f>
        <v xml:space="preserve"> </v>
      </c>
      <c r="E249" s="62" t="str">
        <f>IF(PTD_storfe!D255=0," ",PTD_storfe!D255)</f>
        <v xml:space="preserve"> </v>
      </c>
      <c r="F249" s="62" t="str">
        <f>IF(PTD_storfe!E255=0," ",PTD_storfe!E255)</f>
        <v xml:space="preserve"> </v>
      </c>
      <c r="G249" s="62" t="str">
        <f>IF(PTD_storfe!F255=0," ",PTD_storfe!F255)</f>
        <v xml:space="preserve"> </v>
      </c>
      <c r="H249" s="62" t="str">
        <f>IF(PTD_storfe!G255=0," ",PTD_storfe!G255)</f>
        <v xml:space="preserve"> </v>
      </c>
      <c r="I249" s="62" t="str">
        <f>IF(PTD_storfe!H255=0," ",PTD_storfe!H255)</f>
        <v xml:space="preserve"> </v>
      </c>
      <c r="J249" s="62"/>
      <c r="K249" s="47" t="str">
        <f>IF(PTD_storfe!I255=0," ",PTD_storfe!I255)</f>
        <v xml:space="preserve"> </v>
      </c>
      <c r="L249" s="63" t="str">
        <f>IF(PTD_storfe!J255=0," ",PTD_storfe!J255)</f>
        <v xml:space="preserve"> </v>
      </c>
      <c r="M249" s="63" t="str">
        <f>IF(PTD_storfe!K255=0," ",PTD_storfe!K255)</f>
        <v xml:space="preserve"> </v>
      </c>
      <c r="N249" s="63" t="str">
        <f>IF(PTD_storfe!L255=0," ",PTD_storfe!L255)</f>
        <v xml:space="preserve"> </v>
      </c>
      <c r="O249" s="63" t="str">
        <f>IF(PTD_storfe!M255=0," ",PTD_storfe!M255)</f>
        <v xml:space="preserve"> </v>
      </c>
      <c r="P249" s="63" t="str">
        <f>IF(PTD_storfe!N255=0," ",PTD_storfe!N255)</f>
        <v xml:space="preserve"> </v>
      </c>
      <c r="Q249" s="63" t="str">
        <f>IF(PTD_storfe!O255=0," ",PTD_storfe!O255)</f>
        <v xml:space="preserve"> </v>
      </c>
      <c r="R249" s="63" t="str">
        <f>IF(PTD_storfe!P255=0," ",PTD_storfe!P255)</f>
        <v xml:space="preserve"> </v>
      </c>
    </row>
    <row r="250" spans="2:18" x14ac:dyDescent="0.25">
      <c r="B250" s="47" t="str">
        <f>IF(PTD_storfe!A256=0," ",PTD_storfe!A256)</f>
        <v xml:space="preserve"> </v>
      </c>
      <c r="C250" s="62" t="str">
        <f>IF(PTD_storfe!B256=0," ",PTD_storfe!B256)</f>
        <v xml:space="preserve"> </v>
      </c>
      <c r="D250" s="62" t="str">
        <f>IF(PTD_storfe!C256=0," ",PTD_storfe!C256)</f>
        <v xml:space="preserve"> </v>
      </c>
      <c r="E250" s="62" t="str">
        <f>IF(PTD_storfe!D256=0," ",PTD_storfe!D256)</f>
        <v xml:space="preserve"> </v>
      </c>
      <c r="F250" s="62" t="str">
        <f>IF(PTD_storfe!E256=0," ",PTD_storfe!E256)</f>
        <v xml:space="preserve"> </v>
      </c>
      <c r="G250" s="62" t="str">
        <f>IF(PTD_storfe!F256=0," ",PTD_storfe!F256)</f>
        <v xml:space="preserve"> </v>
      </c>
      <c r="H250" s="62" t="str">
        <f>IF(PTD_storfe!G256=0," ",PTD_storfe!G256)</f>
        <v xml:space="preserve"> </v>
      </c>
      <c r="I250" s="62" t="str">
        <f>IF(PTD_storfe!H256=0," ",PTD_storfe!H256)</f>
        <v xml:space="preserve"> </v>
      </c>
      <c r="J250" s="62"/>
      <c r="K250" s="47" t="str">
        <f>IF(PTD_storfe!I256=0," ",PTD_storfe!I256)</f>
        <v xml:space="preserve"> </v>
      </c>
      <c r="L250" s="63" t="str">
        <f>IF(PTD_storfe!J256=0," ",PTD_storfe!J256)</f>
        <v xml:space="preserve"> </v>
      </c>
      <c r="M250" s="63" t="str">
        <f>IF(PTD_storfe!K256=0," ",PTD_storfe!K256)</f>
        <v xml:space="preserve"> </v>
      </c>
      <c r="N250" s="63" t="str">
        <f>IF(PTD_storfe!L256=0," ",PTD_storfe!L256)</f>
        <v xml:space="preserve"> </v>
      </c>
      <c r="O250" s="63" t="str">
        <f>IF(PTD_storfe!M256=0," ",PTD_storfe!M256)</f>
        <v xml:space="preserve"> </v>
      </c>
      <c r="P250" s="63" t="str">
        <f>IF(PTD_storfe!N256=0," ",PTD_storfe!N256)</f>
        <v xml:space="preserve"> </v>
      </c>
      <c r="Q250" s="63" t="str">
        <f>IF(PTD_storfe!O256=0," ",PTD_storfe!O256)</f>
        <v xml:space="preserve"> </v>
      </c>
      <c r="R250" s="63" t="str">
        <f>IF(PTD_storfe!P256=0," ",PTD_storfe!P256)</f>
        <v xml:space="preserve"> </v>
      </c>
    </row>
    <row r="251" spans="2:18" x14ac:dyDescent="0.25">
      <c r="B251" s="47" t="str">
        <f>IF(PTD_storfe!A257=0," ",PTD_storfe!A257)</f>
        <v xml:space="preserve"> </v>
      </c>
      <c r="C251" s="62" t="str">
        <f>IF(PTD_storfe!B257=0," ",PTD_storfe!B257)</f>
        <v xml:space="preserve"> </v>
      </c>
      <c r="D251" s="62" t="str">
        <f>IF(PTD_storfe!C257=0," ",PTD_storfe!C257)</f>
        <v xml:space="preserve"> </v>
      </c>
      <c r="E251" s="62" t="str">
        <f>IF(PTD_storfe!D257=0," ",PTD_storfe!D257)</f>
        <v xml:space="preserve"> </v>
      </c>
      <c r="F251" s="62" t="str">
        <f>IF(PTD_storfe!E257=0," ",PTD_storfe!E257)</f>
        <v xml:space="preserve"> </v>
      </c>
      <c r="G251" s="62" t="str">
        <f>IF(PTD_storfe!F257=0," ",PTD_storfe!F257)</f>
        <v xml:space="preserve"> </v>
      </c>
      <c r="H251" s="62" t="str">
        <f>IF(PTD_storfe!G257=0," ",PTD_storfe!G257)</f>
        <v xml:space="preserve"> </v>
      </c>
      <c r="I251" s="62" t="str">
        <f>IF(PTD_storfe!H257=0," ",PTD_storfe!H257)</f>
        <v xml:space="preserve"> </v>
      </c>
      <c r="J251" s="62"/>
      <c r="K251" s="47" t="str">
        <f>IF(PTD_storfe!I257=0," ",PTD_storfe!I257)</f>
        <v xml:space="preserve"> </v>
      </c>
      <c r="L251" s="63" t="str">
        <f>IF(PTD_storfe!J257=0," ",PTD_storfe!J257)</f>
        <v xml:space="preserve"> </v>
      </c>
      <c r="M251" s="63" t="str">
        <f>IF(PTD_storfe!K257=0," ",PTD_storfe!K257)</f>
        <v xml:space="preserve"> </v>
      </c>
      <c r="N251" s="63" t="str">
        <f>IF(PTD_storfe!L257=0," ",PTD_storfe!L257)</f>
        <v xml:space="preserve"> </v>
      </c>
      <c r="O251" s="63" t="str">
        <f>IF(PTD_storfe!M257=0," ",PTD_storfe!M257)</f>
        <v xml:space="preserve"> </v>
      </c>
      <c r="P251" s="63" t="str">
        <f>IF(PTD_storfe!N257=0," ",PTD_storfe!N257)</f>
        <v xml:space="preserve"> </v>
      </c>
      <c r="Q251" s="63" t="str">
        <f>IF(PTD_storfe!O257=0," ",PTD_storfe!O257)</f>
        <v xml:space="preserve"> </v>
      </c>
      <c r="R251" s="63" t="str">
        <f>IF(PTD_storfe!P257=0," ",PTD_storfe!P257)</f>
        <v xml:space="preserve"> </v>
      </c>
    </row>
    <row r="252" spans="2:18" x14ac:dyDescent="0.25">
      <c r="B252" s="47" t="str">
        <f>IF(PTD_storfe!A258=0," ",PTD_storfe!A258)</f>
        <v xml:space="preserve"> </v>
      </c>
      <c r="C252" s="62" t="str">
        <f>IF(PTD_storfe!B258=0," ",PTD_storfe!B258)</f>
        <v xml:space="preserve"> </v>
      </c>
      <c r="D252" s="62" t="str">
        <f>IF(PTD_storfe!C258=0," ",PTD_storfe!C258)</f>
        <v xml:space="preserve"> </v>
      </c>
      <c r="E252" s="62" t="str">
        <f>IF(PTD_storfe!D258=0," ",PTD_storfe!D258)</f>
        <v xml:space="preserve"> </v>
      </c>
      <c r="F252" s="62" t="str">
        <f>IF(PTD_storfe!E258=0," ",PTD_storfe!E258)</f>
        <v xml:space="preserve"> </v>
      </c>
      <c r="G252" s="62" t="str">
        <f>IF(PTD_storfe!F258=0," ",PTD_storfe!F258)</f>
        <v xml:space="preserve"> </v>
      </c>
      <c r="H252" s="62" t="str">
        <f>IF(PTD_storfe!G258=0," ",PTD_storfe!G258)</f>
        <v xml:space="preserve"> </v>
      </c>
      <c r="I252" s="62" t="str">
        <f>IF(PTD_storfe!H258=0," ",PTD_storfe!H258)</f>
        <v xml:space="preserve"> </v>
      </c>
      <c r="J252" s="62"/>
      <c r="K252" s="47" t="str">
        <f>IF(PTD_storfe!I258=0," ",PTD_storfe!I258)</f>
        <v xml:space="preserve"> </v>
      </c>
      <c r="L252" s="63" t="str">
        <f>IF(PTD_storfe!J258=0," ",PTD_storfe!J258)</f>
        <v xml:space="preserve"> </v>
      </c>
      <c r="M252" s="63" t="str">
        <f>IF(PTD_storfe!K258=0," ",PTD_storfe!K258)</f>
        <v xml:space="preserve"> </v>
      </c>
      <c r="N252" s="63" t="str">
        <f>IF(PTD_storfe!L258=0," ",PTD_storfe!L258)</f>
        <v xml:space="preserve"> </v>
      </c>
      <c r="O252" s="63" t="str">
        <f>IF(PTD_storfe!M258=0," ",PTD_storfe!M258)</f>
        <v xml:space="preserve"> </v>
      </c>
      <c r="P252" s="63" t="str">
        <f>IF(PTD_storfe!N258=0," ",PTD_storfe!N258)</f>
        <v xml:space="preserve"> </v>
      </c>
      <c r="Q252" s="63" t="str">
        <f>IF(PTD_storfe!O258=0," ",PTD_storfe!O258)</f>
        <v xml:space="preserve"> </v>
      </c>
      <c r="R252" s="63" t="str">
        <f>IF(PTD_storfe!P258=0," ",PTD_storfe!P258)</f>
        <v xml:space="preserve"> </v>
      </c>
    </row>
    <row r="253" spans="2:18" x14ac:dyDescent="0.25">
      <c r="B253" s="47" t="str">
        <f>IF(PTD_storfe!A259=0," ",PTD_storfe!A259)</f>
        <v xml:space="preserve"> </v>
      </c>
      <c r="C253" s="62" t="str">
        <f>IF(PTD_storfe!B259=0," ",PTD_storfe!B259)</f>
        <v xml:space="preserve"> </v>
      </c>
      <c r="D253" s="62" t="str">
        <f>IF(PTD_storfe!C259=0," ",PTD_storfe!C259)</f>
        <v xml:space="preserve"> </v>
      </c>
      <c r="E253" s="62" t="str">
        <f>IF(PTD_storfe!D259=0," ",PTD_storfe!D259)</f>
        <v xml:space="preserve"> </v>
      </c>
      <c r="F253" s="62" t="str">
        <f>IF(PTD_storfe!E259=0," ",PTD_storfe!E259)</f>
        <v xml:space="preserve"> </v>
      </c>
      <c r="G253" s="62" t="str">
        <f>IF(PTD_storfe!F259=0," ",PTD_storfe!F259)</f>
        <v xml:space="preserve"> </v>
      </c>
      <c r="H253" s="62" t="str">
        <f>IF(PTD_storfe!G259=0," ",PTD_storfe!G259)</f>
        <v xml:space="preserve"> </v>
      </c>
      <c r="I253" s="62" t="str">
        <f>IF(PTD_storfe!H259=0," ",PTD_storfe!H259)</f>
        <v xml:space="preserve"> </v>
      </c>
      <c r="J253" s="62"/>
      <c r="K253" s="47" t="str">
        <f>IF(PTD_storfe!I259=0," ",PTD_storfe!I259)</f>
        <v xml:space="preserve"> </v>
      </c>
      <c r="L253" s="63" t="str">
        <f>IF(PTD_storfe!J259=0," ",PTD_storfe!J259)</f>
        <v xml:space="preserve"> </v>
      </c>
      <c r="M253" s="63" t="str">
        <f>IF(PTD_storfe!K259=0," ",PTD_storfe!K259)</f>
        <v xml:space="preserve"> </v>
      </c>
      <c r="N253" s="63" t="str">
        <f>IF(PTD_storfe!L259=0," ",PTD_storfe!L259)</f>
        <v xml:space="preserve"> </v>
      </c>
      <c r="O253" s="63" t="str">
        <f>IF(PTD_storfe!M259=0," ",PTD_storfe!M259)</f>
        <v xml:space="preserve"> </v>
      </c>
      <c r="P253" s="63" t="str">
        <f>IF(PTD_storfe!N259=0," ",PTD_storfe!N259)</f>
        <v xml:space="preserve"> </v>
      </c>
      <c r="Q253" s="63" t="str">
        <f>IF(PTD_storfe!O259=0," ",PTD_storfe!O259)</f>
        <v xml:space="preserve"> </v>
      </c>
      <c r="R253" s="63" t="str">
        <f>IF(PTD_storfe!P259=0," ",PTD_storfe!P259)</f>
        <v xml:space="preserve"> </v>
      </c>
    </row>
    <row r="254" spans="2:18" x14ac:dyDescent="0.25">
      <c r="B254" s="47" t="str">
        <f>IF(PTD_storfe!A260=0," ",PTD_storfe!A260)</f>
        <v xml:space="preserve"> </v>
      </c>
      <c r="C254" s="62" t="str">
        <f>IF(PTD_storfe!B260=0," ",PTD_storfe!B260)</f>
        <v xml:space="preserve"> </v>
      </c>
      <c r="D254" s="62" t="str">
        <f>IF(PTD_storfe!C260=0," ",PTD_storfe!C260)</f>
        <v xml:space="preserve"> </v>
      </c>
      <c r="E254" s="62" t="str">
        <f>IF(PTD_storfe!D260=0," ",PTD_storfe!D260)</f>
        <v xml:space="preserve"> </v>
      </c>
      <c r="F254" s="62" t="str">
        <f>IF(PTD_storfe!E260=0," ",PTD_storfe!E260)</f>
        <v xml:space="preserve"> </v>
      </c>
      <c r="G254" s="62" t="str">
        <f>IF(PTD_storfe!F260=0," ",PTD_storfe!F260)</f>
        <v xml:space="preserve"> </v>
      </c>
      <c r="H254" s="62" t="str">
        <f>IF(PTD_storfe!G260=0," ",PTD_storfe!G260)</f>
        <v xml:space="preserve"> </v>
      </c>
      <c r="I254" s="62" t="str">
        <f>IF(PTD_storfe!H260=0," ",PTD_storfe!H260)</f>
        <v xml:space="preserve"> </v>
      </c>
      <c r="J254" s="62"/>
      <c r="K254" s="47" t="str">
        <f>IF(PTD_storfe!I260=0," ",PTD_storfe!I260)</f>
        <v xml:space="preserve"> </v>
      </c>
      <c r="L254" s="63" t="str">
        <f>IF(PTD_storfe!J260=0," ",PTD_storfe!J260)</f>
        <v xml:space="preserve"> </v>
      </c>
      <c r="M254" s="63" t="str">
        <f>IF(PTD_storfe!K260=0," ",PTD_storfe!K260)</f>
        <v xml:space="preserve"> </v>
      </c>
      <c r="N254" s="63" t="str">
        <f>IF(PTD_storfe!L260=0," ",PTD_storfe!L260)</f>
        <v xml:space="preserve"> </v>
      </c>
      <c r="O254" s="63" t="str">
        <f>IF(PTD_storfe!M260=0," ",PTD_storfe!M260)</f>
        <v xml:space="preserve"> </v>
      </c>
      <c r="P254" s="63" t="str">
        <f>IF(PTD_storfe!N260=0," ",PTD_storfe!N260)</f>
        <v xml:space="preserve"> </v>
      </c>
      <c r="Q254" s="63" t="str">
        <f>IF(PTD_storfe!O260=0," ",PTD_storfe!O260)</f>
        <v xml:space="preserve"> </v>
      </c>
      <c r="R254" s="63" t="str">
        <f>IF(PTD_storfe!P260=0," ",PTD_storfe!P260)</f>
        <v xml:space="preserve"> </v>
      </c>
    </row>
    <row r="255" spans="2:18" x14ac:dyDescent="0.25">
      <c r="B255" s="47" t="str">
        <f>IF(PTD_storfe!A261=0," ",PTD_storfe!A261)</f>
        <v xml:space="preserve"> </v>
      </c>
      <c r="C255" s="62" t="str">
        <f>IF(PTD_storfe!B261=0," ",PTD_storfe!B261)</f>
        <v xml:space="preserve"> </v>
      </c>
      <c r="D255" s="62" t="str">
        <f>IF(PTD_storfe!C261=0," ",PTD_storfe!C261)</f>
        <v xml:space="preserve"> </v>
      </c>
      <c r="E255" s="62" t="str">
        <f>IF(PTD_storfe!D261=0," ",PTD_storfe!D261)</f>
        <v xml:space="preserve"> </v>
      </c>
      <c r="F255" s="62" t="str">
        <f>IF(PTD_storfe!E261=0," ",PTD_storfe!E261)</f>
        <v xml:space="preserve"> </v>
      </c>
      <c r="G255" s="62" t="str">
        <f>IF(PTD_storfe!F261=0," ",PTD_storfe!F261)</f>
        <v xml:space="preserve"> </v>
      </c>
      <c r="H255" s="62" t="str">
        <f>IF(PTD_storfe!G261=0," ",PTD_storfe!G261)</f>
        <v xml:space="preserve"> </v>
      </c>
      <c r="I255" s="62" t="str">
        <f>IF(PTD_storfe!H261=0," ",PTD_storfe!H261)</f>
        <v xml:space="preserve"> </v>
      </c>
      <c r="J255" s="62"/>
      <c r="K255" s="47" t="str">
        <f>IF(PTD_storfe!I261=0," ",PTD_storfe!I261)</f>
        <v xml:space="preserve"> </v>
      </c>
      <c r="L255" s="63" t="str">
        <f>IF(PTD_storfe!J261=0," ",PTD_storfe!J261)</f>
        <v xml:space="preserve"> </v>
      </c>
      <c r="M255" s="63" t="str">
        <f>IF(PTD_storfe!K261=0," ",PTD_storfe!K261)</f>
        <v xml:space="preserve"> </v>
      </c>
      <c r="N255" s="63" t="str">
        <f>IF(PTD_storfe!L261=0," ",PTD_storfe!L261)</f>
        <v xml:space="preserve"> </v>
      </c>
      <c r="O255" s="63" t="str">
        <f>IF(PTD_storfe!M261=0," ",PTD_storfe!M261)</f>
        <v xml:space="preserve"> </v>
      </c>
      <c r="P255" s="63" t="str">
        <f>IF(PTD_storfe!N261=0," ",PTD_storfe!N261)</f>
        <v xml:space="preserve"> </v>
      </c>
      <c r="Q255" s="63" t="str">
        <f>IF(PTD_storfe!O261=0," ",PTD_storfe!O261)</f>
        <v xml:space="preserve"> </v>
      </c>
      <c r="R255" s="63" t="str">
        <f>IF(PTD_storfe!P261=0," ",PTD_storfe!P261)</f>
        <v xml:space="preserve"> </v>
      </c>
    </row>
    <row r="256" spans="2:18" x14ac:dyDescent="0.25">
      <c r="B256" s="47" t="str">
        <f>IF(PTD_storfe!A262=0," ",PTD_storfe!A262)</f>
        <v xml:space="preserve"> </v>
      </c>
      <c r="C256" s="62" t="str">
        <f>IF(PTD_storfe!B262=0," ",PTD_storfe!B262)</f>
        <v xml:space="preserve"> </v>
      </c>
      <c r="D256" s="62" t="str">
        <f>IF(PTD_storfe!C262=0," ",PTD_storfe!C262)</f>
        <v xml:space="preserve"> </v>
      </c>
      <c r="E256" s="62" t="str">
        <f>IF(PTD_storfe!D262=0," ",PTD_storfe!D262)</f>
        <v xml:space="preserve"> </v>
      </c>
      <c r="F256" s="62" t="str">
        <f>IF(PTD_storfe!E262=0," ",PTD_storfe!E262)</f>
        <v xml:space="preserve"> </v>
      </c>
      <c r="G256" s="62" t="str">
        <f>IF(PTD_storfe!F262=0," ",PTD_storfe!F262)</f>
        <v xml:space="preserve"> </v>
      </c>
      <c r="H256" s="62" t="str">
        <f>IF(PTD_storfe!G262=0," ",PTD_storfe!G262)</f>
        <v xml:space="preserve"> </v>
      </c>
      <c r="I256" s="62" t="str">
        <f>IF(PTD_storfe!H262=0," ",PTD_storfe!H262)</f>
        <v xml:space="preserve"> </v>
      </c>
      <c r="J256" s="62"/>
      <c r="K256" s="47" t="str">
        <f>IF(PTD_storfe!I262=0," ",PTD_storfe!I262)</f>
        <v xml:space="preserve"> </v>
      </c>
      <c r="L256" s="63" t="str">
        <f>IF(PTD_storfe!J262=0," ",PTD_storfe!J262)</f>
        <v xml:space="preserve"> </v>
      </c>
      <c r="M256" s="63" t="str">
        <f>IF(PTD_storfe!K262=0," ",PTD_storfe!K262)</f>
        <v xml:space="preserve"> </v>
      </c>
      <c r="N256" s="63" t="str">
        <f>IF(PTD_storfe!L262=0," ",PTD_storfe!L262)</f>
        <v xml:space="preserve"> </v>
      </c>
      <c r="O256" s="63" t="str">
        <f>IF(PTD_storfe!M262=0," ",PTD_storfe!M262)</f>
        <v xml:space="preserve"> </v>
      </c>
      <c r="P256" s="63" t="str">
        <f>IF(PTD_storfe!N262=0," ",PTD_storfe!N262)</f>
        <v xml:space="preserve"> </v>
      </c>
      <c r="Q256" s="63" t="str">
        <f>IF(PTD_storfe!O262=0," ",PTD_storfe!O262)</f>
        <v xml:space="preserve"> </v>
      </c>
      <c r="R256" s="63" t="str">
        <f>IF(PTD_storfe!P262=0," ",PTD_storfe!P262)</f>
        <v xml:space="preserve"> </v>
      </c>
    </row>
    <row r="257" spans="2:18" x14ac:dyDescent="0.25">
      <c r="B257" s="47" t="str">
        <f>IF(PTD_storfe!A263=0," ",PTD_storfe!A263)</f>
        <v xml:space="preserve"> </v>
      </c>
      <c r="C257" s="62" t="str">
        <f>IF(PTD_storfe!B263=0," ",PTD_storfe!B263)</f>
        <v xml:space="preserve"> </v>
      </c>
      <c r="D257" s="62" t="str">
        <f>IF(PTD_storfe!C263=0," ",PTD_storfe!C263)</f>
        <v xml:space="preserve"> </v>
      </c>
      <c r="E257" s="62" t="str">
        <f>IF(PTD_storfe!D263=0," ",PTD_storfe!D263)</f>
        <v xml:space="preserve"> </v>
      </c>
      <c r="F257" s="62" t="str">
        <f>IF(PTD_storfe!E263=0," ",PTD_storfe!E263)</f>
        <v xml:space="preserve"> </v>
      </c>
      <c r="G257" s="62" t="str">
        <f>IF(PTD_storfe!F263=0," ",PTD_storfe!F263)</f>
        <v xml:space="preserve"> </v>
      </c>
      <c r="H257" s="62" t="str">
        <f>IF(PTD_storfe!G263=0," ",PTD_storfe!G263)</f>
        <v xml:space="preserve"> </v>
      </c>
      <c r="I257" s="62" t="str">
        <f>IF(PTD_storfe!H263=0," ",PTD_storfe!H263)</f>
        <v xml:space="preserve"> </v>
      </c>
      <c r="J257" s="62"/>
      <c r="K257" s="47" t="str">
        <f>IF(PTD_storfe!I263=0," ",PTD_storfe!I263)</f>
        <v xml:space="preserve"> </v>
      </c>
      <c r="L257" s="63" t="str">
        <f>IF(PTD_storfe!J263=0," ",PTD_storfe!J263)</f>
        <v xml:space="preserve"> </v>
      </c>
      <c r="M257" s="63" t="str">
        <f>IF(PTD_storfe!K263=0," ",PTD_storfe!K263)</f>
        <v xml:space="preserve"> </v>
      </c>
      <c r="N257" s="63" t="str">
        <f>IF(PTD_storfe!L263=0," ",PTD_storfe!L263)</f>
        <v xml:space="preserve"> </v>
      </c>
      <c r="O257" s="63" t="str">
        <f>IF(PTD_storfe!M263=0," ",PTD_storfe!M263)</f>
        <v xml:space="preserve"> </v>
      </c>
      <c r="P257" s="63" t="str">
        <f>IF(PTD_storfe!N263=0," ",PTD_storfe!N263)</f>
        <v xml:space="preserve"> </v>
      </c>
      <c r="Q257" s="63" t="str">
        <f>IF(PTD_storfe!O263=0," ",PTD_storfe!O263)</f>
        <v xml:space="preserve"> </v>
      </c>
      <c r="R257" s="63" t="str">
        <f>IF(PTD_storfe!P263=0," ",PTD_storfe!P263)</f>
        <v xml:space="preserve"> </v>
      </c>
    </row>
    <row r="258" spans="2:18" x14ac:dyDescent="0.25">
      <c r="B258" s="47" t="str">
        <f>IF(PTD_storfe!A264=0," ",PTD_storfe!A264)</f>
        <v xml:space="preserve"> </v>
      </c>
      <c r="C258" s="62" t="str">
        <f>IF(PTD_storfe!B264=0," ",PTD_storfe!B264)</f>
        <v xml:space="preserve"> </v>
      </c>
      <c r="D258" s="62" t="str">
        <f>IF(PTD_storfe!C264=0," ",PTD_storfe!C264)</f>
        <v xml:space="preserve"> </v>
      </c>
      <c r="E258" s="62" t="str">
        <f>IF(PTD_storfe!D264=0," ",PTD_storfe!D264)</f>
        <v xml:space="preserve"> </v>
      </c>
      <c r="F258" s="62" t="str">
        <f>IF(PTD_storfe!E264=0," ",PTD_storfe!E264)</f>
        <v xml:space="preserve"> </v>
      </c>
      <c r="G258" s="62" t="str">
        <f>IF(PTD_storfe!F264=0," ",PTD_storfe!F264)</f>
        <v xml:space="preserve"> </v>
      </c>
      <c r="H258" s="62" t="str">
        <f>IF(PTD_storfe!G264=0," ",PTD_storfe!G264)</f>
        <v xml:space="preserve"> </v>
      </c>
      <c r="I258" s="62" t="str">
        <f>IF(PTD_storfe!H264=0," ",PTD_storfe!H264)</f>
        <v xml:space="preserve"> </v>
      </c>
      <c r="J258" s="62"/>
      <c r="K258" s="47" t="str">
        <f>IF(PTD_storfe!I264=0," ",PTD_storfe!I264)</f>
        <v xml:space="preserve"> </v>
      </c>
      <c r="L258" s="63" t="str">
        <f>IF(PTD_storfe!J264=0," ",PTD_storfe!J264)</f>
        <v xml:space="preserve"> </v>
      </c>
      <c r="M258" s="63" t="str">
        <f>IF(PTD_storfe!K264=0," ",PTD_storfe!K264)</f>
        <v xml:space="preserve"> </v>
      </c>
      <c r="N258" s="63" t="str">
        <f>IF(PTD_storfe!L264=0," ",PTD_storfe!L264)</f>
        <v xml:space="preserve"> </v>
      </c>
      <c r="O258" s="63" t="str">
        <f>IF(PTD_storfe!M264=0," ",PTD_storfe!M264)</f>
        <v xml:space="preserve"> </v>
      </c>
      <c r="P258" s="63" t="str">
        <f>IF(PTD_storfe!N264=0," ",PTD_storfe!N264)</f>
        <v xml:space="preserve"> </v>
      </c>
      <c r="Q258" s="63" t="str">
        <f>IF(PTD_storfe!O264=0," ",PTD_storfe!O264)</f>
        <v xml:space="preserve"> </v>
      </c>
      <c r="R258" s="63" t="str">
        <f>IF(PTD_storfe!P264=0," ",PTD_storfe!P264)</f>
        <v xml:space="preserve"> </v>
      </c>
    </row>
    <row r="259" spans="2:18" x14ac:dyDescent="0.25">
      <c r="B259" s="47" t="str">
        <f>IF(PTD_storfe!A265=0," ",PTD_storfe!A265)</f>
        <v xml:space="preserve"> </v>
      </c>
      <c r="C259" s="62" t="str">
        <f>IF(PTD_storfe!B265=0," ",PTD_storfe!B265)</f>
        <v xml:space="preserve"> </v>
      </c>
      <c r="D259" s="62" t="str">
        <f>IF(PTD_storfe!C265=0," ",PTD_storfe!C265)</f>
        <v xml:space="preserve"> </v>
      </c>
      <c r="E259" s="62" t="str">
        <f>IF(PTD_storfe!D265=0," ",PTD_storfe!D265)</f>
        <v xml:space="preserve"> </v>
      </c>
      <c r="F259" s="62" t="str">
        <f>IF(PTD_storfe!E265=0," ",PTD_storfe!E265)</f>
        <v xml:space="preserve"> </v>
      </c>
      <c r="G259" s="62" t="str">
        <f>IF(PTD_storfe!F265=0," ",PTD_storfe!F265)</f>
        <v xml:space="preserve"> </v>
      </c>
      <c r="H259" s="62" t="str">
        <f>IF(PTD_storfe!G265=0," ",PTD_storfe!G265)</f>
        <v xml:space="preserve"> </v>
      </c>
      <c r="I259" s="62" t="str">
        <f>IF(PTD_storfe!H265=0," ",PTD_storfe!H265)</f>
        <v xml:space="preserve"> </v>
      </c>
      <c r="J259" s="62"/>
      <c r="K259" s="47" t="str">
        <f>IF(PTD_storfe!I265=0," ",PTD_storfe!I265)</f>
        <v xml:space="preserve"> </v>
      </c>
      <c r="L259" s="63" t="str">
        <f>IF(PTD_storfe!J265=0," ",PTD_storfe!J265)</f>
        <v xml:space="preserve"> </v>
      </c>
      <c r="M259" s="63" t="str">
        <f>IF(PTD_storfe!K265=0," ",PTD_storfe!K265)</f>
        <v xml:space="preserve"> </v>
      </c>
      <c r="N259" s="63" t="str">
        <f>IF(PTD_storfe!L265=0," ",PTD_storfe!L265)</f>
        <v xml:space="preserve"> </v>
      </c>
      <c r="O259" s="63" t="str">
        <f>IF(PTD_storfe!M265=0," ",PTD_storfe!M265)</f>
        <v xml:space="preserve"> </v>
      </c>
      <c r="P259" s="63" t="str">
        <f>IF(PTD_storfe!N265=0," ",PTD_storfe!N265)</f>
        <v xml:space="preserve"> </v>
      </c>
      <c r="Q259" s="63" t="str">
        <f>IF(PTD_storfe!O265=0," ",PTD_storfe!O265)</f>
        <v xml:space="preserve"> </v>
      </c>
      <c r="R259" s="63" t="str">
        <f>IF(PTD_storfe!P265=0," ",PTD_storfe!P265)</f>
        <v xml:space="preserve"> </v>
      </c>
    </row>
    <row r="260" spans="2:18" x14ac:dyDescent="0.25">
      <c r="B260" s="47" t="str">
        <f>IF(PTD_storfe!A266=0," ",PTD_storfe!A266)</f>
        <v xml:space="preserve"> </v>
      </c>
      <c r="C260" s="62" t="str">
        <f>IF(PTD_storfe!B266=0," ",PTD_storfe!B266)</f>
        <v xml:space="preserve"> </v>
      </c>
      <c r="D260" s="62" t="str">
        <f>IF(PTD_storfe!C266=0," ",PTD_storfe!C266)</f>
        <v xml:space="preserve"> </v>
      </c>
      <c r="E260" s="62" t="str">
        <f>IF(PTD_storfe!D266=0," ",PTD_storfe!D266)</f>
        <v xml:space="preserve"> </v>
      </c>
      <c r="F260" s="62" t="str">
        <f>IF(PTD_storfe!E266=0," ",PTD_storfe!E266)</f>
        <v xml:space="preserve"> </v>
      </c>
      <c r="G260" s="62" t="str">
        <f>IF(PTD_storfe!F266=0," ",PTD_storfe!F266)</f>
        <v xml:space="preserve"> </v>
      </c>
      <c r="H260" s="62" t="str">
        <f>IF(PTD_storfe!G266=0," ",PTD_storfe!G266)</f>
        <v xml:space="preserve"> </v>
      </c>
      <c r="I260" s="62" t="str">
        <f>IF(PTD_storfe!H266=0," ",PTD_storfe!H266)</f>
        <v xml:space="preserve"> </v>
      </c>
      <c r="J260" s="62"/>
      <c r="K260" s="47" t="str">
        <f>IF(PTD_storfe!I266=0," ",PTD_storfe!I266)</f>
        <v xml:space="preserve"> </v>
      </c>
      <c r="L260" s="63" t="str">
        <f>IF(PTD_storfe!J266=0," ",PTD_storfe!J266)</f>
        <v xml:space="preserve"> </v>
      </c>
      <c r="M260" s="63" t="str">
        <f>IF(PTD_storfe!K266=0," ",PTD_storfe!K266)</f>
        <v xml:space="preserve"> </v>
      </c>
      <c r="N260" s="63" t="str">
        <f>IF(PTD_storfe!L266=0," ",PTD_storfe!L266)</f>
        <v xml:space="preserve"> </v>
      </c>
      <c r="O260" s="63" t="str">
        <f>IF(PTD_storfe!M266=0," ",PTD_storfe!M266)</f>
        <v xml:space="preserve"> </v>
      </c>
      <c r="P260" s="63" t="str">
        <f>IF(PTD_storfe!N266=0," ",PTD_storfe!N266)</f>
        <v xml:space="preserve"> </v>
      </c>
      <c r="Q260" s="63" t="str">
        <f>IF(PTD_storfe!O266=0," ",PTD_storfe!O266)</f>
        <v xml:space="preserve"> </v>
      </c>
      <c r="R260" s="63" t="str">
        <f>IF(PTD_storfe!P266=0," ",PTD_storfe!P266)</f>
        <v xml:space="preserve"> </v>
      </c>
    </row>
    <row r="261" spans="2:18" x14ac:dyDescent="0.25">
      <c r="B261" s="47" t="str">
        <f>IF(PTD_storfe!A267=0," ",PTD_storfe!A267)</f>
        <v xml:space="preserve"> </v>
      </c>
      <c r="C261" s="62" t="str">
        <f>IF(PTD_storfe!B267=0," ",PTD_storfe!B267)</f>
        <v xml:space="preserve"> </v>
      </c>
      <c r="D261" s="62" t="str">
        <f>IF(PTD_storfe!C267=0," ",PTD_storfe!C267)</f>
        <v xml:space="preserve"> </v>
      </c>
      <c r="E261" s="62" t="str">
        <f>IF(PTD_storfe!D267=0," ",PTD_storfe!D267)</f>
        <v xml:space="preserve"> </v>
      </c>
      <c r="F261" s="62" t="str">
        <f>IF(PTD_storfe!E267=0," ",PTD_storfe!E267)</f>
        <v xml:space="preserve"> </v>
      </c>
      <c r="G261" s="62" t="str">
        <f>IF(PTD_storfe!F267=0," ",PTD_storfe!F267)</f>
        <v xml:space="preserve"> </v>
      </c>
      <c r="H261" s="62" t="str">
        <f>IF(PTD_storfe!G267=0," ",PTD_storfe!G267)</f>
        <v xml:space="preserve"> </v>
      </c>
      <c r="I261" s="62" t="str">
        <f>IF(PTD_storfe!H267=0," ",PTD_storfe!H267)</f>
        <v xml:space="preserve"> </v>
      </c>
      <c r="J261" s="62"/>
      <c r="K261" s="47" t="str">
        <f>IF(PTD_storfe!I267=0," ",PTD_storfe!I267)</f>
        <v xml:space="preserve"> </v>
      </c>
      <c r="L261" s="63" t="str">
        <f>IF(PTD_storfe!J267=0," ",PTD_storfe!J267)</f>
        <v xml:space="preserve"> </v>
      </c>
      <c r="M261" s="63" t="str">
        <f>IF(PTD_storfe!K267=0," ",PTD_storfe!K267)</f>
        <v xml:space="preserve"> </v>
      </c>
      <c r="N261" s="63" t="str">
        <f>IF(PTD_storfe!L267=0," ",PTD_storfe!L267)</f>
        <v xml:space="preserve"> </v>
      </c>
      <c r="O261" s="63" t="str">
        <f>IF(PTD_storfe!M267=0," ",PTD_storfe!M267)</f>
        <v xml:space="preserve"> </v>
      </c>
      <c r="P261" s="63" t="str">
        <f>IF(PTD_storfe!N267=0," ",PTD_storfe!N267)</f>
        <v xml:space="preserve"> </v>
      </c>
      <c r="Q261" s="63" t="str">
        <f>IF(PTD_storfe!O267=0," ",PTD_storfe!O267)</f>
        <v xml:space="preserve"> </v>
      </c>
      <c r="R261" s="63" t="str">
        <f>IF(PTD_storfe!P267=0," ",PTD_storfe!P267)</f>
        <v xml:space="preserve"> </v>
      </c>
    </row>
    <row r="262" spans="2:18" x14ac:dyDescent="0.25">
      <c r="B262" s="47" t="str">
        <f>IF(PTD_storfe!A268=0," ",PTD_storfe!A268)</f>
        <v xml:space="preserve"> </v>
      </c>
      <c r="C262" s="62" t="str">
        <f>IF(PTD_storfe!B268=0," ",PTD_storfe!B268)</f>
        <v xml:space="preserve"> </v>
      </c>
      <c r="D262" s="62" t="str">
        <f>IF(PTD_storfe!C268=0," ",PTD_storfe!C268)</f>
        <v xml:space="preserve"> </v>
      </c>
      <c r="E262" s="62" t="str">
        <f>IF(PTD_storfe!D268=0," ",PTD_storfe!D268)</f>
        <v xml:space="preserve"> </v>
      </c>
      <c r="F262" s="62" t="str">
        <f>IF(PTD_storfe!E268=0," ",PTD_storfe!E268)</f>
        <v xml:space="preserve"> </v>
      </c>
      <c r="G262" s="62" t="str">
        <f>IF(PTD_storfe!F268=0," ",PTD_storfe!F268)</f>
        <v xml:space="preserve"> </v>
      </c>
      <c r="H262" s="62" t="str">
        <f>IF(PTD_storfe!G268=0," ",PTD_storfe!G268)</f>
        <v xml:space="preserve"> </v>
      </c>
      <c r="I262" s="62" t="str">
        <f>IF(PTD_storfe!H268=0," ",PTD_storfe!H268)</f>
        <v xml:space="preserve"> </v>
      </c>
      <c r="J262" s="62"/>
      <c r="K262" s="47" t="str">
        <f>IF(PTD_storfe!I268=0," ",PTD_storfe!I268)</f>
        <v xml:space="preserve"> </v>
      </c>
      <c r="L262" s="63" t="str">
        <f>IF(PTD_storfe!J268=0," ",PTD_storfe!J268)</f>
        <v xml:space="preserve"> </v>
      </c>
      <c r="M262" s="63" t="str">
        <f>IF(PTD_storfe!K268=0," ",PTD_storfe!K268)</f>
        <v xml:space="preserve"> </v>
      </c>
      <c r="N262" s="63" t="str">
        <f>IF(PTD_storfe!L268=0," ",PTD_storfe!L268)</f>
        <v xml:space="preserve"> </v>
      </c>
      <c r="O262" s="63" t="str">
        <f>IF(PTD_storfe!M268=0," ",PTD_storfe!M268)</f>
        <v xml:space="preserve"> </v>
      </c>
      <c r="P262" s="63" t="str">
        <f>IF(PTD_storfe!N268=0," ",PTD_storfe!N268)</f>
        <v xml:space="preserve"> </v>
      </c>
      <c r="Q262" s="63" t="str">
        <f>IF(PTD_storfe!O268=0," ",PTD_storfe!O268)</f>
        <v xml:space="preserve"> </v>
      </c>
      <c r="R262" s="63" t="str">
        <f>IF(PTD_storfe!P268=0," ",PTD_storfe!P268)</f>
        <v xml:space="preserve"> </v>
      </c>
    </row>
    <row r="263" spans="2:18" x14ac:dyDescent="0.25">
      <c r="B263" s="47" t="str">
        <f>IF(PTD_storfe!A269=0," ",PTD_storfe!A269)</f>
        <v xml:space="preserve"> </v>
      </c>
      <c r="C263" s="62" t="str">
        <f>IF(PTD_storfe!B269=0," ",PTD_storfe!B269)</f>
        <v xml:space="preserve"> </v>
      </c>
      <c r="D263" s="62" t="str">
        <f>IF(PTD_storfe!C269=0," ",PTD_storfe!C269)</f>
        <v xml:space="preserve"> </v>
      </c>
      <c r="E263" s="62" t="str">
        <f>IF(PTD_storfe!D269=0," ",PTD_storfe!D269)</f>
        <v xml:space="preserve"> </v>
      </c>
      <c r="F263" s="62" t="str">
        <f>IF(PTD_storfe!E269=0," ",PTD_storfe!E269)</f>
        <v xml:space="preserve"> </v>
      </c>
      <c r="G263" s="62" t="str">
        <f>IF(PTD_storfe!F269=0," ",PTD_storfe!F269)</f>
        <v xml:space="preserve"> </v>
      </c>
      <c r="H263" s="62" t="str">
        <f>IF(PTD_storfe!G269=0," ",PTD_storfe!G269)</f>
        <v xml:space="preserve"> </v>
      </c>
      <c r="I263" s="62" t="str">
        <f>IF(PTD_storfe!H269=0," ",PTD_storfe!H269)</f>
        <v xml:space="preserve"> </v>
      </c>
      <c r="J263" s="62"/>
      <c r="K263" s="47" t="str">
        <f>IF(PTD_storfe!I269=0," ",PTD_storfe!I269)</f>
        <v xml:space="preserve"> </v>
      </c>
      <c r="L263" s="63" t="str">
        <f>IF(PTD_storfe!J269=0," ",PTD_storfe!J269)</f>
        <v xml:space="preserve"> </v>
      </c>
      <c r="M263" s="63" t="str">
        <f>IF(PTD_storfe!K269=0," ",PTD_storfe!K269)</f>
        <v xml:space="preserve"> </v>
      </c>
      <c r="N263" s="63" t="str">
        <f>IF(PTD_storfe!L269=0," ",PTD_storfe!L269)</f>
        <v xml:space="preserve"> </v>
      </c>
      <c r="O263" s="63" t="str">
        <f>IF(PTD_storfe!M269=0," ",PTD_storfe!M269)</f>
        <v xml:space="preserve"> </v>
      </c>
      <c r="P263" s="63" t="str">
        <f>IF(PTD_storfe!N269=0," ",PTD_storfe!N269)</f>
        <v xml:space="preserve"> </v>
      </c>
      <c r="Q263" s="63" t="str">
        <f>IF(PTD_storfe!O269=0," ",PTD_storfe!O269)</f>
        <v xml:space="preserve"> </v>
      </c>
      <c r="R263" s="63" t="str">
        <f>IF(PTD_storfe!P269=0," ",PTD_storfe!P269)</f>
        <v xml:space="preserve"> </v>
      </c>
    </row>
    <row r="264" spans="2:18" x14ac:dyDescent="0.25">
      <c r="B264" s="47" t="str">
        <f>IF(PTD_storfe!A270=0," ",PTD_storfe!A270)</f>
        <v xml:space="preserve"> </v>
      </c>
      <c r="C264" s="62" t="str">
        <f>IF(PTD_storfe!B270=0," ",PTD_storfe!B270)</f>
        <v xml:space="preserve"> </v>
      </c>
      <c r="D264" s="62" t="str">
        <f>IF(PTD_storfe!C270=0," ",PTD_storfe!C270)</f>
        <v xml:space="preserve"> </v>
      </c>
      <c r="E264" s="62" t="str">
        <f>IF(PTD_storfe!D270=0," ",PTD_storfe!D270)</f>
        <v xml:space="preserve"> </v>
      </c>
      <c r="F264" s="62" t="str">
        <f>IF(PTD_storfe!E270=0," ",PTD_storfe!E270)</f>
        <v xml:space="preserve"> </v>
      </c>
      <c r="G264" s="62" t="str">
        <f>IF(PTD_storfe!F270=0," ",PTD_storfe!F270)</f>
        <v xml:space="preserve"> </v>
      </c>
      <c r="H264" s="62" t="str">
        <f>IF(PTD_storfe!G270=0," ",PTD_storfe!G270)</f>
        <v xml:space="preserve"> </v>
      </c>
      <c r="I264" s="62" t="str">
        <f>IF(PTD_storfe!H270=0," ",PTD_storfe!H270)</f>
        <v xml:space="preserve"> </v>
      </c>
      <c r="J264" s="62"/>
      <c r="K264" s="47" t="str">
        <f>IF(PTD_storfe!I270=0," ",PTD_storfe!I270)</f>
        <v xml:space="preserve"> </v>
      </c>
      <c r="L264" s="63" t="str">
        <f>IF(PTD_storfe!J270=0," ",PTD_storfe!J270)</f>
        <v xml:space="preserve"> </v>
      </c>
      <c r="M264" s="63" t="str">
        <f>IF(PTD_storfe!K270=0," ",PTD_storfe!K270)</f>
        <v xml:space="preserve"> </v>
      </c>
      <c r="N264" s="63" t="str">
        <f>IF(PTD_storfe!L270=0," ",PTD_storfe!L270)</f>
        <v xml:space="preserve"> </v>
      </c>
      <c r="O264" s="63" t="str">
        <f>IF(PTD_storfe!M270=0," ",PTD_storfe!M270)</f>
        <v xml:space="preserve"> </v>
      </c>
      <c r="P264" s="63" t="str">
        <f>IF(PTD_storfe!N270=0," ",PTD_storfe!N270)</f>
        <v xml:space="preserve"> </v>
      </c>
      <c r="Q264" s="63" t="str">
        <f>IF(PTD_storfe!O270=0," ",PTD_storfe!O270)</f>
        <v xml:space="preserve"> </v>
      </c>
      <c r="R264" s="63" t="str">
        <f>IF(PTD_storfe!P270=0," ",PTD_storfe!P270)</f>
        <v xml:space="preserve"> </v>
      </c>
    </row>
    <row r="265" spans="2:18" x14ac:dyDescent="0.25">
      <c r="B265" s="47" t="str">
        <f>IF(PTD_storfe!A271=0," ",PTD_storfe!A271)</f>
        <v xml:space="preserve"> </v>
      </c>
      <c r="C265" s="62" t="str">
        <f>IF(PTD_storfe!B271=0," ",PTD_storfe!B271)</f>
        <v xml:space="preserve"> </v>
      </c>
      <c r="D265" s="62" t="str">
        <f>IF(PTD_storfe!C271=0," ",PTD_storfe!C271)</f>
        <v xml:space="preserve"> </v>
      </c>
      <c r="E265" s="62" t="str">
        <f>IF(PTD_storfe!D271=0," ",PTD_storfe!D271)</f>
        <v xml:space="preserve"> </v>
      </c>
      <c r="F265" s="62" t="str">
        <f>IF(PTD_storfe!E271=0," ",PTD_storfe!E271)</f>
        <v xml:space="preserve"> </v>
      </c>
      <c r="G265" s="62" t="str">
        <f>IF(PTD_storfe!F271=0," ",PTD_storfe!F271)</f>
        <v xml:space="preserve"> </v>
      </c>
      <c r="H265" s="62" t="str">
        <f>IF(PTD_storfe!G271=0," ",PTD_storfe!G271)</f>
        <v xml:space="preserve"> </v>
      </c>
      <c r="I265" s="62" t="str">
        <f>IF(PTD_storfe!H271=0," ",PTD_storfe!H271)</f>
        <v xml:space="preserve"> </v>
      </c>
      <c r="J265" s="62"/>
      <c r="K265" s="47" t="str">
        <f>IF(PTD_storfe!I271=0," ",PTD_storfe!I271)</f>
        <v xml:space="preserve"> </v>
      </c>
      <c r="L265" s="63" t="str">
        <f>IF(PTD_storfe!J271=0," ",PTD_storfe!J271)</f>
        <v xml:space="preserve"> </v>
      </c>
      <c r="M265" s="63" t="str">
        <f>IF(PTD_storfe!K271=0," ",PTD_storfe!K271)</f>
        <v xml:space="preserve"> </v>
      </c>
      <c r="N265" s="63" t="str">
        <f>IF(PTD_storfe!L271=0," ",PTD_storfe!L271)</f>
        <v xml:space="preserve"> </v>
      </c>
      <c r="O265" s="63" t="str">
        <f>IF(PTD_storfe!M271=0," ",PTD_storfe!M271)</f>
        <v xml:space="preserve"> </v>
      </c>
      <c r="P265" s="63" t="str">
        <f>IF(PTD_storfe!N271=0," ",PTD_storfe!N271)</f>
        <v xml:space="preserve"> </v>
      </c>
      <c r="Q265" s="63" t="str">
        <f>IF(PTD_storfe!O271=0," ",PTD_storfe!O271)</f>
        <v xml:space="preserve"> </v>
      </c>
      <c r="R265" s="63" t="str">
        <f>IF(PTD_storfe!P271=0," ",PTD_storfe!P271)</f>
        <v xml:space="preserve"> </v>
      </c>
    </row>
    <row r="266" spans="2:18" x14ac:dyDescent="0.25">
      <c r="B266" s="47" t="str">
        <f>IF(PTD_storfe!A272=0," ",PTD_storfe!A272)</f>
        <v xml:space="preserve"> </v>
      </c>
      <c r="C266" s="62" t="str">
        <f>IF(PTD_storfe!B272=0," ",PTD_storfe!B272)</f>
        <v xml:space="preserve"> </v>
      </c>
      <c r="D266" s="62" t="str">
        <f>IF(PTD_storfe!C272=0," ",PTD_storfe!C272)</f>
        <v xml:space="preserve"> </v>
      </c>
      <c r="E266" s="62" t="str">
        <f>IF(PTD_storfe!D272=0," ",PTD_storfe!D272)</f>
        <v xml:space="preserve"> </v>
      </c>
      <c r="F266" s="62" t="str">
        <f>IF(PTD_storfe!E272=0," ",PTD_storfe!E272)</f>
        <v xml:space="preserve"> </v>
      </c>
      <c r="G266" s="62" t="str">
        <f>IF(PTD_storfe!F272=0," ",PTD_storfe!F272)</f>
        <v xml:space="preserve"> </v>
      </c>
      <c r="H266" s="62" t="str">
        <f>IF(PTD_storfe!G272=0," ",PTD_storfe!G272)</f>
        <v xml:space="preserve"> </v>
      </c>
      <c r="I266" s="62" t="str">
        <f>IF(PTD_storfe!H272=0," ",PTD_storfe!H272)</f>
        <v xml:space="preserve"> </v>
      </c>
      <c r="J266" s="62"/>
      <c r="K266" s="47" t="str">
        <f>IF(PTD_storfe!I272=0," ",PTD_storfe!I272)</f>
        <v xml:space="preserve"> </v>
      </c>
      <c r="L266" s="63" t="str">
        <f>IF(PTD_storfe!J272=0," ",PTD_storfe!J272)</f>
        <v xml:space="preserve"> </v>
      </c>
      <c r="M266" s="63" t="str">
        <f>IF(PTD_storfe!K272=0," ",PTD_storfe!K272)</f>
        <v xml:space="preserve"> </v>
      </c>
      <c r="N266" s="63" t="str">
        <f>IF(PTD_storfe!L272=0," ",PTD_storfe!L272)</f>
        <v xml:space="preserve"> </v>
      </c>
      <c r="O266" s="63" t="str">
        <f>IF(PTD_storfe!M272=0," ",PTD_storfe!M272)</f>
        <v xml:space="preserve"> </v>
      </c>
      <c r="P266" s="63" t="str">
        <f>IF(PTD_storfe!N272=0," ",PTD_storfe!N272)</f>
        <v xml:space="preserve"> </v>
      </c>
      <c r="Q266" s="63" t="str">
        <f>IF(PTD_storfe!O272=0," ",PTD_storfe!O272)</f>
        <v xml:space="preserve"> </v>
      </c>
      <c r="R266" s="63" t="str">
        <f>IF(PTD_storfe!P272=0," ",PTD_storfe!P272)</f>
        <v xml:space="preserve"> </v>
      </c>
    </row>
    <row r="267" spans="2:18" x14ac:dyDescent="0.25">
      <c r="B267" s="47" t="str">
        <f>IF(PTD_storfe!A273=0," ",PTD_storfe!A273)</f>
        <v xml:space="preserve"> </v>
      </c>
      <c r="C267" s="62" t="str">
        <f>IF(PTD_storfe!B273=0," ",PTD_storfe!B273)</f>
        <v xml:space="preserve"> </v>
      </c>
      <c r="D267" s="62" t="str">
        <f>IF(PTD_storfe!C273=0," ",PTD_storfe!C273)</f>
        <v xml:space="preserve"> </v>
      </c>
      <c r="E267" s="62" t="str">
        <f>IF(PTD_storfe!D273=0," ",PTD_storfe!D273)</f>
        <v xml:space="preserve"> </v>
      </c>
      <c r="F267" s="62" t="str">
        <f>IF(PTD_storfe!E273=0," ",PTD_storfe!E273)</f>
        <v xml:space="preserve"> </v>
      </c>
      <c r="G267" s="62" t="str">
        <f>IF(PTD_storfe!F273=0," ",PTD_storfe!F273)</f>
        <v xml:space="preserve"> </v>
      </c>
      <c r="H267" s="62" t="str">
        <f>IF(PTD_storfe!G273=0," ",PTD_storfe!G273)</f>
        <v xml:space="preserve"> </v>
      </c>
      <c r="I267" s="62" t="str">
        <f>IF(PTD_storfe!H273=0," ",PTD_storfe!H273)</f>
        <v xml:space="preserve"> </v>
      </c>
      <c r="J267" s="62"/>
      <c r="K267" s="47" t="str">
        <f>IF(PTD_storfe!I273=0," ",PTD_storfe!I273)</f>
        <v xml:space="preserve"> </v>
      </c>
      <c r="L267" s="63" t="str">
        <f>IF(PTD_storfe!J273=0," ",PTD_storfe!J273)</f>
        <v xml:space="preserve"> </v>
      </c>
      <c r="M267" s="63" t="str">
        <f>IF(PTD_storfe!K273=0," ",PTD_storfe!K273)</f>
        <v xml:space="preserve"> </v>
      </c>
      <c r="N267" s="63" t="str">
        <f>IF(PTD_storfe!L273=0," ",PTD_storfe!L273)</f>
        <v xml:space="preserve"> </v>
      </c>
      <c r="O267" s="63" t="str">
        <f>IF(PTD_storfe!M273=0," ",PTD_storfe!M273)</f>
        <v xml:space="preserve"> </v>
      </c>
      <c r="P267" s="63" t="str">
        <f>IF(PTD_storfe!N273=0," ",PTD_storfe!N273)</f>
        <v xml:space="preserve"> </v>
      </c>
      <c r="Q267" s="63" t="str">
        <f>IF(PTD_storfe!O273=0," ",PTD_storfe!O273)</f>
        <v xml:space="preserve"> </v>
      </c>
      <c r="R267" s="63" t="str">
        <f>IF(PTD_storfe!P273=0," ",PTD_storfe!P273)</f>
        <v xml:space="preserve"> </v>
      </c>
    </row>
    <row r="268" spans="2:18" x14ac:dyDescent="0.25">
      <c r="B268" s="47" t="str">
        <f>IF(PTD_storfe!A274=0," ",PTD_storfe!A274)</f>
        <v xml:space="preserve"> </v>
      </c>
      <c r="C268" s="62" t="str">
        <f>IF(PTD_storfe!B274=0," ",PTD_storfe!B274)</f>
        <v xml:space="preserve"> </v>
      </c>
      <c r="D268" s="62" t="str">
        <f>IF(PTD_storfe!C274=0," ",PTD_storfe!C274)</f>
        <v xml:space="preserve"> </v>
      </c>
      <c r="E268" s="62" t="str">
        <f>IF(PTD_storfe!D274=0," ",PTD_storfe!D274)</f>
        <v xml:space="preserve"> </v>
      </c>
      <c r="F268" s="62" t="str">
        <f>IF(PTD_storfe!E274=0," ",PTD_storfe!E274)</f>
        <v xml:space="preserve"> </v>
      </c>
      <c r="G268" s="62" t="str">
        <f>IF(PTD_storfe!F274=0," ",PTD_storfe!F274)</f>
        <v xml:space="preserve"> </v>
      </c>
      <c r="H268" s="62" t="str">
        <f>IF(PTD_storfe!G274=0," ",PTD_storfe!G274)</f>
        <v xml:space="preserve"> </v>
      </c>
      <c r="I268" s="62" t="str">
        <f>IF(PTD_storfe!H274=0," ",PTD_storfe!H274)</f>
        <v xml:space="preserve"> </v>
      </c>
      <c r="J268" s="62"/>
      <c r="K268" s="47" t="str">
        <f>IF(PTD_storfe!I274=0," ",PTD_storfe!I274)</f>
        <v xml:space="preserve"> </v>
      </c>
      <c r="L268" s="63" t="str">
        <f>IF(PTD_storfe!J274=0," ",PTD_storfe!J274)</f>
        <v xml:space="preserve"> </v>
      </c>
      <c r="M268" s="63" t="str">
        <f>IF(PTD_storfe!K274=0," ",PTD_storfe!K274)</f>
        <v xml:space="preserve"> </v>
      </c>
      <c r="N268" s="63" t="str">
        <f>IF(PTD_storfe!L274=0," ",PTD_storfe!L274)</f>
        <v xml:space="preserve"> </v>
      </c>
      <c r="O268" s="63" t="str">
        <f>IF(PTD_storfe!M274=0," ",PTD_storfe!M274)</f>
        <v xml:space="preserve"> </v>
      </c>
      <c r="P268" s="63" t="str">
        <f>IF(PTD_storfe!N274=0," ",PTD_storfe!N274)</f>
        <v xml:space="preserve"> </v>
      </c>
      <c r="Q268" s="63" t="str">
        <f>IF(PTD_storfe!O274=0," ",PTD_storfe!O274)</f>
        <v xml:space="preserve"> </v>
      </c>
      <c r="R268" s="63" t="str">
        <f>IF(PTD_storfe!P274=0," ",PTD_storfe!P274)</f>
        <v xml:space="preserve"> </v>
      </c>
    </row>
    <row r="269" spans="2:18" x14ac:dyDescent="0.25">
      <c r="B269" s="47" t="str">
        <f>IF(PTD_storfe!A275=0," ",PTD_storfe!A275)</f>
        <v xml:space="preserve"> </v>
      </c>
      <c r="C269" s="62" t="str">
        <f>IF(PTD_storfe!B275=0," ",PTD_storfe!B275)</f>
        <v xml:space="preserve"> </v>
      </c>
      <c r="D269" s="62" t="str">
        <f>IF(PTD_storfe!C275=0," ",PTD_storfe!C275)</f>
        <v xml:space="preserve"> </v>
      </c>
      <c r="E269" s="62" t="str">
        <f>IF(PTD_storfe!D275=0," ",PTD_storfe!D275)</f>
        <v xml:space="preserve"> </v>
      </c>
      <c r="F269" s="62" t="str">
        <f>IF(PTD_storfe!E275=0," ",PTD_storfe!E275)</f>
        <v xml:space="preserve"> </v>
      </c>
      <c r="G269" s="62" t="str">
        <f>IF(PTD_storfe!F275=0," ",PTD_storfe!F275)</f>
        <v xml:space="preserve"> </v>
      </c>
      <c r="H269" s="62" t="str">
        <f>IF(PTD_storfe!G275=0," ",PTD_storfe!G275)</f>
        <v xml:space="preserve"> </v>
      </c>
      <c r="I269" s="62" t="str">
        <f>IF(PTD_storfe!H275=0," ",PTD_storfe!H275)</f>
        <v xml:space="preserve"> </v>
      </c>
      <c r="J269" s="62"/>
      <c r="K269" s="47" t="str">
        <f>IF(PTD_storfe!I275=0," ",PTD_storfe!I275)</f>
        <v xml:space="preserve"> </v>
      </c>
      <c r="L269" s="63" t="str">
        <f>IF(PTD_storfe!J275=0," ",PTD_storfe!J275)</f>
        <v xml:space="preserve"> </v>
      </c>
      <c r="M269" s="63" t="str">
        <f>IF(PTD_storfe!K275=0," ",PTD_storfe!K275)</f>
        <v xml:space="preserve"> </v>
      </c>
      <c r="N269" s="63" t="str">
        <f>IF(PTD_storfe!L275=0," ",PTD_storfe!L275)</f>
        <v xml:space="preserve"> </v>
      </c>
      <c r="O269" s="63" t="str">
        <f>IF(PTD_storfe!M275=0," ",PTD_storfe!M275)</f>
        <v xml:space="preserve"> </v>
      </c>
      <c r="P269" s="63" t="str">
        <f>IF(PTD_storfe!N275=0," ",PTD_storfe!N275)</f>
        <v xml:space="preserve"> </v>
      </c>
      <c r="Q269" s="63" t="str">
        <f>IF(PTD_storfe!O275=0," ",PTD_storfe!O275)</f>
        <v xml:space="preserve"> </v>
      </c>
      <c r="R269" s="63" t="str">
        <f>IF(PTD_storfe!P275=0," ",PTD_storfe!P275)</f>
        <v xml:space="preserve"> </v>
      </c>
    </row>
    <row r="270" spans="2:18" x14ac:dyDescent="0.25">
      <c r="B270" s="47" t="str">
        <f>IF(PTD_storfe!A276=0," ",PTD_storfe!A276)</f>
        <v xml:space="preserve"> </v>
      </c>
      <c r="C270" s="62" t="str">
        <f>IF(PTD_storfe!B276=0," ",PTD_storfe!B276)</f>
        <v xml:space="preserve"> </v>
      </c>
      <c r="D270" s="62" t="str">
        <f>IF(PTD_storfe!C276=0," ",PTD_storfe!C276)</f>
        <v xml:space="preserve"> </v>
      </c>
      <c r="E270" s="62" t="str">
        <f>IF(PTD_storfe!D276=0," ",PTD_storfe!D276)</f>
        <v xml:space="preserve"> </v>
      </c>
      <c r="F270" s="62" t="str">
        <f>IF(PTD_storfe!E276=0," ",PTD_storfe!E276)</f>
        <v xml:space="preserve"> </v>
      </c>
      <c r="G270" s="62" t="str">
        <f>IF(PTD_storfe!F276=0," ",PTD_storfe!F276)</f>
        <v xml:space="preserve"> </v>
      </c>
      <c r="H270" s="62" t="str">
        <f>IF(PTD_storfe!G276=0," ",PTD_storfe!G276)</f>
        <v xml:space="preserve"> </v>
      </c>
      <c r="I270" s="62" t="str">
        <f>IF(PTD_storfe!H276=0," ",PTD_storfe!H276)</f>
        <v xml:space="preserve"> </v>
      </c>
      <c r="J270" s="62"/>
      <c r="K270" s="47" t="str">
        <f>IF(PTD_storfe!I276=0," ",PTD_storfe!I276)</f>
        <v xml:space="preserve"> </v>
      </c>
      <c r="L270" s="63" t="str">
        <f>IF(PTD_storfe!J276=0," ",PTD_storfe!J276)</f>
        <v xml:space="preserve"> </v>
      </c>
      <c r="M270" s="63" t="str">
        <f>IF(PTD_storfe!K276=0," ",PTD_storfe!K276)</f>
        <v xml:space="preserve"> </v>
      </c>
      <c r="N270" s="63" t="str">
        <f>IF(PTD_storfe!L276=0," ",PTD_storfe!L276)</f>
        <v xml:space="preserve"> </v>
      </c>
      <c r="O270" s="63" t="str">
        <f>IF(PTD_storfe!M276=0," ",PTD_storfe!M276)</f>
        <v xml:space="preserve"> </v>
      </c>
      <c r="P270" s="63" t="str">
        <f>IF(PTD_storfe!N276=0," ",PTD_storfe!N276)</f>
        <v xml:space="preserve"> </v>
      </c>
      <c r="Q270" s="63" t="str">
        <f>IF(PTD_storfe!O276=0," ",PTD_storfe!O276)</f>
        <v xml:space="preserve"> </v>
      </c>
      <c r="R270" s="63" t="str">
        <f>IF(PTD_storfe!P276=0," ",PTD_storfe!P276)</f>
        <v xml:space="preserve"> </v>
      </c>
    </row>
    <row r="271" spans="2:18" x14ac:dyDescent="0.25">
      <c r="B271" s="47" t="str">
        <f>IF(PTD_storfe!A277=0," ",PTD_storfe!A277)</f>
        <v xml:space="preserve"> </v>
      </c>
      <c r="C271" s="62" t="str">
        <f>IF(PTD_storfe!B277=0," ",PTD_storfe!B277)</f>
        <v xml:space="preserve"> </v>
      </c>
      <c r="D271" s="62" t="str">
        <f>IF(PTD_storfe!C277=0," ",PTD_storfe!C277)</f>
        <v xml:space="preserve"> </v>
      </c>
      <c r="E271" s="62" t="str">
        <f>IF(PTD_storfe!D277=0," ",PTD_storfe!D277)</f>
        <v xml:space="preserve"> </v>
      </c>
      <c r="F271" s="62" t="str">
        <f>IF(PTD_storfe!E277=0," ",PTD_storfe!E277)</f>
        <v xml:space="preserve"> </v>
      </c>
      <c r="G271" s="62" t="str">
        <f>IF(PTD_storfe!F277=0," ",PTD_storfe!F277)</f>
        <v xml:space="preserve"> </v>
      </c>
      <c r="H271" s="62" t="str">
        <f>IF(PTD_storfe!G277=0," ",PTD_storfe!G277)</f>
        <v xml:space="preserve"> </v>
      </c>
      <c r="I271" s="62" t="str">
        <f>IF(PTD_storfe!H277=0," ",PTD_storfe!H277)</f>
        <v xml:space="preserve"> </v>
      </c>
      <c r="J271" s="62"/>
      <c r="K271" s="47" t="str">
        <f>IF(PTD_storfe!I277=0," ",PTD_storfe!I277)</f>
        <v xml:space="preserve"> </v>
      </c>
      <c r="L271" s="63" t="str">
        <f>IF(PTD_storfe!J277=0," ",PTD_storfe!J277)</f>
        <v xml:space="preserve"> </v>
      </c>
      <c r="M271" s="63" t="str">
        <f>IF(PTD_storfe!K277=0," ",PTD_storfe!K277)</f>
        <v xml:space="preserve"> </v>
      </c>
      <c r="N271" s="63" t="str">
        <f>IF(PTD_storfe!L277=0," ",PTD_storfe!L277)</f>
        <v xml:space="preserve"> </v>
      </c>
      <c r="O271" s="63" t="str">
        <f>IF(PTD_storfe!M277=0," ",PTD_storfe!M277)</f>
        <v xml:space="preserve"> </v>
      </c>
      <c r="P271" s="63" t="str">
        <f>IF(PTD_storfe!N277=0," ",PTD_storfe!N277)</f>
        <v xml:space="preserve"> </v>
      </c>
      <c r="Q271" s="63" t="str">
        <f>IF(PTD_storfe!O277=0," ",PTD_storfe!O277)</f>
        <v xml:space="preserve"> </v>
      </c>
      <c r="R271" s="63" t="str">
        <f>IF(PTD_storfe!P277=0," ",PTD_storfe!P277)</f>
        <v xml:space="preserve"> </v>
      </c>
    </row>
    <row r="272" spans="2:18" x14ac:dyDescent="0.25">
      <c r="B272" s="47" t="str">
        <f>IF(PTD_storfe!A278=0," ",PTD_storfe!A278)</f>
        <v xml:space="preserve"> </v>
      </c>
      <c r="C272" s="62" t="str">
        <f>IF(PTD_storfe!B278=0," ",PTD_storfe!B278)</f>
        <v xml:space="preserve"> </v>
      </c>
      <c r="D272" s="62" t="str">
        <f>IF(PTD_storfe!C278=0," ",PTD_storfe!C278)</f>
        <v xml:space="preserve"> </v>
      </c>
      <c r="E272" s="62" t="str">
        <f>IF(PTD_storfe!D278=0," ",PTD_storfe!D278)</f>
        <v xml:space="preserve"> </v>
      </c>
      <c r="F272" s="62" t="str">
        <f>IF(PTD_storfe!E278=0," ",PTD_storfe!E278)</f>
        <v xml:space="preserve"> </v>
      </c>
      <c r="G272" s="62" t="str">
        <f>IF(PTD_storfe!F278=0," ",PTD_storfe!F278)</f>
        <v xml:space="preserve"> </v>
      </c>
      <c r="H272" s="62" t="str">
        <f>IF(PTD_storfe!G278=0," ",PTD_storfe!G278)</f>
        <v xml:space="preserve"> </v>
      </c>
      <c r="I272" s="62" t="str">
        <f>IF(PTD_storfe!H278=0," ",PTD_storfe!H278)</f>
        <v xml:space="preserve"> </v>
      </c>
      <c r="J272" s="62"/>
      <c r="K272" s="47" t="str">
        <f>IF(PTD_storfe!I278=0," ",PTD_storfe!I278)</f>
        <v xml:space="preserve"> </v>
      </c>
      <c r="L272" s="63" t="str">
        <f>IF(PTD_storfe!J278=0," ",PTD_storfe!J278)</f>
        <v xml:space="preserve"> </v>
      </c>
      <c r="M272" s="63" t="str">
        <f>IF(PTD_storfe!K278=0," ",PTD_storfe!K278)</f>
        <v xml:space="preserve"> </v>
      </c>
      <c r="N272" s="63" t="str">
        <f>IF(PTD_storfe!L278=0," ",PTD_storfe!L278)</f>
        <v xml:space="preserve"> </v>
      </c>
      <c r="O272" s="63" t="str">
        <f>IF(PTD_storfe!M278=0," ",PTD_storfe!M278)</f>
        <v xml:space="preserve"> </v>
      </c>
      <c r="P272" s="63" t="str">
        <f>IF(PTD_storfe!N278=0," ",PTD_storfe!N278)</f>
        <v xml:space="preserve"> </v>
      </c>
      <c r="Q272" s="63" t="str">
        <f>IF(PTD_storfe!O278=0," ",PTD_storfe!O278)</f>
        <v xml:space="preserve"> </v>
      </c>
      <c r="R272" s="63" t="str">
        <f>IF(PTD_storfe!P278=0," ",PTD_storfe!P278)</f>
        <v xml:space="preserve"> </v>
      </c>
    </row>
    <row r="273" spans="2:18" x14ac:dyDescent="0.25">
      <c r="B273" s="47" t="str">
        <f>IF(PTD_storfe!A279=0," ",PTD_storfe!A279)</f>
        <v xml:space="preserve"> </v>
      </c>
      <c r="C273" s="62" t="str">
        <f>IF(PTD_storfe!B279=0," ",PTD_storfe!B279)</f>
        <v xml:space="preserve"> </v>
      </c>
      <c r="D273" s="62" t="str">
        <f>IF(PTD_storfe!C279=0," ",PTD_storfe!C279)</f>
        <v xml:space="preserve"> </v>
      </c>
      <c r="E273" s="62" t="str">
        <f>IF(PTD_storfe!D279=0," ",PTD_storfe!D279)</f>
        <v xml:space="preserve"> </v>
      </c>
      <c r="F273" s="62" t="str">
        <f>IF(PTD_storfe!E279=0," ",PTD_storfe!E279)</f>
        <v xml:space="preserve"> </v>
      </c>
      <c r="G273" s="62" t="str">
        <f>IF(PTD_storfe!F279=0," ",PTD_storfe!F279)</f>
        <v xml:space="preserve"> </v>
      </c>
      <c r="H273" s="62" t="str">
        <f>IF(PTD_storfe!G279=0," ",PTD_storfe!G279)</f>
        <v xml:space="preserve"> </v>
      </c>
      <c r="I273" s="62" t="str">
        <f>IF(PTD_storfe!H279=0," ",PTD_storfe!H279)</f>
        <v xml:space="preserve"> </v>
      </c>
      <c r="J273" s="62"/>
      <c r="K273" s="47" t="str">
        <f>IF(PTD_storfe!I279=0," ",PTD_storfe!I279)</f>
        <v xml:space="preserve"> </v>
      </c>
      <c r="L273" s="63" t="str">
        <f>IF(PTD_storfe!J279=0," ",PTD_storfe!J279)</f>
        <v xml:space="preserve"> </v>
      </c>
      <c r="M273" s="63" t="str">
        <f>IF(PTD_storfe!K279=0," ",PTD_storfe!K279)</f>
        <v xml:space="preserve"> </v>
      </c>
      <c r="N273" s="63" t="str">
        <f>IF(PTD_storfe!L279=0," ",PTD_storfe!L279)</f>
        <v xml:space="preserve"> </v>
      </c>
      <c r="O273" s="63" t="str">
        <f>IF(PTD_storfe!M279=0," ",PTD_storfe!M279)</f>
        <v xml:space="preserve"> </v>
      </c>
      <c r="P273" s="63" t="str">
        <f>IF(PTD_storfe!N279=0," ",PTD_storfe!N279)</f>
        <v xml:space="preserve"> </v>
      </c>
      <c r="Q273" s="63" t="str">
        <f>IF(PTD_storfe!O279=0," ",PTD_storfe!O279)</f>
        <v xml:space="preserve"> </v>
      </c>
      <c r="R273" s="63" t="str">
        <f>IF(PTD_storfe!P279=0," ",PTD_storfe!P279)</f>
        <v xml:space="preserve"> </v>
      </c>
    </row>
    <row r="274" spans="2:18" x14ac:dyDescent="0.25">
      <c r="B274" s="47" t="str">
        <f>IF(PTD_storfe!A280=0," ",PTD_storfe!A280)</f>
        <v xml:space="preserve"> </v>
      </c>
      <c r="C274" s="62" t="str">
        <f>IF(PTD_storfe!B280=0," ",PTD_storfe!B280)</f>
        <v xml:space="preserve"> </v>
      </c>
      <c r="D274" s="62" t="str">
        <f>IF(PTD_storfe!C280=0," ",PTD_storfe!C280)</f>
        <v xml:space="preserve"> </v>
      </c>
      <c r="E274" s="62" t="str">
        <f>IF(PTD_storfe!D280=0," ",PTD_storfe!D280)</f>
        <v xml:space="preserve"> </v>
      </c>
      <c r="F274" s="62" t="str">
        <f>IF(PTD_storfe!E280=0," ",PTD_storfe!E280)</f>
        <v xml:space="preserve"> </v>
      </c>
      <c r="G274" s="62" t="str">
        <f>IF(PTD_storfe!F280=0," ",PTD_storfe!F280)</f>
        <v xml:space="preserve"> </v>
      </c>
      <c r="H274" s="62" t="str">
        <f>IF(PTD_storfe!G280=0," ",PTD_storfe!G280)</f>
        <v xml:space="preserve"> </v>
      </c>
      <c r="I274" s="62" t="str">
        <f>IF(PTD_storfe!H280=0," ",PTD_storfe!H280)</f>
        <v xml:space="preserve"> </v>
      </c>
      <c r="J274" s="62"/>
      <c r="K274" s="47" t="str">
        <f>IF(PTD_storfe!I280=0," ",PTD_storfe!I280)</f>
        <v xml:space="preserve"> </v>
      </c>
      <c r="L274" s="63" t="str">
        <f>IF(PTD_storfe!J280=0," ",PTD_storfe!J280)</f>
        <v xml:space="preserve"> </v>
      </c>
      <c r="M274" s="63" t="str">
        <f>IF(PTD_storfe!K280=0," ",PTD_storfe!K280)</f>
        <v xml:space="preserve"> </v>
      </c>
      <c r="N274" s="63" t="str">
        <f>IF(PTD_storfe!L280=0," ",PTD_storfe!L280)</f>
        <v xml:space="preserve"> </v>
      </c>
      <c r="O274" s="63" t="str">
        <f>IF(PTD_storfe!M280=0," ",PTD_storfe!M280)</f>
        <v xml:space="preserve"> </v>
      </c>
      <c r="P274" s="63" t="str">
        <f>IF(PTD_storfe!N280=0," ",PTD_storfe!N280)</f>
        <v xml:space="preserve"> </v>
      </c>
      <c r="Q274" s="63" t="str">
        <f>IF(PTD_storfe!O280=0," ",PTD_storfe!O280)</f>
        <v xml:space="preserve"> </v>
      </c>
      <c r="R274" s="63" t="str">
        <f>IF(PTD_storfe!P280=0," ",PTD_storfe!P280)</f>
        <v xml:space="preserve"> </v>
      </c>
    </row>
    <row r="275" spans="2:18" x14ac:dyDescent="0.25">
      <c r="B275" s="47" t="str">
        <f>IF(PTD_storfe!A281=0," ",PTD_storfe!A281)</f>
        <v xml:space="preserve"> </v>
      </c>
      <c r="C275" s="62" t="str">
        <f>IF(PTD_storfe!B281=0," ",PTD_storfe!B281)</f>
        <v xml:space="preserve"> </v>
      </c>
      <c r="D275" s="62" t="str">
        <f>IF(PTD_storfe!C281=0," ",PTD_storfe!C281)</f>
        <v xml:space="preserve"> </v>
      </c>
      <c r="E275" s="62" t="str">
        <f>IF(PTD_storfe!D281=0," ",PTD_storfe!D281)</f>
        <v xml:space="preserve"> </v>
      </c>
      <c r="F275" s="62" t="str">
        <f>IF(PTD_storfe!E281=0," ",PTD_storfe!E281)</f>
        <v xml:space="preserve"> </v>
      </c>
      <c r="G275" s="62" t="str">
        <f>IF(PTD_storfe!F281=0," ",PTD_storfe!F281)</f>
        <v xml:space="preserve"> </v>
      </c>
      <c r="H275" s="62" t="str">
        <f>IF(PTD_storfe!G281=0," ",PTD_storfe!G281)</f>
        <v xml:space="preserve"> </v>
      </c>
      <c r="I275" s="62" t="str">
        <f>IF(PTD_storfe!H281=0," ",PTD_storfe!H281)</f>
        <v xml:space="preserve"> </v>
      </c>
      <c r="J275" s="62"/>
      <c r="K275" s="47" t="str">
        <f>IF(PTD_storfe!I281=0," ",PTD_storfe!I281)</f>
        <v xml:space="preserve"> </v>
      </c>
      <c r="L275" s="63" t="str">
        <f>IF(PTD_storfe!J281=0," ",PTD_storfe!J281)</f>
        <v xml:space="preserve"> </v>
      </c>
      <c r="M275" s="63" t="str">
        <f>IF(PTD_storfe!K281=0," ",PTD_storfe!K281)</f>
        <v xml:space="preserve"> </v>
      </c>
      <c r="N275" s="63" t="str">
        <f>IF(PTD_storfe!L281=0," ",PTD_storfe!L281)</f>
        <v xml:space="preserve"> </v>
      </c>
      <c r="O275" s="63" t="str">
        <f>IF(PTD_storfe!M281=0," ",PTD_storfe!M281)</f>
        <v xml:space="preserve"> </v>
      </c>
      <c r="P275" s="63" t="str">
        <f>IF(PTD_storfe!N281=0," ",PTD_storfe!N281)</f>
        <v xml:space="preserve"> </v>
      </c>
      <c r="Q275" s="63" t="str">
        <f>IF(PTD_storfe!O281=0," ",PTD_storfe!O281)</f>
        <v xml:space="preserve"> </v>
      </c>
      <c r="R275" s="63" t="str">
        <f>IF(PTD_storfe!P281=0," ",PTD_storfe!P281)</f>
        <v xml:space="preserve"> </v>
      </c>
    </row>
    <row r="276" spans="2:18" x14ac:dyDescent="0.25">
      <c r="B276" s="47" t="str">
        <f>IF(PTD_storfe!A282=0," ",PTD_storfe!A282)</f>
        <v xml:space="preserve"> </v>
      </c>
      <c r="C276" s="62" t="str">
        <f>IF(PTD_storfe!B282=0," ",PTD_storfe!B282)</f>
        <v xml:space="preserve"> </v>
      </c>
      <c r="D276" s="62" t="str">
        <f>IF(PTD_storfe!C282=0," ",PTD_storfe!C282)</f>
        <v xml:space="preserve"> </v>
      </c>
      <c r="E276" s="62" t="str">
        <f>IF(PTD_storfe!D282=0," ",PTD_storfe!D282)</f>
        <v xml:space="preserve"> </v>
      </c>
      <c r="F276" s="62" t="str">
        <f>IF(PTD_storfe!E282=0," ",PTD_storfe!E282)</f>
        <v xml:space="preserve"> </v>
      </c>
      <c r="G276" s="62" t="str">
        <f>IF(PTD_storfe!F282=0," ",PTD_storfe!F282)</f>
        <v xml:space="preserve"> </v>
      </c>
      <c r="H276" s="62" t="str">
        <f>IF(PTD_storfe!G282=0," ",PTD_storfe!G282)</f>
        <v xml:space="preserve"> </v>
      </c>
      <c r="I276" s="62" t="str">
        <f>IF(PTD_storfe!H282=0," ",PTD_storfe!H282)</f>
        <v xml:space="preserve"> </v>
      </c>
      <c r="J276" s="62"/>
      <c r="K276" s="47" t="str">
        <f>IF(PTD_storfe!I282=0," ",PTD_storfe!I282)</f>
        <v xml:space="preserve"> </v>
      </c>
      <c r="L276" s="63" t="str">
        <f>IF(PTD_storfe!J282=0," ",PTD_storfe!J282)</f>
        <v xml:space="preserve"> </v>
      </c>
      <c r="M276" s="63" t="str">
        <f>IF(PTD_storfe!K282=0," ",PTD_storfe!K282)</f>
        <v xml:space="preserve"> </v>
      </c>
      <c r="N276" s="63" t="str">
        <f>IF(PTD_storfe!L282=0," ",PTD_storfe!L282)</f>
        <v xml:space="preserve"> </v>
      </c>
      <c r="O276" s="63" t="str">
        <f>IF(PTD_storfe!M282=0," ",PTD_storfe!M282)</f>
        <v xml:space="preserve"> </v>
      </c>
      <c r="P276" s="63" t="str">
        <f>IF(PTD_storfe!N282=0," ",PTD_storfe!N282)</f>
        <v xml:space="preserve"> </v>
      </c>
      <c r="Q276" s="63" t="str">
        <f>IF(PTD_storfe!O282=0," ",PTD_storfe!O282)</f>
        <v xml:space="preserve"> </v>
      </c>
      <c r="R276" s="63" t="str">
        <f>IF(PTD_storfe!P282=0," ",PTD_storfe!P282)</f>
        <v xml:space="preserve"> </v>
      </c>
    </row>
    <row r="277" spans="2:18" x14ac:dyDescent="0.25">
      <c r="B277" s="47" t="str">
        <f>IF(PTD_storfe!A283=0," ",PTD_storfe!A283)</f>
        <v xml:space="preserve"> </v>
      </c>
      <c r="C277" s="62" t="str">
        <f>IF(PTD_storfe!B283=0," ",PTD_storfe!B283)</f>
        <v xml:space="preserve"> </v>
      </c>
      <c r="D277" s="62" t="str">
        <f>IF(PTD_storfe!C283=0," ",PTD_storfe!C283)</f>
        <v xml:space="preserve"> </v>
      </c>
      <c r="E277" s="62" t="str">
        <f>IF(PTD_storfe!D283=0," ",PTD_storfe!D283)</f>
        <v xml:space="preserve"> </v>
      </c>
      <c r="F277" s="62" t="str">
        <f>IF(PTD_storfe!E283=0," ",PTD_storfe!E283)</f>
        <v xml:space="preserve"> </v>
      </c>
      <c r="G277" s="62" t="str">
        <f>IF(PTD_storfe!F283=0," ",PTD_storfe!F283)</f>
        <v xml:space="preserve"> </v>
      </c>
      <c r="H277" s="62" t="str">
        <f>IF(PTD_storfe!G283=0," ",PTD_storfe!G283)</f>
        <v xml:space="preserve"> </v>
      </c>
      <c r="I277" s="62" t="str">
        <f>IF(PTD_storfe!H283=0," ",PTD_storfe!H283)</f>
        <v xml:space="preserve"> </v>
      </c>
      <c r="J277" s="62"/>
      <c r="K277" s="47" t="str">
        <f>IF(PTD_storfe!I283=0," ",PTD_storfe!I283)</f>
        <v xml:space="preserve"> </v>
      </c>
      <c r="L277" s="63" t="str">
        <f>IF(PTD_storfe!J283=0," ",PTD_storfe!J283)</f>
        <v xml:space="preserve"> </v>
      </c>
      <c r="M277" s="63" t="str">
        <f>IF(PTD_storfe!K283=0," ",PTD_storfe!K283)</f>
        <v xml:space="preserve"> </v>
      </c>
      <c r="N277" s="63" t="str">
        <f>IF(PTD_storfe!L283=0," ",PTD_storfe!L283)</f>
        <v xml:space="preserve"> </v>
      </c>
      <c r="O277" s="63" t="str">
        <f>IF(PTD_storfe!M283=0," ",PTD_storfe!M283)</f>
        <v xml:space="preserve"> </v>
      </c>
      <c r="P277" s="63" t="str">
        <f>IF(PTD_storfe!N283=0," ",PTD_storfe!N283)</f>
        <v xml:space="preserve"> </v>
      </c>
      <c r="Q277" s="63" t="str">
        <f>IF(PTD_storfe!O283=0," ",PTD_storfe!O283)</f>
        <v xml:space="preserve"> </v>
      </c>
      <c r="R277" s="63" t="str">
        <f>IF(PTD_storfe!P283=0," ",PTD_storfe!P283)</f>
        <v xml:space="preserve"> </v>
      </c>
    </row>
    <row r="278" spans="2:18" x14ac:dyDescent="0.25">
      <c r="B278" s="47" t="str">
        <f>IF(PTD_storfe!A284=0," ",PTD_storfe!A284)</f>
        <v xml:space="preserve"> </v>
      </c>
      <c r="C278" s="62" t="str">
        <f>IF(PTD_storfe!B284=0," ",PTD_storfe!B284)</f>
        <v xml:space="preserve"> </v>
      </c>
      <c r="D278" s="62" t="str">
        <f>IF(PTD_storfe!C284=0," ",PTD_storfe!C284)</f>
        <v xml:space="preserve"> </v>
      </c>
      <c r="E278" s="62" t="str">
        <f>IF(PTD_storfe!D284=0," ",PTD_storfe!D284)</f>
        <v xml:space="preserve"> </v>
      </c>
      <c r="F278" s="62" t="str">
        <f>IF(PTD_storfe!E284=0," ",PTD_storfe!E284)</f>
        <v xml:space="preserve"> </v>
      </c>
      <c r="G278" s="62" t="str">
        <f>IF(PTD_storfe!F284=0," ",PTD_storfe!F284)</f>
        <v xml:space="preserve"> </v>
      </c>
      <c r="H278" s="62" t="str">
        <f>IF(PTD_storfe!G284=0," ",PTD_storfe!G284)</f>
        <v xml:space="preserve"> </v>
      </c>
      <c r="I278" s="62" t="str">
        <f>IF(PTD_storfe!H284=0," ",PTD_storfe!H284)</f>
        <v xml:space="preserve"> </v>
      </c>
      <c r="J278" s="62"/>
      <c r="K278" s="47" t="str">
        <f>IF(PTD_storfe!I284=0," ",PTD_storfe!I284)</f>
        <v xml:space="preserve"> </v>
      </c>
      <c r="L278" s="63" t="str">
        <f>IF(PTD_storfe!J284=0," ",PTD_storfe!J284)</f>
        <v xml:space="preserve"> </v>
      </c>
      <c r="M278" s="63" t="str">
        <f>IF(PTD_storfe!K284=0," ",PTD_storfe!K284)</f>
        <v xml:space="preserve"> </v>
      </c>
      <c r="N278" s="63" t="str">
        <f>IF(PTD_storfe!L284=0," ",PTD_storfe!L284)</f>
        <v xml:space="preserve"> </v>
      </c>
      <c r="O278" s="63" t="str">
        <f>IF(PTD_storfe!M284=0," ",PTD_storfe!M284)</f>
        <v xml:space="preserve"> </v>
      </c>
      <c r="P278" s="63" t="str">
        <f>IF(PTD_storfe!N284=0," ",PTD_storfe!N284)</f>
        <v xml:space="preserve"> </v>
      </c>
      <c r="Q278" s="63" t="str">
        <f>IF(PTD_storfe!O284=0," ",PTD_storfe!O284)</f>
        <v xml:space="preserve"> </v>
      </c>
      <c r="R278" s="63" t="str">
        <f>IF(PTD_storfe!P284=0," ",PTD_storfe!P284)</f>
        <v xml:space="preserve"> </v>
      </c>
    </row>
    <row r="279" spans="2:18" x14ac:dyDescent="0.25">
      <c r="B279" s="47" t="str">
        <f>IF(PTD_storfe!A285=0," ",PTD_storfe!A285)</f>
        <v xml:space="preserve"> </v>
      </c>
      <c r="C279" s="62" t="str">
        <f>IF(PTD_storfe!B285=0," ",PTD_storfe!B285)</f>
        <v xml:space="preserve"> </v>
      </c>
      <c r="D279" s="62" t="str">
        <f>IF(PTD_storfe!C285=0," ",PTD_storfe!C285)</f>
        <v xml:space="preserve"> </v>
      </c>
      <c r="E279" s="62" t="str">
        <f>IF(PTD_storfe!D285=0," ",PTD_storfe!D285)</f>
        <v xml:space="preserve"> </v>
      </c>
      <c r="F279" s="62" t="str">
        <f>IF(PTD_storfe!E285=0," ",PTD_storfe!E285)</f>
        <v xml:space="preserve"> </v>
      </c>
      <c r="G279" s="62" t="str">
        <f>IF(PTD_storfe!F285=0," ",PTD_storfe!F285)</f>
        <v xml:space="preserve"> </v>
      </c>
      <c r="H279" s="62" t="str">
        <f>IF(PTD_storfe!G285=0," ",PTD_storfe!G285)</f>
        <v xml:space="preserve"> </v>
      </c>
      <c r="I279" s="62" t="str">
        <f>IF(PTD_storfe!H285=0," ",PTD_storfe!H285)</f>
        <v xml:space="preserve"> </v>
      </c>
      <c r="J279" s="62"/>
      <c r="K279" s="47" t="str">
        <f>IF(PTD_storfe!I285=0," ",PTD_storfe!I285)</f>
        <v xml:space="preserve"> </v>
      </c>
      <c r="L279" s="63" t="str">
        <f>IF(PTD_storfe!J285=0," ",PTD_storfe!J285)</f>
        <v xml:space="preserve"> </v>
      </c>
      <c r="M279" s="63" t="str">
        <f>IF(PTD_storfe!K285=0," ",PTD_storfe!K285)</f>
        <v xml:space="preserve"> </v>
      </c>
      <c r="N279" s="63" t="str">
        <f>IF(PTD_storfe!L285=0," ",PTD_storfe!L285)</f>
        <v xml:space="preserve"> </v>
      </c>
      <c r="O279" s="63" t="str">
        <f>IF(PTD_storfe!M285=0," ",PTD_storfe!M285)</f>
        <v xml:space="preserve"> </v>
      </c>
      <c r="P279" s="63" t="str">
        <f>IF(PTD_storfe!N285=0," ",PTD_storfe!N285)</f>
        <v xml:space="preserve"> </v>
      </c>
      <c r="Q279" s="63" t="str">
        <f>IF(PTD_storfe!O285=0," ",PTD_storfe!O285)</f>
        <v xml:space="preserve"> </v>
      </c>
      <c r="R279" s="63" t="str">
        <f>IF(PTD_storfe!P285=0," ",PTD_storfe!P285)</f>
        <v xml:space="preserve"> </v>
      </c>
    </row>
    <row r="280" spans="2:18" x14ac:dyDescent="0.25">
      <c r="B280" s="47" t="str">
        <f>IF(PTD_storfe!A286=0," ",PTD_storfe!A286)</f>
        <v xml:space="preserve"> </v>
      </c>
      <c r="C280" s="62" t="str">
        <f>IF(PTD_storfe!B286=0," ",PTD_storfe!B286)</f>
        <v xml:space="preserve"> </v>
      </c>
      <c r="D280" s="62" t="str">
        <f>IF(PTD_storfe!C286=0," ",PTD_storfe!C286)</f>
        <v xml:space="preserve"> </v>
      </c>
      <c r="E280" s="62" t="str">
        <f>IF(PTD_storfe!D286=0," ",PTD_storfe!D286)</f>
        <v xml:space="preserve"> </v>
      </c>
      <c r="F280" s="62" t="str">
        <f>IF(PTD_storfe!E286=0," ",PTD_storfe!E286)</f>
        <v xml:space="preserve"> </v>
      </c>
      <c r="G280" s="62" t="str">
        <f>IF(PTD_storfe!F286=0," ",PTD_storfe!F286)</f>
        <v xml:space="preserve"> </v>
      </c>
      <c r="H280" s="62" t="str">
        <f>IF(PTD_storfe!G286=0," ",PTD_storfe!G286)</f>
        <v xml:space="preserve"> </v>
      </c>
      <c r="I280" s="62" t="str">
        <f>IF(PTD_storfe!H286=0," ",PTD_storfe!H286)</f>
        <v xml:space="preserve"> </v>
      </c>
      <c r="J280" s="62"/>
      <c r="K280" s="47" t="str">
        <f>IF(PTD_storfe!I286=0," ",PTD_storfe!I286)</f>
        <v xml:space="preserve"> </v>
      </c>
      <c r="L280" s="63" t="str">
        <f>IF(PTD_storfe!J286=0," ",PTD_storfe!J286)</f>
        <v xml:space="preserve"> </v>
      </c>
      <c r="M280" s="63" t="str">
        <f>IF(PTD_storfe!K286=0," ",PTD_storfe!K286)</f>
        <v xml:space="preserve"> </v>
      </c>
      <c r="N280" s="63" t="str">
        <f>IF(PTD_storfe!L286=0," ",PTD_storfe!L286)</f>
        <v xml:space="preserve"> </v>
      </c>
      <c r="O280" s="63" t="str">
        <f>IF(PTD_storfe!M286=0," ",PTD_storfe!M286)</f>
        <v xml:space="preserve"> </v>
      </c>
      <c r="P280" s="63" t="str">
        <f>IF(PTD_storfe!N286=0," ",PTD_storfe!N286)</f>
        <v xml:space="preserve"> </v>
      </c>
      <c r="Q280" s="63" t="str">
        <f>IF(PTD_storfe!O286=0," ",PTD_storfe!O286)</f>
        <v xml:space="preserve"> </v>
      </c>
      <c r="R280" s="63" t="str">
        <f>IF(PTD_storfe!P286=0," ",PTD_storfe!P286)</f>
        <v xml:space="preserve"> </v>
      </c>
    </row>
    <row r="281" spans="2:18" x14ac:dyDescent="0.25">
      <c r="B281" s="47" t="str">
        <f>IF(PTD_storfe!A287=0," ",PTD_storfe!A287)</f>
        <v xml:space="preserve"> </v>
      </c>
      <c r="C281" s="62" t="str">
        <f>IF(PTD_storfe!B287=0," ",PTD_storfe!B287)</f>
        <v xml:space="preserve"> </v>
      </c>
      <c r="D281" s="62" t="str">
        <f>IF(PTD_storfe!C287=0," ",PTD_storfe!C287)</f>
        <v xml:space="preserve"> </v>
      </c>
      <c r="E281" s="62" t="str">
        <f>IF(PTD_storfe!D287=0," ",PTD_storfe!D287)</f>
        <v xml:space="preserve"> </v>
      </c>
      <c r="F281" s="62" t="str">
        <f>IF(PTD_storfe!E287=0," ",PTD_storfe!E287)</f>
        <v xml:space="preserve"> </v>
      </c>
      <c r="G281" s="62" t="str">
        <f>IF(PTD_storfe!F287=0," ",PTD_storfe!F287)</f>
        <v xml:space="preserve"> </v>
      </c>
      <c r="H281" s="62" t="str">
        <f>IF(PTD_storfe!G287=0," ",PTD_storfe!G287)</f>
        <v xml:space="preserve"> </v>
      </c>
      <c r="I281" s="62" t="str">
        <f>IF(PTD_storfe!H287=0," ",PTD_storfe!H287)</f>
        <v xml:space="preserve"> </v>
      </c>
      <c r="J281" s="62"/>
      <c r="K281" s="47" t="str">
        <f>IF(PTD_storfe!I287=0," ",PTD_storfe!I287)</f>
        <v xml:space="preserve"> </v>
      </c>
      <c r="L281" s="63" t="str">
        <f>IF(PTD_storfe!J287=0," ",PTD_storfe!J287)</f>
        <v xml:space="preserve"> </v>
      </c>
      <c r="M281" s="63" t="str">
        <f>IF(PTD_storfe!K287=0," ",PTD_storfe!K287)</f>
        <v xml:space="preserve"> </v>
      </c>
      <c r="N281" s="63" t="str">
        <f>IF(PTD_storfe!L287=0," ",PTD_storfe!L287)</f>
        <v xml:space="preserve"> </v>
      </c>
      <c r="O281" s="63" t="str">
        <f>IF(PTD_storfe!M287=0," ",PTD_storfe!M287)</f>
        <v xml:space="preserve"> </v>
      </c>
      <c r="P281" s="63" t="str">
        <f>IF(PTD_storfe!N287=0," ",PTD_storfe!N287)</f>
        <v xml:space="preserve"> </v>
      </c>
      <c r="Q281" s="63" t="str">
        <f>IF(PTD_storfe!O287=0," ",PTD_storfe!O287)</f>
        <v xml:space="preserve"> </v>
      </c>
      <c r="R281" s="63" t="str">
        <f>IF(PTD_storfe!P287=0," ",PTD_storfe!P287)</f>
        <v xml:space="preserve"> </v>
      </c>
    </row>
    <row r="282" spans="2:18" x14ac:dyDescent="0.25">
      <c r="B282" s="47" t="str">
        <f>IF(PTD_storfe!A288=0," ",PTD_storfe!A288)</f>
        <v xml:space="preserve"> </v>
      </c>
      <c r="C282" s="62" t="str">
        <f>IF(PTD_storfe!B288=0," ",PTD_storfe!B288)</f>
        <v xml:space="preserve"> </v>
      </c>
      <c r="D282" s="62" t="str">
        <f>IF(PTD_storfe!C288=0," ",PTD_storfe!C288)</f>
        <v xml:space="preserve"> </v>
      </c>
      <c r="E282" s="62" t="str">
        <f>IF(PTD_storfe!D288=0," ",PTD_storfe!D288)</f>
        <v xml:space="preserve"> </v>
      </c>
      <c r="F282" s="62" t="str">
        <f>IF(PTD_storfe!E288=0," ",PTD_storfe!E288)</f>
        <v xml:space="preserve"> </v>
      </c>
      <c r="G282" s="62" t="str">
        <f>IF(PTD_storfe!F288=0," ",PTD_storfe!F288)</f>
        <v xml:space="preserve"> </v>
      </c>
      <c r="H282" s="62" t="str">
        <f>IF(PTD_storfe!G288=0," ",PTD_storfe!G288)</f>
        <v xml:space="preserve"> </v>
      </c>
      <c r="I282" s="62" t="str">
        <f>IF(PTD_storfe!H288=0," ",PTD_storfe!H288)</f>
        <v xml:space="preserve"> </v>
      </c>
      <c r="J282" s="62"/>
      <c r="K282" s="47" t="str">
        <f>IF(PTD_storfe!I288=0," ",PTD_storfe!I288)</f>
        <v xml:space="preserve"> </v>
      </c>
      <c r="L282" s="63" t="str">
        <f>IF(PTD_storfe!J288=0," ",PTD_storfe!J288)</f>
        <v xml:space="preserve"> </v>
      </c>
      <c r="M282" s="63" t="str">
        <f>IF(PTD_storfe!K288=0," ",PTD_storfe!K288)</f>
        <v xml:space="preserve"> </v>
      </c>
      <c r="N282" s="63" t="str">
        <f>IF(PTD_storfe!L288=0," ",PTD_storfe!L288)</f>
        <v xml:space="preserve"> </v>
      </c>
      <c r="O282" s="63" t="str">
        <f>IF(PTD_storfe!M288=0," ",PTD_storfe!M288)</f>
        <v xml:space="preserve"> </v>
      </c>
      <c r="P282" s="63" t="str">
        <f>IF(PTD_storfe!N288=0," ",PTD_storfe!N288)</f>
        <v xml:space="preserve"> </v>
      </c>
      <c r="Q282" s="63" t="str">
        <f>IF(PTD_storfe!O288=0," ",PTD_storfe!O288)</f>
        <v xml:space="preserve"> </v>
      </c>
      <c r="R282" s="63" t="str">
        <f>IF(PTD_storfe!P288=0," ",PTD_storfe!P288)</f>
        <v xml:space="preserve"> </v>
      </c>
    </row>
    <row r="283" spans="2:18" x14ac:dyDescent="0.25">
      <c r="B283" s="47" t="str">
        <f>IF(PTD_storfe!A289=0," ",PTD_storfe!A289)</f>
        <v xml:space="preserve"> </v>
      </c>
      <c r="C283" s="62" t="str">
        <f>IF(PTD_storfe!B289=0," ",PTD_storfe!B289)</f>
        <v xml:space="preserve"> </v>
      </c>
      <c r="D283" s="62" t="str">
        <f>IF(PTD_storfe!C289=0," ",PTD_storfe!C289)</f>
        <v xml:space="preserve"> </v>
      </c>
      <c r="E283" s="62" t="str">
        <f>IF(PTD_storfe!D289=0," ",PTD_storfe!D289)</f>
        <v xml:space="preserve"> </v>
      </c>
      <c r="F283" s="62" t="str">
        <f>IF(PTD_storfe!E289=0," ",PTD_storfe!E289)</f>
        <v xml:space="preserve"> </v>
      </c>
      <c r="G283" s="62" t="str">
        <f>IF(PTD_storfe!F289=0," ",PTD_storfe!F289)</f>
        <v xml:space="preserve"> </v>
      </c>
      <c r="H283" s="62" t="str">
        <f>IF(PTD_storfe!G289=0," ",PTD_storfe!G289)</f>
        <v xml:space="preserve"> </v>
      </c>
      <c r="I283" s="62" t="str">
        <f>IF(PTD_storfe!H289=0," ",PTD_storfe!H289)</f>
        <v xml:space="preserve"> </v>
      </c>
      <c r="J283" s="62"/>
      <c r="K283" s="47" t="str">
        <f>IF(PTD_storfe!I289=0," ",PTD_storfe!I289)</f>
        <v xml:space="preserve"> </v>
      </c>
      <c r="L283" s="63" t="str">
        <f>IF(PTD_storfe!J289=0," ",PTD_storfe!J289)</f>
        <v xml:space="preserve"> </v>
      </c>
      <c r="M283" s="63" t="str">
        <f>IF(PTD_storfe!K289=0," ",PTD_storfe!K289)</f>
        <v xml:space="preserve"> </v>
      </c>
      <c r="N283" s="63" t="str">
        <f>IF(PTD_storfe!L289=0," ",PTD_storfe!L289)</f>
        <v xml:space="preserve"> </v>
      </c>
      <c r="O283" s="63" t="str">
        <f>IF(PTD_storfe!M289=0," ",PTD_storfe!M289)</f>
        <v xml:space="preserve"> </v>
      </c>
      <c r="P283" s="63" t="str">
        <f>IF(PTD_storfe!N289=0," ",PTD_storfe!N289)</f>
        <v xml:space="preserve"> </v>
      </c>
      <c r="Q283" s="63" t="str">
        <f>IF(PTD_storfe!O289=0," ",PTD_storfe!O289)</f>
        <v xml:space="preserve"> </v>
      </c>
      <c r="R283" s="63" t="str">
        <f>IF(PTD_storfe!P289=0," ",PTD_storfe!P289)</f>
        <v xml:space="preserve"> </v>
      </c>
    </row>
    <row r="284" spans="2:18" x14ac:dyDescent="0.25">
      <c r="B284" s="47" t="str">
        <f>IF(PTD_storfe!A290=0," ",PTD_storfe!A290)</f>
        <v xml:space="preserve"> </v>
      </c>
      <c r="C284" s="62" t="str">
        <f>IF(PTD_storfe!B290=0," ",PTD_storfe!B290)</f>
        <v xml:space="preserve"> </v>
      </c>
      <c r="D284" s="62" t="str">
        <f>IF(PTD_storfe!C290=0," ",PTD_storfe!C290)</f>
        <v xml:space="preserve"> </v>
      </c>
      <c r="E284" s="62" t="str">
        <f>IF(PTD_storfe!D290=0," ",PTD_storfe!D290)</f>
        <v xml:space="preserve"> </v>
      </c>
      <c r="F284" s="62" t="str">
        <f>IF(PTD_storfe!E290=0," ",PTD_storfe!E290)</f>
        <v xml:space="preserve"> </v>
      </c>
      <c r="G284" s="62" t="str">
        <f>IF(PTD_storfe!F290=0," ",PTD_storfe!F290)</f>
        <v xml:space="preserve"> </v>
      </c>
      <c r="H284" s="62" t="str">
        <f>IF(PTD_storfe!G290=0," ",PTD_storfe!G290)</f>
        <v xml:space="preserve"> </v>
      </c>
      <c r="I284" s="62" t="str">
        <f>IF(PTD_storfe!H290=0," ",PTD_storfe!H290)</f>
        <v xml:space="preserve"> </v>
      </c>
      <c r="J284" s="62"/>
      <c r="K284" s="47" t="str">
        <f>IF(PTD_storfe!I290=0," ",PTD_storfe!I290)</f>
        <v xml:space="preserve"> </v>
      </c>
      <c r="L284" s="63" t="str">
        <f>IF(PTD_storfe!J290=0," ",PTD_storfe!J290)</f>
        <v xml:space="preserve"> </v>
      </c>
      <c r="M284" s="63" t="str">
        <f>IF(PTD_storfe!K290=0," ",PTD_storfe!K290)</f>
        <v xml:space="preserve"> </v>
      </c>
      <c r="N284" s="63" t="str">
        <f>IF(PTD_storfe!L290=0," ",PTD_storfe!L290)</f>
        <v xml:space="preserve"> </v>
      </c>
      <c r="O284" s="63" t="str">
        <f>IF(PTD_storfe!M290=0," ",PTD_storfe!M290)</f>
        <v xml:space="preserve"> </v>
      </c>
      <c r="P284" s="63" t="str">
        <f>IF(PTD_storfe!N290=0," ",PTD_storfe!N290)</f>
        <v xml:space="preserve"> </v>
      </c>
      <c r="Q284" s="63" t="str">
        <f>IF(PTD_storfe!O290=0," ",PTD_storfe!O290)</f>
        <v xml:space="preserve"> </v>
      </c>
      <c r="R284" s="63" t="str">
        <f>IF(PTD_storfe!P290=0," ",PTD_storfe!P290)</f>
        <v xml:space="preserve"> </v>
      </c>
    </row>
    <row r="285" spans="2:18" x14ac:dyDescent="0.25">
      <c r="B285" s="47" t="str">
        <f>IF(PTD_storfe!A291=0," ",PTD_storfe!A291)</f>
        <v xml:space="preserve"> </v>
      </c>
      <c r="C285" s="62" t="str">
        <f>IF(PTD_storfe!B291=0," ",PTD_storfe!B291)</f>
        <v xml:space="preserve"> </v>
      </c>
      <c r="D285" s="62" t="str">
        <f>IF(PTD_storfe!C291=0," ",PTD_storfe!C291)</f>
        <v xml:space="preserve"> </v>
      </c>
      <c r="E285" s="62" t="str">
        <f>IF(PTD_storfe!D291=0," ",PTD_storfe!D291)</f>
        <v xml:space="preserve"> </v>
      </c>
      <c r="F285" s="62" t="str">
        <f>IF(PTD_storfe!E291=0," ",PTD_storfe!E291)</f>
        <v xml:space="preserve"> </v>
      </c>
      <c r="G285" s="62" t="str">
        <f>IF(PTD_storfe!F291=0," ",PTD_storfe!F291)</f>
        <v xml:space="preserve"> </v>
      </c>
      <c r="H285" s="62" t="str">
        <f>IF(PTD_storfe!G291=0," ",PTD_storfe!G291)</f>
        <v xml:space="preserve"> </v>
      </c>
      <c r="I285" s="62" t="str">
        <f>IF(PTD_storfe!H291=0," ",PTD_storfe!H291)</f>
        <v xml:space="preserve"> </v>
      </c>
      <c r="J285" s="62"/>
      <c r="K285" s="47" t="str">
        <f>IF(PTD_storfe!I291=0," ",PTD_storfe!I291)</f>
        <v xml:space="preserve"> </v>
      </c>
      <c r="L285" s="63" t="str">
        <f>IF(PTD_storfe!J291=0," ",PTD_storfe!J291)</f>
        <v xml:space="preserve"> </v>
      </c>
      <c r="M285" s="63" t="str">
        <f>IF(PTD_storfe!K291=0," ",PTD_storfe!K291)</f>
        <v xml:space="preserve"> </v>
      </c>
      <c r="N285" s="63" t="str">
        <f>IF(PTD_storfe!L291=0," ",PTD_storfe!L291)</f>
        <v xml:space="preserve"> </v>
      </c>
      <c r="O285" s="63" t="str">
        <f>IF(PTD_storfe!M291=0," ",PTD_storfe!M291)</f>
        <v xml:space="preserve"> </v>
      </c>
      <c r="P285" s="63" t="str">
        <f>IF(PTD_storfe!N291=0," ",PTD_storfe!N291)</f>
        <v xml:space="preserve"> </v>
      </c>
      <c r="Q285" s="63" t="str">
        <f>IF(PTD_storfe!O291=0," ",PTD_storfe!O291)</f>
        <v xml:space="preserve"> </v>
      </c>
      <c r="R285" s="63" t="str">
        <f>IF(PTD_storfe!P291=0," ",PTD_storfe!P291)</f>
        <v xml:space="preserve"> </v>
      </c>
    </row>
    <row r="286" spans="2:18" x14ac:dyDescent="0.25">
      <c r="B286" s="47" t="str">
        <f>IF(PTD_storfe!A292=0," ",PTD_storfe!A292)</f>
        <v xml:space="preserve"> </v>
      </c>
      <c r="C286" s="62" t="str">
        <f>IF(PTD_storfe!B292=0," ",PTD_storfe!B292)</f>
        <v xml:space="preserve"> </v>
      </c>
      <c r="D286" s="62" t="str">
        <f>IF(PTD_storfe!C292=0," ",PTD_storfe!C292)</f>
        <v xml:space="preserve"> </v>
      </c>
      <c r="E286" s="62" t="str">
        <f>IF(PTD_storfe!D292=0," ",PTD_storfe!D292)</f>
        <v xml:space="preserve"> </v>
      </c>
      <c r="F286" s="62" t="str">
        <f>IF(PTD_storfe!E292=0," ",PTD_storfe!E292)</f>
        <v xml:space="preserve"> </v>
      </c>
      <c r="G286" s="62" t="str">
        <f>IF(PTD_storfe!F292=0," ",PTD_storfe!F292)</f>
        <v xml:space="preserve"> </v>
      </c>
      <c r="H286" s="62" t="str">
        <f>IF(PTD_storfe!G292=0," ",PTD_storfe!G292)</f>
        <v xml:space="preserve"> </v>
      </c>
      <c r="I286" s="62" t="str">
        <f>IF(PTD_storfe!H292=0," ",PTD_storfe!H292)</f>
        <v xml:space="preserve"> </v>
      </c>
      <c r="J286" s="62"/>
      <c r="K286" s="47" t="str">
        <f>IF(PTD_storfe!I292=0," ",PTD_storfe!I292)</f>
        <v xml:space="preserve"> </v>
      </c>
      <c r="L286" s="63" t="str">
        <f>IF(PTD_storfe!J292=0," ",PTD_storfe!J292)</f>
        <v xml:space="preserve"> </v>
      </c>
      <c r="M286" s="63" t="str">
        <f>IF(PTD_storfe!K292=0," ",PTD_storfe!K292)</f>
        <v xml:space="preserve"> </v>
      </c>
      <c r="N286" s="63" t="str">
        <f>IF(PTD_storfe!L292=0," ",PTD_storfe!L292)</f>
        <v xml:space="preserve"> </v>
      </c>
      <c r="O286" s="63" t="str">
        <f>IF(PTD_storfe!M292=0," ",PTD_storfe!M292)</f>
        <v xml:space="preserve"> </v>
      </c>
      <c r="P286" s="63" t="str">
        <f>IF(PTD_storfe!N292=0," ",PTD_storfe!N292)</f>
        <v xml:space="preserve"> </v>
      </c>
      <c r="Q286" s="63" t="str">
        <f>IF(PTD_storfe!O292=0," ",PTD_storfe!O292)</f>
        <v xml:space="preserve"> </v>
      </c>
      <c r="R286" s="63" t="str">
        <f>IF(PTD_storfe!P292=0," ",PTD_storfe!P292)</f>
        <v xml:space="preserve"> </v>
      </c>
    </row>
    <row r="287" spans="2:18" x14ac:dyDescent="0.25">
      <c r="B287" s="47" t="str">
        <f>IF(PTD_storfe!A293=0," ",PTD_storfe!A293)</f>
        <v xml:space="preserve"> </v>
      </c>
      <c r="C287" s="62" t="str">
        <f>IF(PTD_storfe!B293=0," ",PTD_storfe!B293)</f>
        <v xml:space="preserve"> </v>
      </c>
      <c r="D287" s="62" t="str">
        <f>IF(PTD_storfe!C293=0," ",PTD_storfe!C293)</f>
        <v xml:space="preserve"> </v>
      </c>
      <c r="E287" s="62" t="str">
        <f>IF(PTD_storfe!D293=0," ",PTD_storfe!D293)</f>
        <v xml:space="preserve"> </v>
      </c>
      <c r="F287" s="62" t="str">
        <f>IF(PTD_storfe!E293=0," ",PTD_storfe!E293)</f>
        <v xml:space="preserve"> </v>
      </c>
      <c r="G287" s="62" t="str">
        <f>IF(PTD_storfe!F293=0," ",PTD_storfe!F293)</f>
        <v xml:space="preserve"> </v>
      </c>
      <c r="H287" s="62" t="str">
        <f>IF(PTD_storfe!G293=0," ",PTD_storfe!G293)</f>
        <v xml:space="preserve"> </v>
      </c>
      <c r="I287" s="62" t="str">
        <f>IF(PTD_storfe!H293=0," ",PTD_storfe!H293)</f>
        <v xml:space="preserve"> </v>
      </c>
      <c r="J287" s="62"/>
      <c r="K287" s="47" t="str">
        <f>IF(PTD_storfe!I293=0," ",PTD_storfe!I293)</f>
        <v xml:space="preserve"> </v>
      </c>
      <c r="L287" s="63" t="str">
        <f>IF(PTD_storfe!J293=0," ",PTD_storfe!J293)</f>
        <v xml:space="preserve"> </v>
      </c>
      <c r="M287" s="63" t="str">
        <f>IF(PTD_storfe!K293=0," ",PTD_storfe!K293)</f>
        <v xml:space="preserve"> </v>
      </c>
      <c r="N287" s="63" t="str">
        <f>IF(PTD_storfe!L293=0," ",PTD_storfe!L293)</f>
        <v xml:space="preserve"> </v>
      </c>
      <c r="O287" s="63" t="str">
        <f>IF(PTD_storfe!M293=0," ",PTD_storfe!M293)</f>
        <v xml:space="preserve"> </v>
      </c>
      <c r="P287" s="63" t="str">
        <f>IF(PTD_storfe!N293=0," ",PTD_storfe!N293)</f>
        <v xml:space="preserve"> </v>
      </c>
      <c r="Q287" s="63" t="str">
        <f>IF(PTD_storfe!O293=0," ",PTD_storfe!O293)</f>
        <v xml:space="preserve"> </v>
      </c>
      <c r="R287" s="63" t="str">
        <f>IF(PTD_storfe!P293=0," ",PTD_storfe!P293)</f>
        <v xml:space="preserve"> </v>
      </c>
    </row>
    <row r="288" spans="2:18" x14ac:dyDescent="0.25">
      <c r="B288" s="47" t="str">
        <f>IF(PTD_storfe!A294=0," ",PTD_storfe!A294)</f>
        <v xml:space="preserve"> </v>
      </c>
      <c r="C288" s="62" t="str">
        <f>IF(PTD_storfe!B294=0," ",PTD_storfe!B294)</f>
        <v xml:space="preserve"> </v>
      </c>
      <c r="D288" s="62" t="str">
        <f>IF(PTD_storfe!C294=0," ",PTD_storfe!C294)</f>
        <v xml:space="preserve"> </v>
      </c>
      <c r="E288" s="62" t="str">
        <f>IF(PTD_storfe!D294=0," ",PTD_storfe!D294)</f>
        <v xml:space="preserve"> </v>
      </c>
      <c r="F288" s="62" t="str">
        <f>IF(PTD_storfe!E294=0," ",PTD_storfe!E294)</f>
        <v xml:space="preserve"> </v>
      </c>
      <c r="G288" s="62" t="str">
        <f>IF(PTD_storfe!F294=0," ",PTD_storfe!F294)</f>
        <v xml:space="preserve"> </v>
      </c>
      <c r="H288" s="62" t="str">
        <f>IF(PTD_storfe!G294=0," ",PTD_storfe!G294)</f>
        <v xml:space="preserve"> </v>
      </c>
      <c r="I288" s="62" t="str">
        <f>IF(PTD_storfe!H294=0," ",PTD_storfe!H294)</f>
        <v xml:space="preserve"> </v>
      </c>
      <c r="J288" s="62"/>
      <c r="K288" s="47" t="str">
        <f>IF(PTD_storfe!I294=0," ",PTD_storfe!I294)</f>
        <v xml:space="preserve"> </v>
      </c>
      <c r="L288" s="63" t="str">
        <f>IF(PTD_storfe!J294=0," ",PTD_storfe!J294)</f>
        <v xml:space="preserve"> </v>
      </c>
      <c r="M288" s="63" t="str">
        <f>IF(PTD_storfe!K294=0," ",PTD_storfe!K294)</f>
        <v xml:space="preserve"> </v>
      </c>
      <c r="N288" s="63" t="str">
        <f>IF(PTD_storfe!L294=0," ",PTD_storfe!L294)</f>
        <v xml:space="preserve"> </v>
      </c>
      <c r="O288" s="63" t="str">
        <f>IF(PTD_storfe!M294=0," ",PTD_storfe!M294)</f>
        <v xml:space="preserve"> </v>
      </c>
      <c r="P288" s="63" t="str">
        <f>IF(PTD_storfe!N294=0," ",PTD_storfe!N294)</f>
        <v xml:space="preserve"> </v>
      </c>
      <c r="Q288" s="63" t="str">
        <f>IF(PTD_storfe!O294=0," ",PTD_storfe!O294)</f>
        <v xml:space="preserve"> </v>
      </c>
      <c r="R288" s="63" t="str">
        <f>IF(PTD_storfe!P294=0," ",PTD_storfe!P294)</f>
        <v xml:space="preserve"> </v>
      </c>
    </row>
    <row r="289" spans="2:18" x14ac:dyDescent="0.25">
      <c r="B289" s="47" t="str">
        <f>IF(PTD_storfe!A295=0," ",PTD_storfe!A295)</f>
        <v xml:space="preserve"> </v>
      </c>
      <c r="C289" s="62" t="str">
        <f>IF(PTD_storfe!B295=0," ",PTD_storfe!B295)</f>
        <v xml:space="preserve"> </v>
      </c>
      <c r="D289" s="62" t="str">
        <f>IF(PTD_storfe!C295=0," ",PTD_storfe!C295)</f>
        <v xml:space="preserve"> </v>
      </c>
      <c r="E289" s="62" t="str">
        <f>IF(PTD_storfe!D295=0," ",PTD_storfe!D295)</f>
        <v xml:space="preserve"> </v>
      </c>
      <c r="F289" s="62" t="str">
        <f>IF(PTD_storfe!E295=0," ",PTD_storfe!E295)</f>
        <v xml:space="preserve"> </v>
      </c>
      <c r="G289" s="62" t="str">
        <f>IF(PTD_storfe!F295=0," ",PTD_storfe!F295)</f>
        <v xml:space="preserve"> </v>
      </c>
      <c r="H289" s="62" t="str">
        <f>IF(PTD_storfe!G295=0," ",PTD_storfe!G295)</f>
        <v xml:space="preserve"> </v>
      </c>
      <c r="I289" s="62" t="str">
        <f>IF(PTD_storfe!H295=0," ",PTD_storfe!H295)</f>
        <v xml:space="preserve"> </v>
      </c>
      <c r="J289" s="62"/>
      <c r="K289" s="47" t="str">
        <f>IF(PTD_storfe!I295=0," ",PTD_storfe!I295)</f>
        <v xml:space="preserve"> </v>
      </c>
      <c r="L289" s="63" t="str">
        <f>IF(PTD_storfe!J295=0," ",PTD_storfe!J295)</f>
        <v xml:space="preserve"> </v>
      </c>
      <c r="M289" s="63" t="str">
        <f>IF(PTD_storfe!K295=0," ",PTD_storfe!K295)</f>
        <v xml:space="preserve"> </v>
      </c>
      <c r="N289" s="63" t="str">
        <f>IF(PTD_storfe!L295=0," ",PTD_storfe!L295)</f>
        <v xml:space="preserve"> </v>
      </c>
      <c r="O289" s="63" t="str">
        <f>IF(PTD_storfe!M295=0," ",PTD_storfe!M295)</f>
        <v xml:space="preserve"> </v>
      </c>
      <c r="P289" s="63" t="str">
        <f>IF(PTD_storfe!N295=0," ",PTD_storfe!N295)</f>
        <v xml:space="preserve"> </v>
      </c>
      <c r="Q289" s="63" t="str">
        <f>IF(PTD_storfe!O295=0," ",PTD_storfe!O295)</f>
        <v xml:space="preserve"> </v>
      </c>
      <c r="R289" s="63" t="str">
        <f>IF(PTD_storfe!P295=0," ",PTD_storfe!P295)</f>
        <v xml:space="preserve"> </v>
      </c>
    </row>
    <row r="290" spans="2:18" x14ac:dyDescent="0.25">
      <c r="B290" s="47" t="str">
        <f>IF(PTD_storfe!A296=0," ",PTD_storfe!A296)</f>
        <v xml:space="preserve"> </v>
      </c>
      <c r="C290" s="62" t="str">
        <f>IF(PTD_storfe!B296=0," ",PTD_storfe!B296)</f>
        <v xml:space="preserve"> </v>
      </c>
      <c r="D290" s="62" t="str">
        <f>IF(PTD_storfe!C296=0," ",PTD_storfe!C296)</f>
        <v xml:space="preserve"> </v>
      </c>
      <c r="E290" s="62" t="str">
        <f>IF(PTD_storfe!D296=0," ",PTD_storfe!D296)</f>
        <v xml:space="preserve"> </v>
      </c>
      <c r="F290" s="62" t="str">
        <f>IF(PTD_storfe!E296=0," ",PTD_storfe!E296)</f>
        <v xml:space="preserve"> </v>
      </c>
      <c r="G290" s="62" t="str">
        <f>IF(PTD_storfe!F296=0," ",PTD_storfe!F296)</f>
        <v xml:space="preserve"> </v>
      </c>
      <c r="H290" s="62" t="str">
        <f>IF(PTD_storfe!G296=0," ",PTD_storfe!G296)</f>
        <v xml:space="preserve"> </v>
      </c>
      <c r="I290" s="62" t="str">
        <f>IF(PTD_storfe!H296=0," ",PTD_storfe!H296)</f>
        <v xml:space="preserve"> </v>
      </c>
      <c r="J290" s="62"/>
      <c r="K290" s="47" t="str">
        <f>IF(PTD_storfe!I296=0," ",PTD_storfe!I296)</f>
        <v xml:space="preserve"> </v>
      </c>
      <c r="L290" s="63" t="str">
        <f>IF(PTD_storfe!J296=0," ",PTD_storfe!J296)</f>
        <v xml:space="preserve"> </v>
      </c>
      <c r="M290" s="63" t="str">
        <f>IF(PTD_storfe!K296=0," ",PTD_storfe!K296)</f>
        <v xml:space="preserve"> </v>
      </c>
      <c r="N290" s="63" t="str">
        <f>IF(PTD_storfe!L296=0," ",PTD_storfe!L296)</f>
        <v xml:space="preserve"> </v>
      </c>
      <c r="O290" s="63" t="str">
        <f>IF(PTD_storfe!M296=0," ",PTD_storfe!M296)</f>
        <v xml:space="preserve"> </v>
      </c>
      <c r="P290" s="63" t="str">
        <f>IF(PTD_storfe!N296=0," ",PTD_storfe!N296)</f>
        <v xml:space="preserve"> </v>
      </c>
      <c r="Q290" s="63" t="str">
        <f>IF(PTD_storfe!O296=0," ",PTD_storfe!O296)</f>
        <v xml:space="preserve"> </v>
      </c>
      <c r="R290" s="63" t="str">
        <f>IF(PTD_storfe!P296=0," ",PTD_storfe!P296)</f>
        <v xml:space="preserve"> </v>
      </c>
    </row>
    <row r="291" spans="2:18" x14ac:dyDescent="0.25">
      <c r="B291" s="47" t="str">
        <f>IF(PTD_storfe!A297=0," ",PTD_storfe!A297)</f>
        <v xml:space="preserve"> </v>
      </c>
      <c r="C291" s="62" t="str">
        <f>IF(PTD_storfe!B297=0," ",PTD_storfe!B297)</f>
        <v xml:space="preserve"> </v>
      </c>
      <c r="D291" s="62" t="str">
        <f>IF(PTD_storfe!C297=0," ",PTD_storfe!C297)</f>
        <v xml:space="preserve"> </v>
      </c>
      <c r="E291" s="62" t="str">
        <f>IF(PTD_storfe!D297=0," ",PTD_storfe!D297)</f>
        <v xml:space="preserve"> </v>
      </c>
      <c r="F291" s="62" t="str">
        <f>IF(PTD_storfe!E297=0," ",PTD_storfe!E297)</f>
        <v xml:space="preserve"> </v>
      </c>
      <c r="G291" s="62" t="str">
        <f>IF(PTD_storfe!F297=0," ",PTD_storfe!F297)</f>
        <v xml:space="preserve"> </v>
      </c>
      <c r="H291" s="62" t="str">
        <f>IF(PTD_storfe!G297=0," ",PTD_storfe!G297)</f>
        <v xml:space="preserve"> </v>
      </c>
      <c r="I291" s="62" t="str">
        <f>IF(PTD_storfe!H297=0," ",PTD_storfe!H297)</f>
        <v xml:space="preserve"> </v>
      </c>
      <c r="J291" s="62"/>
      <c r="K291" s="47" t="str">
        <f>IF(PTD_storfe!I297=0," ",PTD_storfe!I297)</f>
        <v xml:space="preserve"> </v>
      </c>
      <c r="L291" s="63" t="str">
        <f>IF(PTD_storfe!J297=0," ",PTD_storfe!J297)</f>
        <v xml:space="preserve"> </v>
      </c>
      <c r="M291" s="63" t="str">
        <f>IF(PTD_storfe!K297=0," ",PTD_storfe!K297)</f>
        <v xml:space="preserve"> </v>
      </c>
      <c r="N291" s="63" t="str">
        <f>IF(PTD_storfe!L297=0," ",PTD_storfe!L297)</f>
        <v xml:space="preserve"> </v>
      </c>
      <c r="O291" s="63" t="str">
        <f>IF(PTD_storfe!M297=0," ",PTD_storfe!M297)</f>
        <v xml:space="preserve"> </v>
      </c>
      <c r="P291" s="63" t="str">
        <f>IF(PTD_storfe!N297=0," ",PTD_storfe!N297)</f>
        <v xml:space="preserve"> </v>
      </c>
      <c r="Q291" s="63" t="str">
        <f>IF(PTD_storfe!O297=0," ",PTD_storfe!O297)</f>
        <v xml:space="preserve"> </v>
      </c>
      <c r="R291" s="63" t="str">
        <f>IF(PTD_storfe!P297=0," ",PTD_storfe!P297)</f>
        <v xml:space="preserve"> </v>
      </c>
    </row>
    <row r="292" spans="2:18" x14ac:dyDescent="0.25">
      <c r="B292" s="47" t="str">
        <f>IF(PTD_storfe!A298=0," ",PTD_storfe!A298)</f>
        <v xml:space="preserve"> </v>
      </c>
      <c r="C292" s="62" t="str">
        <f>IF(PTD_storfe!B298=0," ",PTD_storfe!B298)</f>
        <v xml:space="preserve"> </v>
      </c>
      <c r="D292" s="62" t="str">
        <f>IF(PTD_storfe!C298=0," ",PTD_storfe!C298)</f>
        <v xml:space="preserve"> </v>
      </c>
      <c r="E292" s="62" t="str">
        <f>IF(PTD_storfe!D298=0," ",PTD_storfe!D298)</f>
        <v xml:space="preserve"> </v>
      </c>
      <c r="F292" s="62" t="str">
        <f>IF(PTD_storfe!E298=0," ",PTD_storfe!E298)</f>
        <v xml:space="preserve"> </v>
      </c>
      <c r="G292" s="62" t="str">
        <f>IF(PTD_storfe!F298=0," ",PTD_storfe!F298)</f>
        <v xml:space="preserve"> </v>
      </c>
      <c r="H292" s="62" t="str">
        <f>IF(PTD_storfe!G298=0," ",PTD_storfe!G298)</f>
        <v xml:space="preserve"> </v>
      </c>
      <c r="I292" s="62" t="str">
        <f>IF(PTD_storfe!H298=0," ",PTD_storfe!H298)</f>
        <v xml:space="preserve"> </v>
      </c>
      <c r="J292" s="62"/>
      <c r="K292" s="47" t="str">
        <f>IF(PTD_storfe!I298=0," ",PTD_storfe!I298)</f>
        <v xml:space="preserve"> </v>
      </c>
      <c r="L292" s="63" t="str">
        <f>IF(PTD_storfe!J298=0," ",PTD_storfe!J298)</f>
        <v xml:space="preserve"> </v>
      </c>
      <c r="M292" s="63" t="str">
        <f>IF(PTD_storfe!K298=0," ",PTD_storfe!K298)</f>
        <v xml:space="preserve"> </v>
      </c>
      <c r="N292" s="63" t="str">
        <f>IF(PTD_storfe!L298=0," ",PTD_storfe!L298)</f>
        <v xml:space="preserve"> </v>
      </c>
      <c r="O292" s="63" t="str">
        <f>IF(PTD_storfe!M298=0," ",PTD_storfe!M298)</f>
        <v xml:space="preserve"> </v>
      </c>
      <c r="P292" s="63" t="str">
        <f>IF(PTD_storfe!N298=0," ",PTD_storfe!N298)</f>
        <v xml:space="preserve"> </v>
      </c>
      <c r="Q292" s="63" t="str">
        <f>IF(PTD_storfe!O298=0," ",PTD_storfe!O298)</f>
        <v xml:space="preserve"> </v>
      </c>
      <c r="R292" s="63" t="str">
        <f>IF(PTD_storfe!P298=0," ",PTD_storfe!P298)</f>
        <v xml:space="preserve"> </v>
      </c>
    </row>
    <row r="293" spans="2:18" x14ac:dyDescent="0.25">
      <c r="B293" s="47" t="str">
        <f>IF(PTD_storfe!A299=0," ",PTD_storfe!A299)</f>
        <v xml:space="preserve"> </v>
      </c>
      <c r="C293" s="62" t="str">
        <f>IF(PTD_storfe!B299=0," ",PTD_storfe!B299)</f>
        <v xml:space="preserve"> </v>
      </c>
      <c r="D293" s="62" t="str">
        <f>IF(PTD_storfe!C299=0," ",PTD_storfe!C299)</f>
        <v xml:space="preserve"> </v>
      </c>
      <c r="E293" s="62" t="str">
        <f>IF(PTD_storfe!D299=0," ",PTD_storfe!D299)</f>
        <v xml:space="preserve"> </v>
      </c>
      <c r="F293" s="62" t="str">
        <f>IF(PTD_storfe!E299=0," ",PTD_storfe!E299)</f>
        <v xml:space="preserve"> </v>
      </c>
      <c r="G293" s="62" t="str">
        <f>IF(PTD_storfe!F299=0," ",PTD_storfe!F299)</f>
        <v xml:space="preserve"> </v>
      </c>
      <c r="H293" s="62" t="str">
        <f>IF(PTD_storfe!G299=0," ",PTD_storfe!G299)</f>
        <v xml:space="preserve"> </v>
      </c>
      <c r="I293" s="62" t="str">
        <f>IF(PTD_storfe!H299=0," ",PTD_storfe!H299)</f>
        <v xml:space="preserve"> </v>
      </c>
      <c r="J293" s="62"/>
      <c r="K293" s="47" t="str">
        <f>IF(PTD_storfe!I299=0," ",PTD_storfe!I299)</f>
        <v xml:space="preserve"> </v>
      </c>
      <c r="L293" s="63" t="str">
        <f>IF(PTD_storfe!J299=0," ",PTD_storfe!J299)</f>
        <v xml:space="preserve"> </v>
      </c>
      <c r="M293" s="63" t="str">
        <f>IF(PTD_storfe!K299=0," ",PTD_storfe!K299)</f>
        <v xml:space="preserve"> </v>
      </c>
      <c r="N293" s="63" t="str">
        <f>IF(PTD_storfe!L299=0," ",PTD_storfe!L299)</f>
        <v xml:space="preserve"> </v>
      </c>
      <c r="O293" s="63" t="str">
        <f>IF(PTD_storfe!M299=0," ",PTD_storfe!M299)</f>
        <v xml:space="preserve"> </v>
      </c>
      <c r="P293" s="63" t="str">
        <f>IF(PTD_storfe!N299=0," ",PTD_storfe!N299)</f>
        <v xml:space="preserve"> </v>
      </c>
      <c r="Q293" s="63" t="str">
        <f>IF(PTD_storfe!O299=0," ",PTD_storfe!O299)</f>
        <v xml:space="preserve"> </v>
      </c>
      <c r="R293" s="63" t="str">
        <f>IF(PTD_storfe!P299=0," ",PTD_storfe!P299)</f>
        <v xml:space="preserve"> </v>
      </c>
    </row>
    <row r="294" spans="2:18" x14ac:dyDescent="0.25">
      <c r="B294" s="47" t="str">
        <f>IF(PTD_storfe!A300=0," ",PTD_storfe!A300)</f>
        <v xml:space="preserve"> </v>
      </c>
      <c r="C294" s="62" t="str">
        <f>IF(PTD_storfe!B300=0," ",PTD_storfe!B300)</f>
        <v xml:space="preserve"> </v>
      </c>
      <c r="D294" s="62" t="str">
        <f>IF(PTD_storfe!C300=0," ",PTD_storfe!C300)</f>
        <v xml:space="preserve"> </v>
      </c>
      <c r="E294" s="62" t="str">
        <f>IF(PTD_storfe!D300=0," ",PTD_storfe!D300)</f>
        <v xml:space="preserve"> </v>
      </c>
      <c r="F294" s="62" t="str">
        <f>IF(PTD_storfe!E300=0," ",PTD_storfe!E300)</f>
        <v xml:space="preserve"> </v>
      </c>
      <c r="G294" s="62" t="str">
        <f>IF(PTD_storfe!F300=0," ",PTD_storfe!F300)</f>
        <v xml:space="preserve"> </v>
      </c>
      <c r="H294" s="62" t="str">
        <f>IF(PTD_storfe!G300=0," ",PTD_storfe!G300)</f>
        <v xml:space="preserve"> </v>
      </c>
      <c r="I294" s="62" t="str">
        <f>IF(PTD_storfe!H300=0," ",PTD_storfe!H300)</f>
        <v xml:space="preserve"> </v>
      </c>
      <c r="J294" s="62"/>
      <c r="K294" s="47" t="str">
        <f>IF(PTD_storfe!I300=0," ",PTD_storfe!I300)</f>
        <v xml:space="preserve"> </v>
      </c>
      <c r="L294" s="63" t="str">
        <f>IF(PTD_storfe!J300=0," ",PTD_storfe!J300)</f>
        <v xml:space="preserve"> </v>
      </c>
      <c r="M294" s="63" t="str">
        <f>IF(PTD_storfe!K300=0," ",PTD_storfe!K300)</f>
        <v xml:space="preserve"> </v>
      </c>
      <c r="N294" s="63" t="str">
        <f>IF(PTD_storfe!L300=0," ",PTD_storfe!L300)</f>
        <v xml:space="preserve"> </v>
      </c>
      <c r="O294" s="63" t="str">
        <f>IF(PTD_storfe!M300=0," ",PTD_storfe!M300)</f>
        <v xml:space="preserve"> </v>
      </c>
      <c r="P294" s="63" t="str">
        <f>IF(PTD_storfe!N300=0," ",PTD_storfe!N300)</f>
        <v xml:space="preserve"> </v>
      </c>
      <c r="Q294" s="63" t="str">
        <f>IF(PTD_storfe!O300=0," ",PTD_storfe!O300)</f>
        <v xml:space="preserve"> </v>
      </c>
      <c r="R294" s="63" t="str">
        <f>IF(PTD_storfe!P300=0," ",PTD_storfe!P300)</f>
        <v xml:space="preserve"> </v>
      </c>
    </row>
    <row r="295" spans="2:18" x14ac:dyDescent="0.25">
      <c r="B295" s="47" t="str">
        <f>IF(PTD_storfe!A301=0," ",PTD_storfe!A301)</f>
        <v xml:space="preserve"> </v>
      </c>
      <c r="C295" s="62" t="str">
        <f>IF(PTD_storfe!B301=0," ",PTD_storfe!B301)</f>
        <v xml:space="preserve"> </v>
      </c>
      <c r="D295" s="62" t="str">
        <f>IF(PTD_storfe!C301=0," ",PTD_storfe!C301)</f>
        <v xml:space="preserve"> </v>
      </c>
      <c r="E295" s="62" t="str">
        <f>IF(PTD_storfe!D301=0," ",PTD_storfe!D301)</f>
        <v xml:space="preserve"> </v>
      </c>
      <c r="F295" s="62" t="str">
        <f>IF(PTD_storfe!E301=0," ",PTD_storfe!E301)</f>
        <v xml:space="preserve"> </v>
      </c>
      <c r="G295" s="62" t="str">
        <f>IF(PTD_storfe!F301=0," ",PTD_storfe!F301)</f>
        <v xml:space="preserve"> </v>
      </c>
      <c r="H295" s="62" t="str">
        <f>IF(PTD_storfe!G301=0," ",PTD_storfe!G301)</f>
        <v xml:space="preserve"> </v>
      </c>
      <c r="I295" s="62" t="str">
        <f>IF(PTD_storfe!H301=0," ",PTD_storfe!H301)</f>
        <v xml:space="preserve"> </v>
      </c>
      <c r="J295" s="62"/>
      <c r="K295" s="47" t="str">
        <f>IF(PTD_storfe!I301=0," ",PTD_storfe!I301)</f>
        <v xml:space="preserve"> </v>
      </c>
      <c r="L295" s="63" t="str">
        <f>IF(PTD_storfe!J301=0," ",PTD_storfe!J301)</f>
        <v xml:space="preserve"> </v>
      </c>
      <c r="M295" s="63" t="str">
        <f>IF(PTD_storfe!K301=0," ",PTD_storfe!K301)</f>
        <v xml:space="preserve"> </v>
      </c>
      <c r="N295" s="63" t="str">
        <f>IF(PTD_storfe!L301=0," ",PTD_storfe!L301)</f>
        <v xml:space="preserve"> </v>
      </c>
      <c r="O295" s="63" t="str">
        <f>IF(PTD_storfe!M301=0," ",PTD_storfe!M301)</f>
        <v xml:space="preserve"> </v>
      </c>
      <c r="P295" s="63" t="str">
        <f>IF(PTD_storfe!N301=0," ",PTD_storfe!N301)</f>
        <v xml:space="preserve"> </v>
      </c>
      <c r="Q295" s="63" t="str">
        <f>IF(PTD_storfe!O301=0," ",PTD_storfe!O301)</f>
        <v xml:space="preserve"> </v>
      </c>
      <c r="R295" s="63" t="str">
        <f>IF(PTD_storfe!P301=0," ",PTD_storfe!P301)</f>
        <v xml:space="preserve"> </v>
      </c>
    </row>
    <row r="296" spans="2:18" x14ac:dyDescent="0.25">
      <c r="B296" s="47" t="str">
        <f>IF(PTD_storfe!A302=0," ",PTD_storfe!A302)</f>
        <v xml:space="preserve"> </v>
      </c>
      <c r="C296" s="62" t="str">
        <f>IF(PTD_storfe!B302=0," ",PTD_storfe!B302)</f>
        <v xml:space="preserve"> </v>
      </c>
      <c r="D296" s="62" t="str">
        <f>IF(PTD_storfe!C302=0," ",PTD_storfe!C302)</f>
        <v xml:space="preserve"> </v>
      </c>
      <c r="E296" s="62" t="str">
        <f>IF(PTD_storfe!D302=0," ",PTD_storfe!D302)</f>
        <v xml:space="preserve"> </v>
      </c>
      <c r="F296" s="62" t="str">
        <f>IF(PTD_storfe!E302=0," ",PTD_storfe!E302)</f>
        <v xml:space="preserve"> </v>
      </c>
      <c r="G296" s="62" t="str">
        <f>IF(PTD_storfe!F302=0," ",PTD_storfe!F302)</f>
        <v xml:space="preserve"> </v>
      </c>
      <c r="H296" s="62" t="str">
        <f>IF(PTD_storfe!G302=0," ",PTD_storfe!G302)</f>
        <v xml:space="preserve"> </v>
      </c>
      <c r="I296" s="62" t="str">
        <f>IF(PTD_storfe!H302=0," ",PTD_storfe!H302)</f>
        <v xml:space="preserve"> </v>
      </c>
      <c r="J296" s="62"/>
      <c r="K296" s="47" t="str">
        <f>IF(PTD_storfe!I302=0," ",PTD_storfe!I302)</f>
        <v xml:space="preserve"> </v>
      </c>
      <c r="L296" s="63" t="str">
        <f>IF(PTD_storfe!J302=0," ",PTD_storfe!J302)</f>
        <v xml:space="preserve"> </v>
      </c>
      <c r="M296" s="63" t="str">
        <f>IF(PTD_storfe!K302=0," ",PTD_storfe!K302)</f>
        <v xml:space="preserve"> </v>
      </c>
      <c r="N296" s="63" t="str">
        <f>IF(PTD_storfe!L302=0," ",PTD_storfe!L302)</f>
        <v xml:space="preserve"> </v>
      </c>
      <c r="O296" s="63" t="str">
        <f>IF(PTD_storfe!M302=0," ",PTD_storfe!M302)</f>
        <v xml:space="preserve"> </v>
      </c>
      <c r="P296" s="63" t="str">
        <f>IF(PTD_storfe!N302=0," ",PTD_storfe!N302)</f>
        <v xml:space="preserve"> </v>
      </c>
      <c r="Q296" s="63" t="str">
        <f>IF(PTD_storfe!O302=0," ",PTD_storfe!O302)</f>
        <v xml:space="preserve"> </v>
      </c>
      <c r="R296" s="63" t="str">
        <f>IF(PTD_storfe!P302=0," ",PTD_storfe!P302)</f>
        <v xml:space="preserve"> </v>
      </c>
    </row>
    <row r="297" spans="2:18" x14ac:dyDescent="0.25">
      <c r="B297" s="47" t="str">
        <f>IF(PTD_storfe!A303=0," ",PTD_storfe!A303)</f>
        <v xml:space="preserve"> </v>
      </c>
      <c r="C297" s="62" t="str">
        <f>IF(PTD_storfe!B303=0," ",PTD_storfe!B303)</f>
        <v xml:space="preserve"> </v>
      </c>
      <c r="D297" s="62" t="str">
        <f>IF(PTD_storfe!C303=0," ",PTD_storfe!C303)</f>
        <v xml:space="preserve"> </v>
      </c>
      <c r="E297" s="62" t="str">
        <f>IF(PTD_storfe!D303=0," ",PTD_storfe!D303)</f>
        <v xml:space="preserve"> </v>
      </c>
      <c r="F297" s="62" t="str">
        <f>IF(PTD_storfe!E303=0," ",PTD_storfe!E303)</f>
        <v xml:space="preserve"> </v>
      </c>
      <c r="G297" s="62" t="str">
        <f>IF(PTD_storfe!F303=0," ",PTD_storfe!F303)</f>
        <v xml:space="preserve"> </v>
      </c>
      <c r="H297" s="62" t="str">
        <f>IF(PTD_storfe!G303=0," ",PTD_storfe!G303)</f>
        <v xml:space="preserve"> </v>
      </c>
      <c r="I297" s="62" t="str">
        <f>IF(PTD_storfe!H303=0," ",PTD_storfe!H303)</f>
        <v xml:space="preserve"> </v>
      </c>
      <c r="J297" s="62"/>
      <c r="K297" s="47" t="str">
        <f>IF(PTD_storfe!I303=0," ",PTD_storfe!I303)</f>
        <v xml:space="preserve"> </v>
      </c>
      <c r="L297" s="63" t="str">
        <f>IF(PTD_storfe!J303=0," ",PTD_storfe!J303)</f>
        <v xml:space="preserve"> </v>
      </c>
      <c r="M297" s="63" t="str">
        <f>IF(PTD_storfe!K303=0," ",PTD_storfe!K303)</f>
        <v xml:space="preserve"> </v>
      </c>
      <c r="N297" s="63" t="str">
        <f>IF(PTD_storfe!L303=0," ",PTD_storfe!L303)</f>
        <v xml:space="preserve"> </v>
      </c>
      <c r="O297" s="63" t="str">
        <f>IF(PTD_storfe!M303=0," ",PTD_storfe!M303)</f>
        <v xml:space="preserve"> </v>
      </c>
      <c r="P297" s="63" t="str">
        <f>IF(PTD_storfe!N303=0," ",PTD_storfe!N303)</f>
        <v xml:space="preserve"> </v>
      </c>
      <c r="Q297" s="63" t="str">
        <f>IF(PTD_storfe!O303=0," ",PTD_storfe!O303)</f>
        <v xml:space="preserve"> </v>
      </c>
      <c r="R297" s="63" t="str">
        <f>IF(PTD_storfe!P303=0," ",PTD_storfe!P303)</f>
        <v xml:space="preserve"> </v>
      </c>
    </row>
    <row r="298" spans="2:18" x14ac:dyDescent="0.25">
      <c r="B298" s="47" t="str">
        <f>IF(PTD_storfe!A304=0," ",PTD_storfe!A304)</f>
        <v xml:space="preserve"> </v>
      </c>
      <c r="C298" s="62" t="str">
        <f>IF(PTD_storfe!B304=0," ",PTD_storfe!B304)</f>
        <v xml:space="preserve"> </v>
      </c>
      <c r="D298" s="62" t="str">
        <f>IF(PTD_storfe!C304=0," ",PTD_storfe!C304)</f>
        <v xml:space="preserve"> </v>
      </c>
      <c r="E298" s="62" t="str">
        <f>IF(PTD_storfe!D304=0," ",PTD_storfe!D304)</f>
        <v xml:space="preserve"> </v>
      </c>
      <c r="F298" s="62" t="str">
        <f>IF(PTD_storfe!E304=0," ",PTD_storfe!E304)</f>
        <v xml:space="preserve"> </v>
      </c>
      <c r="G298" s="62" t="str">
        <f>IF(PTD_storfe!F304=0," ",PTD_storfe!F304)</f>
        <v xml:space="preserve"> </v>
      </c>
      <c r="H298" s="62" t="str">
        <f>IF(PTD_storfe!G304=0," ",PTD_storfe!G304)</f>
        <v xml:space="preserve"> </v>
      </c>
      <c r="I298" s="62" t="str">
        <f>IF(PTD_storfe!H304=0," ",PTD_storfe!H304)</f>
        <v xml:space="preserve"> </v>
      </c>
      <c r="J298" s="62"/>
      <c r="K298" s="47" t="str">
        <f>IF(PTD_storfe!I304=0," ",PTD_storfe!I304)</f>
        <v xml:space="preserve"> </v>
      </c>
      <c r="L298" s="63" t="str">
        <f>IF(PTD_storfe!J304=0," ",PTD_storfe!J304)</f>
        <v xml:space="preserve"> </v>
      </c>
      <c r="M298" s="63" t="str">
        <f>IF(PTD_storfe!K304=0," ",PTD_storfe!K304)</f>
        <v xml:space="preserve"> </v>
      </c>
      <c r="N298" s="63" t="str">
        <f>IF(PTD_storfe!L304=0," ",PTD_storfe!L304)</f>
        <v xml:space="preserve"> </v>
      </c>
      <c r="O298" s="63" t="str">
        <f>IF(PTD_storfe!M304=0," ",PTD_storfe!M304)</f>
        <v xml:space="preserve"> </v>
      </c>
      <c r="P298" s="63" t="str">
        <f>IF(PTD_storfe!N304=0," ",PTD_storfe!N304)</f>
        <v xml:space="preserve"> </v>
      </c>
      <c r="Q298" s="63" t="str">
        <f>IF(PTD_storfe!O304=0," ",PTD_storfe!O304)</f>
        <v xml:space="preserve"> </v>
      </c>
      <c r="R298" s="63" t="str">
        <f>IF(PTD_storfe!P304=0," ",PTD_storfe!P304)</f>
        <v xml:space="preserve"> </v>
      </c>
    </row>
    <row r="299" spans="2:18" x14ac:dyDescent="0.25">
      <c r="B299" s="47" t="str">
        <f>IF(PTD_storfe!A305=0," ",PTD_storfe!A305)</f>
        <v xml:space="preserve"> </v>
      </c>
      <c r="C299" s="62" t="str">
        <f>IF(PTD_storfe!B305=0," ",PTD_storfe!B305)</f>
        <v xml:space="preserve"> </v>
      </c>
      <c r="D299" s="62" t="str">
        <f>IF(PTD_storfe!C305=0," ",PTD_storfe!C305)</f>
        <v xml:space="preserve"> </v>
      </c>
      <c r="E299" s="62" t="str">
        <f>IF(PTD_storfe!D305=0," ",PTD_storfe!D305)</f>
        <v xml:space="preserve"> </v>
      </c>
      <c r="F299" s="62" t="str">
        <f>IF(PTD_storfe!E305=0," ",PTD_storfe!E305)</f>
        <v xml:space="preserve"> </v>
      </c>
      <c r="G299" s="62" t="str">
        <f>IF(PTD_storfe!F305=0," ",PTD_storfe!F305)</f>
        <v xml:space="preserve"> </v>
      </c>
      <c r="H299" s="62" t="str">
        <f>IF(PTD_storfe!G305=0," ",PTD_storfe!G305)</f>
        <v xml:space="preserve"> </v>
      </c>
      <c r="I299" s="62" t="str">
        <f>IF(PTD_storfe!H305=0," ",PTD_storfe!H305)</f>
        <v xml:space="preserve"> </v>
      </c>
      <c r="J299" s="62"/>
      <c r="K299" s="47" t="str">
        <f>IF(PTD_storfe!I305=0," ",PTD_storfe!I305)</f>
        <v xml:space="preserve"> </v>
      </c>
      <c r="L299" s="63" t="str">
        <f>IF(PTD_storfe!J305=0," ",PTD_storfe!J305)</f>
        <v xml:space="preserve"> </v>
      </c>
      <c r="M299" s="63" t="str">
        <f>IF(PTD_storfe!K305=0," ",PTD_storfe!K305)</f>
        <v xml:space="preserve"> </v>
      </c>
      <c r="N299" s="63" t="str">
        <f>IF(PTD_storfe!L305=0," ",PTD_storfe!L305)</f>
        <v xml:space="preserve"> </v>
      </c>
      <c r="O299" s="63" t="str">
        <f>IF(PTD_storfe!M305=0," ",PTD_storfe!M305)</f>
        <v xml:space="preserve"> </v>
      </c>
      <c r="P299" s="63" t="str">
        <f>IF(PTD_storfe!N305=0," ",PTD_storfe!N305)</f>
        <v xml:space="preserve"> </v>
      </c>
      <c r="Q299" s="63" t="str">
        <f>IF(PTD_storfe!O305=0," ",PTD_storfe!O305)</f>
        <v xml:space="preserve"> </v>
      </c>
      <c r="R299" s="63" t="str">
        <f>IF(PTD_storfe!P305=0," ",PTD_storfe!P305)</f>
        <v xml:space="preserve"> </v>
      </c>
    </row>
    <row r="300" spans="2:18" x14ac:dyDescent="0.25">
      <c r="B300" s="47" t="str">
        <f>IF(PTD_storfe!A306=0," ",PTD_storfe!A306)</f>
        <v xml:space="preserve"> </v>
      </c>
      <c r="C300" s="62" t="str">
        <f>IF(PTD_storfe!B306=0," ",PTD_storfe!B306)</f>
        <v xml:space="preserve"> </v>
      </c>
      <c r="D300" s="62" t="str">
        <f>IF(PTD_storfe!C306=0," ",PTD_storfe!C306)</f>
        <v xml:space="preserve"> </v>
      </c>
      <c r="E300" s="62" t="str">
        <f>IF(PTD_storfe!D306=0," ",PTD_storfe!D306)</f>
        <v xml:space="preserve"> </v>
      </c>
      <c r="F300" s="62" t="str">
        <f>IF(PTD_storfe!E306=0," ",PTD_storfe!E306)</f>
        <v xml:space="preserve"> </v>
      </c>
      <c r="G300" s="62" t="str">
        <f>IF(PTD_storfe!F306=0," ",PTD_storfe!F306)</f>
        <v xml:space="preserve"> </v>
      </c>
      <c r="H300" s="62" t="str">
        <f>IF(PTD_storfe!G306=0," ",PTD_storfe!G306)</f>
        <v xml:space="preserve"> </v>
      </c>
      <c r="I300" s="62" t="str">
        <f>IF(PTD_storfe!H306=0," ",PTD_storfe!H306)</f>
        <v xml:space="preserve"> </v>
      </c>
      <c r="J300" s="62"/>
      <c r="K300" s="47" t="str">
        <f>IF(PTD_storfe!I306=0," ",PTD_storfe!I306)</f>
        <v xml:space="preserve"> </v>
      </c>
      <c r="L300" s="63" t="str">
        <f>IF(PTD_storfe!J306=0," ",PTD_storfe!J306)</f>
        <v xml:space="preserve"> </v>
      </c>
      <c r="M300" s="63" t="str">
        <f>IF(PTD_storfe!K306=0," ",PTD_storfe!K306)</f>
        <v xml:space="preserve"> </v>
      </c>
      <c r="N300" s="63" t="str">
        <f>IF(PTD_storfe!L306=0," ",PTD_storfe!L306)</f>
        <v xml:space="preserve"> </v>
      </c>
      <c r="O300" s="63" t="str">
        <f>IF(PTD_storfe!M306=0," ",PTD_storfe!M306)</f>
        <v xml:space="preserve"> </v>
      </c>
      <c r="P300" s="63" t="str">
        <f>IF(PTD_storfe!N306=0," ",PTD_storfe!N306)</f>
        <v xml:space="preserve"> </v>
      </c>
      <c r="Q300" s="63" t="str">
        <f>IF(PTD_storfe!O306=0," ",PTD_storfe!O306)</f>
        <v xml:space="preserve"> </v>
      </c>
      <c r="R300" s="63" t="str">
        <f>IF(PTD_storfe!P306=0," ",PTD_storfe!P306)</f>
        <v xml:space="preserve"> </v>
      </c>
    </row>
    <row r="301" spans="2:18" x14ac:dyDescent="0.25">
      <c r="B301" s="47" t="str">
        <f>IF(PTD_storfe!A307=0," ",PTD_storfe!A307)</f>
        <v xml:space="preserve"> </v>
      </c>
      <c r="C301" s="62" t="str">
        <f>IF(PTD_storfe!B307=0," ",PTD_storfe!B307)</f>
        <v xml:space="preserve"> </v>
      </c>
      <c r="D301" s="62" t="str">
        <f>IF(PTD_storfe!C307=0," ",PTD_storfe!C307)</f>
        <v xml:space="preserve"> </v>
      </c>
      <c r="E301" s="62" t="str">
        <f>IF(PTD_storfe!D307=0," ",PTD_storfe!D307)</f>
        <v xml:space="preserve"> </v>
      </c>
      <c r="F301" s="62" t="str">
        <f>IF(PTD_storfe!E307=0," ",PTD_storfe!E307)</f>
        <v xml:space="preserve"> </v>
      </c>
      <c r="G301" s="62" t="str">
        <f>IF(PTD_storfe!F307=0," ",PTD_storfe!F307)</f>
        <v xml:space="preserve"> </v>
      </c>
      <c r="H301" s="62" t="str">
        <f>IF(PTD_storfe!G307=0," ",PTD_storfe!G307)</f>
        <v xml:space="preserve"> </v>
      </c>
      <c r="I301" s="62" t="str">
        <f>IF(PTD_storfe!H307=0," ",PTD_storfe!H307)</f>
        <v xml:space="preserve"> </v>
      </c>
      <c r="J301" s="62"/>
      <c r="K301" s="47" t="str">
        <f>IF(PTD_storfe!I307=0," ",PTD_storfe!I307)</f>
        <v xml:space="preserve"> </v>
      </c>
      <c r="L301" s="63" t="str">
        <f>IF(PTD_storfe!J307=0," ",PTD_storfe!J307)</f>
        <v xml:space="preserve"> </v>
      </c>
      <c r="M301" s="63" t="str">
        <f>IF(PTD_storfe!K307=0," ",PTD_storfe!K307)</f>
        <v xml:space="preserve"> </v>
      </c>
      <c r="N301" s="63" t="str">
        <f>IF(PTD_storfe!L307=0," ",PTD_storfe!L307)</f>
        <v xml:space="preserve"> </v>
      </c>
      <c r="O301" s="63" t="str">
        <f>IF(PTD_storfe!M307=0," ",PTD_storfe!M307)</f>
        <v xml:space="preserve"> </v>
      </c>
      <c r="P301" s="63" t="str">
        <f>IF(PTD_storfe!N307=0," ",PTD_storfe!N307)</f>
        <v xml:space="preserve"> </v>
      </c>
      <c r="Q301" s="63" t="str">
        <f>IF(PTD_storfe!O307=0," ",PTD_storfe!O307)</f>
        <v xml:space="preserve"> </v>
      </c>
      <c r="R301" s="63" t="str">
        <f>IF(PTD_storfe!P307=0," ",PTD_storfe!P307)</f>
        <v xml:space="preserve"> </v>
      </c>
    </row>
    <row r="302" spans="2:18" x14ac:dyDescent="0.25">
      <c r="B302" s="47" t="str">
        <f>IF(PTD_storfe!A308=0," ",PTD_storfe!A308)</f>
        <v xml:space="preserve"> </v>
      </c>
      <c r="C302" s="62" t="str">
        <f>IF(PTD_storfe!B308=0," ",PTD_storfe!B308)</f>
        <v xml:space="preserve"> </v>
      </c>
      <c r="D302" s="62" t="str">
        <f>IF(PTD_storfe!C308=0," ",PTD_storfe!C308)</f>
        <v xml:space="preserve"> </v>
      </c>
      <c r="E302" s="62" t="str">
        <f>IF(PTD_storfe!D308=0," ",PTD_storfe!D308)</f>
        <v xml:space="preserve"> </v>
      </c>
      <c r="F302" s="62" t="str">
        <f>IF(PTD_storfe!E308=0," ",PTD_storfe!E308)</f>
        <v xml:space="preserve"> </v>
      </c>
      <c r="G302" s="62" t="str">
        <f>IF(PTD_storfe!F308=0," ",PTD_storfe!F308)</f>
        <v xml:space="preserve"> </v>
      </c>
      <c r="H302" s="62" t="str">
        <f>IF(PTD_storfe!G308=0," ",PTD_storfe!G308)</f>
        <v xml:space="preserve"> </v>
      </c>
      <c r="I302" s="62" t="str">
        <f>IF(PTD_storfe!H308=0," ",PTD_storfe!H308)</f>
        <v xml:space="preserve"> </v>
      </c>
      <c r="J302" s="62"/>
      <c r="K302" s="47" t="str">
        <f>IF(PTD_storfe!I308=0," ",PTD_storfe!I308)</f>
        <v xml:space="preserve"> </v>
      </c>
      <c r="L302" s="63" t="str">
        <f>IF(PTD_storfe!J308=0," ",PTD_storfe!J308)</f>
        <v xml:space="preserve"> </v>
      </c>
      <c r="M302" s="63" t="str">
        <f>IF(PTD_storfe!K308=0," ",PTD_storfe!K308)</f>
        <v xml:space="preserve"> </v>
      </c>
      <c r="N302" s="63" t="str">
        <f>IF(PTD_storfe!L308=0," ",PTD_storfe!L308)</f>
        <v xml:space="preserve"> </v>
      </c>
      <c r="O302" s="63" t="str">
        <f>IF(PTD_storfe!M308=0," ",PTD_storfe!M308)</f>
        <v xml:space="preserve"> </v>
      </c>
      <c r="P302" s="63" t="str">
        <f>IF(PTD_storfe!N308=0," ",PTD_storfe!N308)</f>
        <v xml:space="preserve"> </v>
      </c>
      <c r="Q302" s="63" t="str">
        <f>IF(PTD_storfe!O308=0," ",PTD_storfe!O308)</f>
        <v xml:space="preserve"> </v>
      </c>
      <c r="R302" s="63" t="str">
        <f>IF(PTD_storfe!P308=0," ",PTD_storfe!P308)</f>
        <v xml:space="preserve"> </v>
      </c>
    </row>
    <row r="303" spans="2:18" x14ac:dyDescent="0.25">
      <c r="B303" s="47" t="str">
        <f>IF(PTD_storfe!A309=0," ",PTD_storfe!A309)</f>
        <v xml:space="preserve"> </v>
      </c>
      <c r="C303" s="62" t="str">
        <f>IF(PTD_storfe!B309=0," ",PTD_storfe!B309)</f>
        <v xml:space="preserve"> </v>
      </c>
      <c r="D303" s="62" t="str">
        <f>IF(PTD_storfe!C309=0," ",PTD_storfe!C309)</f>
        <v xml:space="preserve"> </v>
      </c>
      <c r="E303" s="62" t="str">
        <f>IF(PTD_storfe!D309=0," ",PTD_storfe!D309)</f>
        <v xml:space="preserve"> </v>
      </c>
      <c r="F303" s="62" t="str">
        <f>IF(PTD_storfe!E309=0," ",PTD_storfe!E309)</f>
        <v xml:space="preserve"> </v>
      </c>
      <c r="G303" s="62" t="str">
        <f>IF(PTD_storfe!F309=0," ",PTD_storfe!F309)</f>
        <v xml:space="preserve"> </v>
      </c>
      <c r="H303" s="62" t="str">
        <f>IF(PTD_storfe!G309=0," ",PTD_storfe!G309)</f>
        <v xml:space="preserve"> </v>
      </c>
      <c r="I303" s="62" t="str">
        <f>IF(PTD_storfe!H309=0," ",PTD_storfe!H309)</f>
        <v xml:space="preserve"> </v>
      </c>
      <c r="J303" s="62"/>
      <c r="K303" s="47" t="str">
        <f>IF(PTD_storfe!I309=0," ",PTD_storfe!I309)</f>
        <v xml:space="preserve"> </v>
      </c>
      <c r="L303" s="63" t="str">
        <f>IF(PTD_storfe!J309=0," ",PTD_storfe!J309)</f>
        <v xml:space="preserve"> </v>
      </c>
      <c r="M303" s="63" t="str">
        <f>IF(PTD_storfe!K309=0," ",PTD_storfe!K309)</f>
        <v xml:space="preserve"> </v>
      </c>
      <c r="N303" s="63" t="str">
        <f>IF(PTD_storfe!L309=0," ",PTD_storfe!L309)</f>
        <v xml:space="preserve"> </v>
      </c>
      <c r="O303" s="63" t="str">
        <f>IF(PTD_storfe!M309=0," ",PTD_storfe!M309)</f>
        <v xml:space="preserve"> </v>
      </c>
      <c r="P303" s="63" t="str">
        <f>IF(PTD_storfe!N309=0," ",PTD_storfe!N309)</f>
        <v xml:space="preserve"> </v>
      </c>
      <c r="Q303" s="63" t="str">
        <f>IF(PTD_storfe!O309=0," ",PTD_storfe!O309)</f>
        <v xml:space="preserve"> </v>
      </c>
      <c r="R303" s="63" t="str">
        <f>IF(PTD_storfe!P309=0," ",PTD_storfe!P309)</f>
        <v xml:space="preserve"> </v>
      </c>
    </row>
    <row r="304" spans="2:18" x14ac:dyDescent="0.25">
      <c r="B304" s="47" t="str">
        <f>IF(PTD_storfe!A310=0," ",PTD_storfe!A310)</f>
        <v xml:space="preserve"> </v>
      </c>
      <c r="C304" s="62" t="str">
        <f>IF(PTD_storfe!B310=0," ",PTD_storfe!B310)</f>
        <v xml:space="preserve"> </v>
      </c>
      <c r="D304" s="62" t="str">
        <f>IF(PTD_storfe!C310=0," ",PTD_storfe!C310)</f>
        <v xml:space="preserve"> </v>
      </c>
      <c r="E304" s="62" t="str">
        <f>IF(PTD_storfe!D310=0," ",PTD_storfe!D310)</f>
        <v xml:space="preserve"> </v>
      </c>
      <c r="F304" s="62" t="str">
        <f>IF(PTD_storfe!E310=0," ",PTD_storfe!E310)</f>
        <v xml:space="preserve"> </v>
      </c>
      <c r="G304" s="62" t="str">
        <f>IF(PTD_storfe!F310=0," ",PTD_storfe!F310)</f>
        <v xml:space="preserve"> </v>
      </c>
      <c r="H304" s="62" t="str">
        <f>IF(PTD_storfe!G310=0," ",PTD_storfe!G310)</f>
        <v xml:space="preserve"> </v>
      </c>
      <c r="I304" s="62" t="str">
        <f>IF(PTD_storfe!H310=0," ",PTD_storfe!H310)</f>
        <v xml:space="preserve"> </v>
      </c>
      <c r="J304" s="62"/>
      <c r="K304" s="47" t="str">
        <f>IF(PTD_storfe!I310=0," ",PTD_storfe!I310)</f>
        <v xml:space="preserve"> </v>
      </c>
      <c r="L304" s="63" t="str">
        <f>IF(PTD_storfe!J310=0," ",PTD_storfe!J310)</f>
        <v xml:space="preserve"> </v>
      </c>
      <c r="M304" s="63" t="str">
        <f>IF(PTD_storfe!K310=0," ",PTD_storfe!K310)</f>
        <v xml:space="preserve"> </v>
      </c>
      <c r="N304" s="63" t="str">
        <f>IF(PTD_storfe!L310=0," ",PTD_storfe!L310)</f>
        <v xml:space="preserve"> </v>
      </c>
      <c r="O304" s="63" t="str">
        <f>IF(PTD_storfe!M310=0," ",PTD_storfe!M310)</f>
        <v xml:space="preserve"> </v>
      </c>
      <c r="P304" s="63" t="str">
        <f>IF(PTD_storfe!N310=0," ",PTD_storfe!N310)</f>
        <v xml:space="preserve"> </v>
      </c>
      <c r="Q304" s="63" t="str">
        <f>IF(PTD_storfe!O310=0," ",PTD_storfe!O310)</f>
        <v xml:space="preserve"> </v>
      </c>
      <c r="R304" s="63" t="str">
        <f>IF(PTD_storfe!P310=0," ",PTD_storfe!P310)</f>
        <v xml:space="preserve"> </v>
      </c>
    </row>
    <row r="305" spans="2:18" x14ac:dyDescent="0.25">
      <c r="B305" s="47" t="str">
        <f>IF(PTD_storfe!A311=0," ",PTD_storfe!A311)</f>
        <v xml:space="preserve"> </v>
      </c>
      <c r="C305" s="62" t="str">
        <f>IF(PTD_storfe!B311=0," ",PTD_storfe!B311)</f>
        <v xml:space="preserve"> </v>
      </c>
      <c r="D305" s="62" t="str">
        <f>IF(PTD_storfe!C311=0," ",PTD_storfe!C311)</f>
        <v xml:space="preserve"> </v>
      </c>
      <c r="E305" s="62" t="str">
        <f>IF(PTD_storfe!D311=0," ",PTD_storfe!D311)</f>
        <v xml:space="preserve"> </v>
      </c>
      <c r="F305" s="62" t="str">
        <f>IF(PTD_storfe!E311=0," ",PTD_storfe!E311)</f>
        <v xml:space="preserve"> </v>
      </c>
      <c r="G305" s="62" t="str">
        <f>IF(PTD_storfe!F311=0," ",PTD_storfe!F311)</f>
        <v xml:space="preserve"> </v>
      </c>
      <c r="H305" s="62" t="str">
        <f>IF(PTD_storfe!G311=0," ",PTD_storfe!G311)</f>
        <v xml:space="preserve"> </v>
      </c>
      <c r="I305" s="62" t="str">
        <f>IF(PTD_storfe!H311=0," ",PTD_storfe!H311)</f>
        <v xml:space="preserve"> </v>
      </c>
      <c r="J305" s="62"/>
      <c r="K305" s="47" t="str">
        <f>IF(PTD_storfe!I311=0," ",PTD_storfe!I311)</f>
        <v xml:space="preserve"> </v>
      </c>
      <c r="L305" s="63" t="str">
        <f>IF(PTD_storfe!J311=0," ",PTD_storfe!J311)</f>
        <v xml:space="preserve"> </v>
      </c>
      <c r="M305" s="63" t="str">
        <f>IF(PTD_storfe!K311=0," ",PTD_storfe!K311)</f>
        <v xml:space="preserve"> </v>
      </c>
      <c r="N305" s="63" t="str">
        <f>IF(PTD_storfe!L311=0," ",PTD_storfe!L311)</f>
        <v xml:space="preserve"> </v>
      </c>
      <c r="O305" s="63" t="str">
        <f>IF(PTD_storfe!M311=0," ",PTD_storfe!M311)</f>
        <v xml:space="preserve"> </v>
      </c>
      <c r="P305" s="63" t="str">
        <f>IF(PTD_storfe!N311=0," ",PTD_storfe!N311)</f>
        <v xml:space="preserve"> </v>
      </c>
      <c r="Q305" s="63" t="str">
        <f>IF(PTD_storfe!O311=0," ",PTD_storfe!O311)</f>
        <v xml:space="preserve"> </v>
      </c>
      <c r="R305" s="63" t="str">
        <f>IF(PTD_storfe!P311=0," ",PTD_storfe!P311)</f>
        <v xml:space="preserve"> </v>
      </c>
    </row>
    <row r="306" spans="2:18" x14ac:dyDescent="0.25">
      <c r="B306" s="47" t="str">
        <f>IF(PTD_storfe!A312=0," ",PTD_storfe!A312)</f>
        <v xml:space="preserve"> </v>
      </c>
      <c r="C306" s="62" t="str">
        <f>IF(PTD_storfe!B312=0," ",PTD_storfe!B312)</f>
        <v xml:space="preserve"> </v>
      </c>
      <c r="D306" s="62" t="str">
        <f>IF(PTD_storfe!C312=0," ",PTD_storfe!C312)</f>
        <v xml:space="preserve"> </v>
      </c>
      <c r="E306" s="62" t="str">
        <f>IF(PTD_storfe!D312=0," ",PTD_storfe!D312)</f>
        <v xml:space="preserve"> </v>
      </c>
      <c r="F306" s="62" t="str">
        <f>IF(PTD_storfe!E312=0," ",PTD_storfe!E312)</f>
        <v xml:space="preserve"> </v>
      </c>
      <c r="G306" s="62" t="str">
        <f>IF(PTD_storfe!F312=0," ",PTD_storfe!F312)</f>
        <v xml:space="preserve"> </v>
      </c>
      <c r="H306" s="62" t="str">
        <f>IF(PTD_storfe!G312=0," ",PTD_storfe!G312)</f>
        <v xml:space="preserve"> </v>
      </c>
      <c r="I306" s="62" t="str">
        <f>IF(PTD_storfe!H312=0," ",PTD_storfe!H312)</f>
        <v xml:space="preserve"> </v>
      </c>
      <c r="J306" s="62"/>
      <c r="K306" s="47" t="str">
        <f>IF(PTD_storfe!I312=0," ",PTD_storfe!I312)</f>
        <v xml:space="preserve"> </v>
      </c>
      <c r="L306" s="63" t="str">
        <f>IF(PTD_storfe!J312=0," ",PTD_storfe!J312)</f>
        <v xml:space="preserve"> </v>
      </c>
      <c r="M306" s="63" t="str">
        <f>IF(PTD_storfe!K312=0," ",PTD_storfe!K312)</f>
        <v xml:space="preserve"> </v>
      </c>
      <c r="N306" s="63" t="str">
        <f>IF(PTD_storfe!L312=0," ",PTD_storfe!L312)</f>
        <v xml:space="preserve"> </v>
      </c>
      <c r="O306" s="63" t="str">
        <f>IF(PTD_storfe!M312=0," ",PTD_storfe!M312)</f>
        <v xml:space="preserve"> </v>
      </c>
      <c r="P306" s="63" t="str">
        <f>IF(PTD_storfe!N312=0," ",PTD_storfe!N312)</f>
        <v xml:space="preserve"> </v>
      </c>
      <c r="Q306" s="63" t="str">
        <f>IF(PTD_storfe!O312=0," ",PTD_storfe!O312)</f>
        <v xml:space="preserve"> </v>
      </c>
      <c r="R306" s="63" t="str">
        <f>IF(PTD_storfe!P312=0," ",PTD_storfe!P312)</f>
        <v xml:space="preserve"> </v>
      </c>
    </row>
    <row r="307" spans="2:18" x14ac:dyDescent="0.25">
      <c r="B307" s="47" t="str">
        <f>IF(PTD_storfe!A313=0," ",PTD_storfe!A313)</f>
        <v xml:space="preserve"> </v>
      </c>
      <c r="C307" s="62" t="str">
        <f>IF(PTD_storfe!B313=0," ",PTD_storfe!B313)</f>
        <v xml:space="preserve"> </v>
      </c>
      <c r="D307" s="62" t="str">
        <f>IF(PTD_storfe!C313=0," ",PTD_storfe!C313)</f>
        <v xml:space="preserve"> </v>
      </c>
      <c r="E307" s="62" t="str">
        <f>IF(PTD_storfe!D313=0," ",PTD_storfe!D313)</f>
        <v xml:space="preserve"> </v>
      </c>
      <c r="F307" s="62" t="str">
        <f>IF(PTD_storfe!E313=0," ",PTD_storfe!E313)</f>
        <v xml:space="preserve"> </v>
      </c>
      <c r="G307" s="62" t="str">
        <f>IF(PTD_storfe!F313=0," ",PTD_storfe!F313)</f>
        <v xml:space="preserve"> </v>
      </c>
      <c r="H307" s="62" t="str">
        <f>IF(PTD_storfe!G313=0," ",PTD_storfe!G313)</f>
        <v xml:space="preserve"> </v>
      </c>
      <c r="I307" s="62" t="str">
        <f>IF(PTD_storfe!H313=0," ",PTD_storfe!H313)</f>
        <v xml:space="preserve"> </v>
      </c>
      <c r="J307" s="62"/>
      <c r="K307" s="47" t="str">
        <f>IF(PTD_storfe!I313=0," ",PTD_storfe!I313)</f>
        <v xml:space="preserve"> </v>
      </c>
      <c r="L307" s="63" t="str">
        <f>IF(PTD_storfe!J313=0," ",PTD_storfe!J313)</f>
        <v xml:space="preserve"> </v>
      </c>
      <c r="M307" s="63" t="str">
        <f>IF(PTD_storfe!K313=0," ",PTD_storfe!K313)</f>
        <v xml:space="preserve"> </v>
      </c>
      <c r="N307" s="63" t="str">
        <f>IF(PTD_storfe!L313=0," ",PTD_storfe!L313)</f>
        <v xml:space="preserve"> </v>
      </c>
      <c r="O307" s="63" t="str">
        <f>IF(PTD_storfe!M313=0," ",PTD_storfe!M313)</f>
        <v xml:space="preserve"> </v>
      </c>
      <c r="P307" s="63" t="str">
        <f>IF(PTD_storfe!N313=0," ",PTD_storfe!N313)</f>
        <v xml:space="preserve"> </v>
      </c>
      <c r="Q307" s="63" t="str">
        <f>IF(PTD_storfe!O313=0," ",PTD_storfe!O313)</f>
        <v xml:space="preserve"> </v>
      </c>
      <c r="R307" s="63" t="str">
        <f>IF(PTD_storfe!P313=0," ",PTD_storfe!P313)</f>
        <v xml:space="preserve"> </v>
      </c>
    </row>
    <row r="308" spans="2:18" x14ac:dyDescent="0.25">
      <c r="B308" s="47" t="str">
        <f>IF(PTD_storfe!A314=0," ",PTD_storfe!A314)</f>
        <v xml:space="preserve"> </v>
      </c>
      <c r="C308" s="62" t="str">
        <f>IF(PTD_storfe!B314=0," ",PTD_storfe!B314)</f>
        <v xml:space="preserve"> </v>
      </c>
      <c r="D308" s="62" t="str">
        <f>IF(PTD_storfe!C314=0," ",PTD_storfe!C314)</f>
        <v xml:space="preserve"> </v>
      </c>
      <c r="E308" s="62" t="str">
        <f>IF(PTD_storfe!D314=0," ",PTD_storfe!D314)</f>
        <v xml:space="preserve"> </v>
      </c>
      <c r="F308" s="62" t="str">
        <f>IF(PTD_storfe!E314=0," ",PTD_storfe!E314)</f>
        <v xml:space="preserve"> </v>
      </c>
      <c r="G308" s="62" t="str">
        <f>IF(PTD_storfe!F314=0," ",PTD_storfe!F314)</f>
        <v xml:space="preserve"> </v>
      </c>
      <c r="H308" s="62" t="str">
        <f>IF(PTD_storfe!G314=0," ",PTD_storfe!G314)</f>
        <v xml:space="preserve"> </v>
      </c>
      <c r="I308" s="62" t="str">
        <f>IF(PTD_storfe!H314=0," ",PTD_storfe!H314)</f>
        <v xml:space="preserve"> </v>
      </c>
      <c r="J308" s="62"/>
      <c r="K308" s="47" t="str">
        <f>IF(PTD_storfe!I314=0," ",PTD_storfe!I314)</f>
        <v xml:space="preserve"> </v>
      </c>
      <c r="L308" s="63" t="str">
        <f>IF(PTD_storfe!J314=0," ",PTD_storfe!J314)</f>
        <v xml:space="preserve"> </v>
      </c>
      <c r="M308" s="63" t="str">
        <f>IF(PTD_storfe!K314=0," ",PTD_storfe!K314)</f>
        <v xml:space="preserve"> </v>
      </c>
      <c r="N308" s="63" t="str">
        <f>IF(PTD_storfe!L314=0," ",PTD_storfe!L314)</f>
        <v xml:space="preserve"> </v>
      </c>
      <c r="O308" s="63" t="str">
        <f>IF(PTD_storfe!M314=0," ",PTD_storfe!M314)</f>
        <v xml:space="preserve"> </v>
      </c>
      <c r="P308" s="63" t="str">
        <f>IF(PTD_storfe!N314=0," ",PTD_storfe!N314)</f>
        <v xml:space="preserve"> </v>
      </c>
      <c r="Q308" s="63" t="str">
        <f>IF(PTD_storfe!O314=0," ",PTD_storfe!O314)</f>
        <v xml:space="preserve"> </v>
      </c>
      <c r="R308" s="63" t="str">
        <f>IF(PTD_storfe!P314=0," ",PTD_storfe!P314)</f>
        <v xml:space="preserve"> </v>
      </c>
    </row>
    <row r="309" spans="2:18" x14ac:dyDescent="0.25">
      <c r="B309" s="47" t="str">
        <f>IF(PTD_storfe!A315=0," ",PTD_storfe!A315)</f>
        <v xml:space="preserve"> </v>
      </c>
      <c r="C309" s="62" t="str">
        <f>IF(PTD_storfe!B315=0," ",PTD_storfe!B315)</f>
        <v xml:space="preserve"> </v>
      </c>
      <c r="D309" s="62" t="str">
        <f>IF(PTD_storfe!C315=0," ",PTD_storfe!C315)</f>
        <v xml:space="preserve"> </v>
      </c>
      <c r="E309" s="62" t="str">
        <f>IF(PTD_storfe!D315=0," ",PTD_storfe!D315)</f>
        <v xml:space="preserve"> </v>
      </c>
      <c r="F309" s="62" t="str">
        <f>IF(PTD_storfe!E315=0," ",PTD_storfe!E315)</f>
        <v xml:space="preserve"> </v>
      </c>
      <c r="G309" s="62" t="str">
        <f>IF(PTD_storfe!F315=0," ",PTD_storfe!F315)</f>
        <v xml:space="preserve"> </v>
      </c>
      <c r="H309" s="62" t="str">
        <f>IF(PTD_storfe!G315=0," ",PTD_storfe!G315)</f>
        <v xml:space="preserve"> </v>
      </c>
      <c r="I309" s="62" t="str">
        <f>IF(PTD_storfe!H315=0," ",PTD_storfe!H315)</f>
        <v xml:space="preserve"> </v>
      </c>
      <c r="J309" s="62"/>
      <c r="K309" s="47" t="str">
        <f>IF(PTD_storfe!I315=0," ",PTD_storfe!I315)</f>
        <v xml:space="preserve"> </v>
      </c>
      <c r="L309" s="63" t="str">
        <f>IF(PTD_storfe!J315=0," ",PTD_storfe!J315)</f>
        <v xml:space="preserve"> </v>
      </c>
      <c r="M309" s="63" t="str">
        <f>IF(PTD_storfe!K315=0," ",PTD_storfe!K315)</f>
        <v xml:space="preserve"> </v>
      </c>
      <c r="N309" s="63" t="str">
        <f>IF(PTD_storfe!L315=0," ",PTD_storfe!L315)</f>
        <v xml:space="preserve"> </v>
      </c>
      <c r="O309" s="63" t="str">
        <f>IF(PTD_storfe!M315=0," ",PTD_storfe!M315)</f>
        <v xml:space="preserve"> </v>
      </c>
      <c r="P309" s="63" t="str">
        <f>IF(PTD_storfe!N315=0," ",PTD_storfe!N315)</f>
        <v xml:space="preserve"> </v>
      </c>
      <c r="Q309" s="63" t="str">
        <f>IF(PTD_storfe!O315=0," ",PTD_storfe!O315)</f>
        <v xml:space="preserve"> </v>
      </c>
      <c r="R309" s="63" t="str">
        <f>IF(PTD_storfe!P315=0," ",PTD_storfe!P315)</f>
        <v xml:space="preserve"> </v>
      </c>
    </row>
    <row r="310" spans="2:18" x14ac:dyDescent="0.25">
      <c r="B310" s="47" t="str">
        <f>IF(PTD_storfe!A316=0," ",PTD_storfe!A316)</f>
        <v xml:space="preserve"> </v>
      </c>
      <c r="C310" s="62" t="str">
        <f>IF(PTD_storfe!B316=0," ",PTD_storfe!B316)</f>
        <v xml:space="preserve"> </v>
      </c>
      <c r="D310" s="62" t="str">
        <f>IF(PTD_storfe!C316=0," ",PTD_storfe!C316)</f>
        <v xml:space="preserve"> </v>
      </c>
      <c r="E310" s="62" t="str">
        <f>IF(PTD_storfe!D316=0," ",PTD_storfe!D316)</f>
        <v xml:space="preserve"> </v>
      </c>
      <c r="F310" s="62" t="str">
        <f>IF(PTD_storfe!E316=0," ",PTD_storfe!E316)</f>
        <v xml:space="preserve"> </v>
      </c>
      <c r="G310" s="62" t="str">
        <f>IF(PTD_storfe!F316=0," ",PTD_storfe!F316)</f>
        <v xml:space="preserve"> </v>
      </c>
      <c r="H310" s="62" t="str">
        <f>IF(PTD_storfe!G316=0," ",PTD_storfe!G316)</f>
        <v xml:space="preserve"> </v>
      </c>
      <c r="I310" s="62" t="str">
        <f>IF(PTD_storfe!H316=0," ",PTD_storfe!H316)</f>
        <v xml:space="preserve"> </v>
      </c>
      <c r="J310" s="62"/>
      <c r="K310" s="47" t="str">
        <f>IF(PTD_storfe!I316=0," ",PTD_storfe!I316)</f>
        <v xml:space="preserve"> </v>
      </c>
      <c r="L310" s="63" t="str">
        <f>IF(PTD_storfe!J316=0," ",PTD_storfe!J316)</f>
        <v xml:space="preserve"> </v>
      </c>
      <c r="M310" s="63" t="str">
        <f>IF(PTD_storfe!K316=0," ",PTD_storfe!K316)</f>
        <v xml:space="preserve"> </v>
      </c>
      <c r="N310" s="63" t="str">
        <f>IF(PTD_storfe!L316=0," ",PTD_storfe!L316)</f>
        <v xml:space="preserve"> </v>
      </c>
      <c r="O310" s="63" t="str">
        <f>IF(PTD_storfe!M316=0," ",PTD_storfe!M316)</f>
        <v xml:space="preserve"> </v>
      </c>
      <c r="P310" s="63" t="str">
        <f>IF(PTD_storfe!N316=0," ",PTD_storfe!N316)</f>
        <v xml:space="preserve"> </v>
      </c>
      <c r="Q310" s="63" t="str">
        <f>IF(PTD_storfe!O316=0," ",PTD_storfe!O316)</f>
        <v xml:space="preserve"> </v>
      </c>
      <c r="R310" s="63" t="str">
        <f>IF(PTD_storfe!P316=0," ",PTD_storfe!P316)</f>
        <v xml:space="preserve"> </v>
      </c>
    </row>
    <row r="311" spans="2:18" x14ac:dyDescent="0.25">
      <c r="B311" s="47" t="str">
        <f>IF(PTD_storfe!A317=0," ",PTD_storfe!A317)</f>
        <v xml:space="preserve"> </v>
      </c>
      <c r="C311" s="62" t="str">
        <f>IF(PTD_storfe!B317=0," ",PTD_storfe!B317)</f>
        <v xml:space="preserve"> </v>
      </c>
      <c r="D311" s="62" t="str">
        <f>IF(PTD_storfe!C317=0," ",PTD_storfe!C317)</f>
        <v xml:space="preserve"> </v>
      </c>
      <c r="E311" s="62" t="str">
        <f>IF(PTD_storfe!D317=0," ",PTD_storfe!D317)</f>
        <v xml:space="preserve"> </v>
      </c>
      <c r="F311" s="62" t="str">
        <f>IF(PTD_storfe!E317=0," ",PTD_storfe!E317)</f>
        <v xml:space="preserve"> </v>
      </c>
      <c r="G311" s="62" t="str">
        <f>IF(PTD_storfe!F317=0," ",PTD_storfe!F317)</f>
        <v xml:space="preserve"> </v>
      </c>
      <c r="H311" s="62" t="str">
        <f>IF(PTD_storfe!G317=0," ",PTD_storfe!G317)</f>
        <v xml:space="preserve"> </v>
      </c>
      <c r="I311" s="62" t="str">
        <f>IF(PTD_storfe!H317=0," ",PTD_storfe!H317)</f>
        <v xml:space="preserve"> </v>
      </c>
      <c r="J311" s="62"/>
      <c r="K311" s="47" t="str">
        <f>IF(PTD_storfe!I317=0," ",PTD_storfe!I317)</f>
        <v xml:space="preserve"> </v>
      </c>
      <c r="L311" s="63" t="str">
        <f>IF(PTD_storfe!J317=0," ",PTD_storfe!J317)</f>
        <v xml:space="preserve"> </v>
      </c>
      <c r="M311" s="63" t="str">
        <f>IF(PTD_storfe!K317=0," ",PTD_storfe!K317)</f>
        <v xml:space="preserve"> </v>
      </c>
      <c r="N311" s="63" t="str">
        <f>IF(PTD_storfe!L317=0," ",PTD_storfe!L317)</f>
        <v xml:space="preserve"> </v>
      </c>
      <c r="O311" s="63" t="str">
        <f>IF(PTD_storfe!M317=0," ",PTD_storfe!M317)</f>
        <v xml:space="preserve"> </v>
      </c>
      <c r="P311" s="63" t="str">
        <f>IF(PTD_storfe!N317=0," ",PTD_storfe!N317)</f>
        <v xml:space="preserve"> </v>
      </c>
      <c r="Q311" s="63" t="str">
        <f>IF(PTD_storfe!O317=0," ",PTD_storfe!O317)</f>
        <v xml:space="preserve"> </v>
      </c>
      <c r="R311" s="63" t="str">
        <f>IF(PTD_storfe!P317=0," ",PTD_storfe!P317)</f>
        <v xml:space="preserve"> </v>
      </c>
    </row>
    <row r="312" spans="2:18" x14ac:dyDescent="0.25">
      <c r="B312" s="47" t="str">
        <f>IF(PTD_storfe!A318=0," ",PTD_storfe!A318)</f>
        <v xml:space="preserve"> </v>
      </c>
      <c r="C312" s="62" t="str">
        <f>IF(PTD_storfe!B318=0," ",PTD_storfe!B318)</f>
        <v xml:space="preserve"> </v>
      </c>
      <c r="D312" s="62" t="str">
        <f>IF(PTD_storfe!C318=0," ",PTD_storfe!C318)</f>
        <v xml:space="preserve"> </v>
      </c>
      <c r="E312" s="62" t="str">
        <f>IF(PTD_storfe!D318=0," ",PTD_storfe!D318)</f>
        <v xml:space="preserve"> </v>
      </c>
      <c r="F312" s="62" t="str">
        <f>IF(PTD_storfe!E318=0," ",PTD_storfe!E318)</f>
        <v xml:space="preserve"> </v>
      </c>
      <c r="G312" s="62" t="str">
        <f>IF(PTD_storfe!F318=0," ",PTD_storfe!F318)</f>
        <v xml:space="preserve"> </v>
      </c>
      <c r="H312" s="62" t="str">
        <f>IF(PTD_storfe!G318=0," ",PTD_storfe!G318)</f>
        <v xml:space="preserve"> </v>
      </c>
      <c r="I312" s="62" t="str">
        <f>IF(PTD_storfe!H318=0," ",PTD_storfe!H318)</f>
        <v xml:space="preserve"> </v>
      </c>
      <c r="J312" s="62"/>
      <c r="K312" s="47" t="str">
        <f>IF(PTD_storfe!I318=0," ",PTD_storfe!I318)</f>
        <v xml:space="preserve"> </v>
      </c>
      <c r="L312" s="63" t="str">
        <f>IF(PTD_storfe!J318=0," ",PTD_storfe!J318)</f>
        <v xml:space="preserve"> </v>
      </c>
      <c r="M312" s="63" t="str">
        <f>IF(PTD_storfe!K318=0," ",PTD_storfe!K318)</f>
        <v xml:space="preserve"> </v>
      </c>
      <c r="N312" s="63" t="str">
        <f>IF(PTD_storfe!L318=0," ",PTD_storfe!L318)</f>
        <v xml:space="preserve"> </v>
      </c>
      <c r="O312" s="63" t="str">
        <f>IF(PTD_storfe!M318=0," ",PTD_storfe!M318)</f>
        <v xml:space="preserve"> </v>
      </c>
      <c r="P312" s="63" t="str">
        <f>IF(PTD_storfe!N318=0," ",PTD_storfe!N318)</f>
        <v xml:space="preserve"> </v>
      </c>
      <c r="Q312" s="63" t="str">
        <f>IF(PTD_storfe!O318=0," ",PTD_storfe!O318)</f>
        <v xml:space="preserve"> </v>
      </c>
      <c r="R312" s="63" t="str">
        <f>IF(PTD_storfe!P318=0," ",PTD_storfe!P318)</f>
        <v xml:space="preserve"> </v>
      </c>
    </row>
    <row r="313" spans="2:18" x14ac:dyDescent="0.25">
      <c r="B313" s="47" t="str">
        <f>IF(PTD_storfe!A319=0," ",PTD_storfe!A319)</f>
        <v xml:space="preserve"> </v>
      </c>
      <c r="C313" s="62" t="str">
        <f>IF(PTD_storfe!B319=0," ",PTD_storfe!B319)</f>
        <v xml:space="preserve"> </v>
      </c>
      <c r="D313" s="62" t="str">
        <f>IF(PTD_storfe!C319=0," ",PTD_storfe!C319)</f>
        <v xml:space="preserve"> </v>
      </c>
      <c r="E313" s="62" t="str">
        <f>IF(PTD_storfe!D319=0," ",PTD_storfe!D319)</f>
        <v xml:space="preserve"> </v>
      </c>
      <c r="F313" s="62" t="str">
        <f>IF(PTD_storfe!E319=0," ",PTD_storfe!E319)</f>
        <v xml:space="preserve"> </v>
      </c>
      <c r="G313" s="62" t="str">
        <f>IF(PTD_storfe!F319=0," ",PTD_storfe!F319)</f>
        <v xml:space="preserve"> </v>
      </c>
      <c r="H313" s="62" t="str">
        <f>IF(PTD_storfe!G319=0," ",PTD_storfe!G319)</f>
        <v xml:space="preserve"> </v>
      </c>
      <c r="I313" s="62" t="str">
        <f>IF(PTD_storfe!H319=0," ",PTD_storfe!H319)</f>
        <v xml:space="preserve"> </v>
      </c>
      <c r="J313" s="62"/>
      <c r="K313" s="47" t="str">
        <f>IF(PTD_storfe!I319=0," ",PTD_storfe!I319)</f>
        <v xml:space="preserve"> </v>
      </c>
      <c r="L313" s="63" t="str">
        <f>IF(PTD_storfe!J319=0," ",PTD_storfe!J319)</f>
        <v xml:space="preserve"> </v>
      </c>
      <c r="M313" s="63" t="str">
        <f>IF(PTD_storfe!K319=0," ",PTD_storfe!K319)</f>
        <v xml:space="preserve"> </v>
      </c>
      <c r="N313" s="63" t="str">
        <f>IF(PTD_storfe!L319=0," ",PTD_storfe!L319)</f>
        <v xml:space="preserve"> </v>
      </c>
      <c r="O313" s="63" t="str">
        <f>IF(PTD_storfe!M319=0," ",PTD_storfe!M319)</f>
        <v xml:space="preserve"> </v>
      </c>
      <c r="P313" s="63" t="str">
        <f>IF(PTD_storfe!N319=0," ",PTD_storfe!N319)</f>
        <v xml:space="preserve"> </v>
      </c>
      <c r="Q313" s="63" t="str">
        <f>IF(PTD_storfe!O319=0," ",PTD_storfe!O319)</f>
        <v xml:space="preserve"> </v>
      </c>
      <c r="R313" s="63" t="str">
        <f>IF(PTD_storfe!P319=0," ",PTD_storfe!P319)</f>
        <v xml:space="preserve"> </v>
      </c>
    </row>
    <row r="314" spans="2:18" x14ac:dyDescent="0.25">
      <c r="B314" s="47" t="str">
        <f>IF(PTD_storfe!A320=0," ",PTD_storfe!A320)</f>
        <v xml:space="preserve"> </v>
      </c>
      <c r="C314" s="62" t="str">
        <f>IF(PTD_storfe!B320=0," ",PTD_storfe!B320)</f>
        <v xml:space="preserve"> </v>
      </c>
      <c r="D314" s="62" t="str">
        <f>IF(PTD_storfe!C320=0," ",PTD_storfe!C320)</f>
        <v xml:space="preserve"> </v>
      </c>
      <c r="E314" s="62" t="str">
        <f>IF(PTD_storfe!D320=0," ",PTD_storfe!D320)</f>
        <v xml:space="preserve"> </v>
      </c>
      <c r="F314" s="62" t="str">
        <f>IF(PTD_storfe!E320=0," ",PTD_storfe!E320)</f>
        <v xml:space="preserve"> </v>
      </c>
      <c r="G314" s="62" t="str">
        <f>IF(PTD_storfe!F320=0," ",PTD_storfe!F320)</f>
        <v xml:space="preserve"> </v>
      </c>
      <c r="H314" s="62" t="str">
        <f>IF(PTD_storfe!G320=0," ",PTD_storfe!G320)</f>
        <v xml:space="preserve"> </v>
      </c>
      <c r="I314" s="62" t="str">
        <f>IF(PTD_storfe!H320=0," ",PTD_storfe!H320)</f>
        <v xml:space="preserve"> </v>
      </c>
      <c r="J314" s="62"/>
      <c r="K314" s="47" t="str">
        <f>IF(PTD_storfe!I320=0," ",PTD_storfe!I320)</f>
        <v xml:space="preserve"> </v>
      </c>
      <c r="L314" s="63" t="str">
        <f>IF(PTD_storfe!J320=0," ",PTD_storfe!J320)</f>
        <v xml:space="preserve"> </v>
      </c>
      <c r="M314" s="63" t="str">
        <f>IF(PTD_storfe!K320=0," ",PTD_storfe!K320)</f>
        <v xml:space="preserve"> </v>
      </c>
      <c r="N314" s="63" t="str">
        <f>IF(PTD_storfe!L320=0," ",PTD_storfe!L320)</f>
        <v xml:space="preserve"> </v>
      </c>
      <c r="O314" s="63" t="str">
        <f>IF(PTD_storfe!M320=0," ",PTD_storfe!M320)</f>
        <v xml:space="preserve"> </v>
      </c>
      <c r="P314" s="63" t="str">
        <f>IF(PTD_storfe!N320=0," ",PTD_storfe!N320)</f>
        <v xml:space="preserve"> </v>
      </c>
      <c r="Q314" s="63" t="str">
        <f>IF(PTD_storfe!O320=0," ",PTD_storfe!O320)</f>
        <v xml:space="preserve"> </v>
      </c>
      <c r="R314" s="63" t="str">
        <f>IF(PTD_storfe!P320=0," ",PTD_storfe!P320)</f>
        <v xml:space="preserve"> </v>
      </c>
    </row>
    <row r="315" spans="2:18" x14ac:dyDescent="0.25">
      <c r="B315" s="47" t="str">
        <f>IF(PTD_storfe!A321=0," ",PTD_storfe!A321)</f>
        <v xml:space="preserve"> </v>
      </c>
      <c r="C315" s="62" t="str">
        <f>IF(PTD_storfe!B321=0," ",PTD_storfe!B321)</f>
        <v xml:space="preserve"> </v>
      </c>
      <c r="D315" s="62" t="str">
        <f>IF(PTD_storfe!C321=0," ",PTD_storfe!C321)</f>
        <v xml:space="preserve"> </v>
      </c>
      <c r="E315" s="62" t="str">
        <f>IF(PTD_storfe!D321=0," ",PTD_storfe!D321)</f>
        <v xml:space="preserve"> </v>
      </c>
      <c r="F315" s="62" t="str">
        <f>IF(PTD_storfe!E321=0," ",PTD_storfe!E321)</f>
        <v xml:space="preserve"> </v>
      </c>
      <c r="G315" s="62" t="str">
        <f>IF(PTD_storfe!F321=0," ",PTD_storfe!F321)</f>
        <v xml:space="preserve"> </v>
      </c>
      <c r="H315" s="62" t="str">
        <f>IF(PTD_storfe!G321=0," ",PTD_storfe!G321)</f>
        <v xml:space="preserve"> </v>
      </c>
      <c r="I315" s="62" t="str">
        <f>IF(PTD_storfe!H321=0," ",PTD_storfe!H321)</f>
        <v xml:space="preserve"> </v>
      </c>
      <c r="J315" s="62"/>
      <c r="K315" s="47" t="str">
        <f>IF(PTD_storfe!I321=0," ",PTD_storfe!I321)</f>
        <v xml:space="preserve"> </v>
      </c>
      <c r="L315" s="63" t="str">
        <f>IF(PTD_storfe!J321=0," ",PTD_storfe!J321)</f>
        <v xml:space="preserve"> </v>
      </c>
      <c r="M315" s="63" t="str">
        <f>IF(PTD_storfe!K321=0," ",PTD_storfe!K321)</f>
        <v xml:space="preserve"> </v>
      </c>
      <c r="N315" s="63" t="str">
        <f>IF(PTD_storfe!L321=0," ",PTD_storfe!L321)</f>
        <v xml:space="preserve"> </v>
      </c>
      <c r="O315" s="63" t="str">
        <f>IF(PTD_storfe!M321=0," ",PTD_storfe!M321)</f>
        <v xml:space="preserve"> </v>
      </c>
      <c r="P315" s="63" t="str">
        <f>IF(PTD_storfe!N321=0," ",PTD_storfe!N321)</f>
        <v xml:space="preserve"> </v>
      </c>
      <c r="Q315" s="63" t="str">
        <f>IF(PTD_storfe!O321=0," ",PTD_storfe!O321)</f>
        <v xml:space="preserve"> </v>
      </c>
      <c r="R315" s="63" t="str">
        <f>IF(PTD_storfe!P321=0," ",PTD_storfe!P321)</f>
        <v xml:space="preserve"> </v>
      </c>
    </row>
    <row r="316" spans="2:18" x14ac:dyDescent="0.25">
      <c r="B316" s="47" t="str">
        <f>IF(PTD_storfe!A322=0," ",PTD_storfe!A322)</f>
        <v xml:space="preserve"> </v>
      </c>
      <c r="C316" s="62" t="str">
        <f>IF(PTD_storfe!B322=0," ",PTD_storfe!B322)</f>
        <v xml:space="preserve"> </v>
      </c>
      <c r="D316" s="62" t="str">
        <f>IF(PTD_storfe!C322=0," ",PTD_storfe!C322)</f>
        <v xml:space="preserve"> </v>
      </c>
      <c r="E316" s="62" t="str">
        <f>IF(PTD_storfe!D322=0," ",PTD_storfe!D322)</f>
        <v xml:space="preserve"> </v>
      </c>
      <c r="F316" s="62" t="str">
        <f>IF(PTD_storfe!E322=0," ",PTD_storfe!E322)</f>
        <v xml:space="preserve"> </v>
      </c>
      <c r="G316" s="62" t="str">
        <f>IF(PTD_storfe!F322=0," ",PTD_storfe!F322)</f>
        <v xml:space="preserve"> </v>
      </c>
      <c r="H316" s="62" t="str">
        <f>IF(PTD_storfe!G322=0," ",PTD_storfe!G322)</f>
        <v xml:space="preserve"> </v>
      </c>
      <c r="I316" s="62" t="str">
        <f>IF(PTD_storfe!H322=0," ",PTD_storfe!H322)</f>
        <v xml:space="preserve"> </v>
      </c>
      <c r="J316" s="62"/>
      <c r="K316" s="47" t="str">
        <f>IF(PTD_storfe!I322=0," ",PTD_storfe!I322)</f>
        <v xml:space="preserve"> </v>
      </c>
      <c r="L316" s="63" t="str">
        <f>IF(PTD_storfe!J322=0," ",PTD_storfe!J322)</f>
        <v xml:space="preserve"> </v>
      </c>
      <c r="M316" s="63" t="str">
        <f>IF(PTD_storfe!K322=0," ",PTD_storfe!K322)</f>
        <v xml:space="preserve"> </v>
      </c>
      <c r="N316" s="63" t="str">
        <f>IF(PTD_storfe!L322=0," ",PTD_storfe!L322)</f>
        <v xml:space="preserve"> </v>
      </c>
      <c r="O316" s="63" t="str">
        <f>IF(PTD_storfe!M322=0," ",PTD_storfe!M322)</f>
        <v xml:space="preserve"> </v>
      </c>
      <c r="P316" s="63" t="str">
        <f>IF(PTD_storfe!N322=0," ",PTD_storfe!N322)</f>
        <v xml:space="preserve"> </v>
      </c>
      <c r="Q316" s="63" t="str">
        <f>IF(PTD_storfe!O322=0," ",PTD_storfe!O322)</f>
        <v xml:space="preserve"> </v>
      </c>
      <c r="R316" s="63" t="str">
        <f>IF(PTD_storfe!P322=0," ",PTD_storfe!P322)</f>
        <v xml:space="preserve"> </v>
      </c>
    </row>
    <row r="317" spans="2:18" x14ac:dyDescent="0.25">
      <c r="B317" s="47" t="str">
        <f>IF(PTD_storfe!A323=0," ",PTD_storfe!A323)</f>
        <v xml:space="preserve"> </v>
      </c>
      <c r="C317" s="62" t="str">
        <f>IF(PTD_storfe!B323=0," ",PTD_storfe!B323)</f>
        <v xml:space="preserve"> </v>
      </c>
      <c r="D317" s="62" t="str">
        <f>IF(PTD_storfe!C323=0," ",PTD_storfe!C323)</f>
        <v xml:space="preserve"> </v>
      </c>
      <c r="E317" s="62" t="str">
        <f>IF(PTD_storfe!D323=0," ",PTD_storfe!D323)</f>
        <v xml:space="preserve"> </v>
      </c>
      <c r="F317" s="62" t="str">
        <f>IF(PTD_storfe!E323=0," ",PTD_storfe!E323)</f>
        <v xml:space="preserve"> </v>
      </c>
      <c r="G317" s="62" t="str">
        <f>IF(PTD_storfe!F323=0," ",PTD_storfe!F323)</f>
        <v xml:space="preserve"> </v>
      </c>
      <c r="H317" s="62" t="str">
        <f>IF(PTD_storfe!G323=0," ",PTD_storfe!G323)</f>
        <v xml:space="preserve"> </v>
      </c>
      <c r="I317" s="62" t="str">
        <f>IF(PTD_storfe!H323=0," ",PTD_storfe!H323)</f>
        <v xml:space="preserve"> </v>
      </c>
      <c r="J317" s="62"/>
      <c r="K317" s="47" t="str">
        <f>IF(PTD_storfe!I323=0," ",PTD_storfe!I323)</f>
        <v xml:space="preserve"> </v>
      </c>
      <c r="L317" s="63" t="str">
        <f>IF(PTD_storfe!J323=0," ",PTD_storfe!J323)</f>
        <v xml:space="preserve"> </v>
      </c>
      <c r="M317" s="63" t="str">
        <f>IF(PTD_storfe!K323=0," ",PTD_storfe!K323)</f>
        <v xml:space="preserve"> </v>
      </c>
      <c r="N317" s="63" t="str">
        <f>IF(PTD_storfe!L323=0," ",PTD_storfe!L323)</f>
        <v xml:space="preserve"> </v>
      </c>
      <c r="O317" s="63" t="str">
        <f>IF(PTD_storfe!M323=0," ",PTD_storfe!M323)</f>
        <v xml:space="preserve"> </v>
      </c>
      <c r="P317" s="63" t="str">
        <f>IF(PTD_storfe!N323=0," ",PTD_storfe!N323)</f>
        <v xml:space="preserve"> </v>
      </c>
      <c r="Q317" s="63" t="str">
        <f>IF(PTD_storfe!O323=0," ",PTD_storfe!O323)</f>
        <v xml:space="preserve"> </v>
      </c>
      <c r="R317" s="63" t="str">
        <f>IF(PTD_storfe!P323=0," ",PTD_storfe!P323)</f>
        <v xml:space="preserve"> </v>
      </c>
    </row>
    <row r="318" spans="2:18" x14ac:dyDescent="0.25">
      <c r="B318" s="47" t="str">
        <f>IF(PTD_storfe!A324=0," ",PTD_storfe!A324)</f>
        <v xml:space="preserve"> </v>
      </c>
      <c r="C318" s="62" t="str">
        <f>IF(PTD_storfe!B324=0," ",PTD_storfe!B324)</f>
        <v xml:space="preserve"> </v>
      </c>
      <c r="D318" s="62" t="str">
        <f>IF(PTD_storfe!C324=0," ",PTD_storfe!C324)</f>
        <v xml:space="preserve"> </v>
      </c>
      <c r="E318" s="62" t="str">
        <f>IF(PTD_storfe!D324=0," ",PTD_storfe!D324)</f>
        <v xml:space="preserve"> </v>
      </c>
      <c r="F318" s="62" t="str">
        <f>IF(PTD_storfe!E324=0," ",PTD_storfe!E324)</f>
        <v xml:space="preserve"> </v>
      </c>
      <c r="G318" s="62" t="str">
        <f>IF(PTD_storfe!F324=0," ",PTD_storfe!F324)</f>
        <v xml:space="preserve"> </v>
      </c>
      <c r="H318" s="62" t="str">
        <f>IF(PTD_storfe!G324=0," ",PTD_storfe!G324)</f>
        <v xml:space="preserve"> </v>
      </c>
      <c r="I318" s="62" t="str">
        <f>IF(PTD_storfe!H324=0," ",PTD_storfe!H324)</f>
        <v xml:space="preserve"> </v>
      </c>
      <c r="J318" s="62"/>
      <c r="K318" s="47" t="str">
        <f>IF(PTD_storfe!I324=0," ",PTD_storfe!I324)</f>
        <v xml:space="preserve"> </v>
      </c>
      <c r="L318" s="63" t="str">
        <f>IF(PTD_storfe!J324=0," ",PTD_storfe!J324)</f>
        <v xml:space="preserve"> </v>
      </c>
      <c r="M318" s="63" t="str">
        <f>IF(PTD_storfe!K324=0," ",PTD_storfe!K324)</f>
        <v xml:space="preserve"> </v>
      </c>
      <c r="N318" s="63" t="str">
        <f>IF(PTD_storfe!L324=0," ",PTD_storfe!L324)</f>
        <v xml:space="preserve"> </v>
      </c>
      <c r="O318" s="63" t="str">
        <f>IF(PTD_storfe!M324=0," ",PTD_storfe!M324)</f>
        <v xml:space="preserve"> </v>
      </c>
      <c r="P318" s="63" t="str">
        <f>IF(PTD_storfe!N324=0," ",PTD_storfe!N324)</f>
        <v xml:space="preserve"> </v>
      </c>
      <c r="Q318" s="63" t="str">
        <f>IF(PTD_storfe!O324=0," ",PTD_storfe!O324)</f>
        <v xml:space="preserve"> </v>
      </c>
      <c r="R318" s="63" t="str">
        <f>IF(PTD_storfe!P324=0," ",PTD_storfe!P324)</f>
        <v xml:space="preserve"> </v>
      </c>
    </row>
    <row r="319" spans="2:18" x14ac:dyDescent="0.25">
      <c r="B319" s="47" t="str">
        <f>IF(PTD_storfe!A325=0," ",PTD_storfe!A325)</f>
        <v xml:space="preserve"> </v>
      </c>
      <c r="C319" s="62" t="str">
        <f>IF(PTD_storfe!B325=0," ",PTD_storfe!B325)</f>
        <v xml:space="preserve"> </v>
      </c>
      <c r="D319" s="62" t="str">
        <f>IF(PTD_storfe!C325=0," ",PTD_storfe!C325)</f>
        <v xml:space="preserve"> </v>
      </c>
      <c r="E319" s="62" t="str">
        <f>IF(PTD_storfe!D325=0," ",PTD_storfe!D325)</f>
        <v xml:space="preserve"> </v>
      </c>
      <c r="F319" s="62" t="str">
        <f>IF(PTD_storfe!E325=0," ",PTD_storfe!E325)</f>
        <v xml:space="preserve"> </v>
      </c>
      <c r="G319" s="62" t="str">
        <f>IF(PTD_storfe!F325=0," ",PTD_storfe!F325)</f>
        <v xml:space="preserve"> </v>
      </c>
      <c r="H319" s="62" t="str">
        <f>IF(PTD_storfe!G325=0," ",PTD_storfe!G325)</f>
        <v xml:space="preserve"> </v>
      </c>
      <c r="I319" s="62" t="str">
        <f>IF(PTD_storfe!H325=0," ",PTD_storfe!H325)</f>
        <v xml:space="preserve"> </v>
      </c>
      <c r="J319" s="62"/>
      <c r="K319" s="47" t="str">
        <f>IF(PTD_storfe!I325=0," ",PTD_storfe!I325)</f>
        <v xml:space="preserve"> </v>
      </c>
      <c r="L319" s="63" t="str">
        <f>IF(PTD_storfe!J325=0," ",PTD_storfe!J325)</f>
        <v xml:space="preserve"> </v>
      </c>
      <c r="M319" s="63" t="str">
        <f>IF(PTD_storfe!K325=0," ",PTD_storfe!K325)</f>
        <v xml:space="preserve"> </v>
      </c>
      <c r="N319" s="63" t="str">
        <f>IF(PTD_storfe!L325=0," ",PTD_storfe!L325)</f>
        <v xml:space="preserve"> </v>
      </c>
      <c r="O319" s="63" t="str">
        <f>IF(PTD_storfe!M325=0," ",PTD_storfe!M325)</f>
        <v xml:space="preserve"> </v>
      </c>
      <c r="P319" s="63" t="str">
        <f>IF(PTD_storfe!N325=0," ",PTD_storfe!N325)</f>
        <v xml:space="preserve"> </v>
      </c>
      <c r="Q319" s="63" t="str">
        <f>IF(PTD_storfe!O325=0," ",PTD_storfe!O325)</f>
        <v xml:space="preserve"> </v>
      </c>
      <c r="R319" s="63" t="str">
        <f>IF(PTD_storfe!P325=0," ",PTD_storfe!P325)</f>
        <v xml:space="preserve"> </v>
      </c>
    </row>
    <row r="320" spans="2:18" x14ac:dyDescent="0.25">
      <c r="B320" s="47" t="str">
        <f>IF(PTD_storfe!A326=0," ",PTD_storfe!A326)</f>
        <v xml:space="preserve"> </v>
      </c>
      <c r="C320" s="62" t="str">
        <f>IF(PTD_storfe!B326=0," ",PTD_storfe!B326)</f>
        <v xml:space="preserve"> </v>
      </c>
      <c r="D320" s="62" t="str">
        <f>IF(PTD_storfe!C326=0," ",PTD_storfe!C326)</f>
        <v xml:space="preserve"> </v>
      </c>
      <c r="E320" s="62" t="str">
        <f>IF(PTD_storfe!D326=0," ",PTD_storfe!D326)</f>
        <v xml:space="preserve"> </v>
      </c>
      <c r="F320" s="62" t="str">
        <f>IF(PTD_storfe!E326=0," ",PTD_storfe!E326)</f>
        <v xml:space="preserve"> </v>
      </c>
      <c r="G320" s="62" t="str">
        <f>IF(PTD_storfe!F326=0," ",PTD_storfe!F326)</f>
        <v xml:space="preserve"> </v>
      </c>
      <c r="H320" s="62" t="str">
        <f>IF(PTD_storfe!G326=0," ",PTD_storfe!G326)</f>
        <v xml:space="preserve"> </v>
      </c>
      <c r="I320" s="62" t="str">
        <f>IF(PTD_storfe!H326=0," ",PTD_storfe!H326)</f>
        <v xml:space="preserve"> </v>
      </c>
      <c r="J320" s="62"/>
      <c r="K320" s="47" t="str">
        <f>IF(PTD_storfe!I326=0," ",PTD_storfe!I326)</f>
        <v xml:space="preserve"> </v>
      </c>
      <c r="L320" s="63" t="str">
        <f>IF(PTD_storfe!J326=0," ",PTD_storfe!J326)</f>
        <v xml:space="preserve"> </v>
      </c>
      <c r="M320" s="63" t="str">
        <f>IF(PTD_storfe!K326=0," ",PTD_storfe!K326)</f>
        <v xml:space="preserve"> </v>
      </c>
      <c r="N320" s="63" t="str">
        <f>IF(PTD_storfe!L326=0," ",PTD_storfe!L326)</f>
        <v xml:space="preserve"> </v>
      </c>
      <c r="O320" s="63" t="str">
        <f>IF(PTD_storfe!M326=0," ",PTD_storfe!M326)</f>
        <v xml:space="preserve"> </v>
      </c>
      <c r="P320" s="63" t="str">
        <f>IF(PTD_storfe!N326=0," ",PTD_storfe!N326)</f>
        <v xml:space="preserve"> </v>
      </c>
      <c r="Q320" s="63" t="str">
        <f>IF(PTD_storfe!O326=0," ",PTD_storfe!O326)</f>
        <v xml:space="preserve"> </v>
      </c>
      <c r="R320" s="63" t="str">
        <f>IF(PTD_storfe!P326=0," ",PTD_storfe!P326)</f>
        <v xml:space="preserve"> </v>
      </c>
    </row>
    <row r="321" spans="2:18" x14ac:dyDescent="0.25">
      <c r="B321" s="47" t="str">
        <f>IF(PTD_storfe!A327=0," ",PTD_storfe!A327)</f>
        <v xml:space="preserve"> </v>
      </c>
      <c r="C321" s="62" t="str">
        <f>IF(PTD_storfe!B327=0," ",PTD_storfe!B327)</f>
        <v xml:space="preserve"> </v>
      </c>
      <c r="D321" s="62" t="str">
        <f>IF(PTD_storfe!C327=0," ",PTD_storfe!C327)</f>
        <v xml:space="preserve"> </v>
      </c>
      <c r="E321" s="62" t="str">
        <f>IF(PTD_storfe!D327=0," ",PTD_storfe!D327)</f>
        <v xml:space="preserve"> </v>
      </c>
      <c r="F321" s="62" t="str">
        <f>IF(PTD_storfe!E327=0," ",PTD_storfe!E327)</f>
        <v xml:space="preserve"> </v>
      </c>
      <c r="G321" s="62" t="str">
        <f>IF(PTD_storfe!F327=0," ",PTD_storfe!F327)</f>
        <v xml:space="preserve"> </v>
      </c>
      <c r="H321" s="62" t="str">
        <f>IF(PTD_storfe!G327=0," ",PTD_storfe!G327)</f>
        <v xml:space="preserve"> </v>
      </c>
      <c r="I321" s="62" t="str">
        <f>IF(PTD_storfe!H327=0," ",PTD_storfe!H327)</f>
        <v xml:space="preserve"> </v>
      </c>
      <c r="J321" s="62"/>
      <c r="K321" s="47" t="str">
        <f>IF(PTD_storfe!I327=0," ",PTD_storfe!I327)</f>
        <v xml:space="preserve"> </v>
      </c>
      <c r="L321" s="63" t="str">
        <f>IF(PTD_storfe!J327=0," ",PTD_storfe!J327)</f>
        <v xml:space="preserve"> </v>
      </c>
      <c r="M321" s="63" t="str">
        <f>IF(PTD_storfe!K327=0," ",PTD_storfe!K327)</f>
        <v xml:space="preserve"> </v>
      </c>
      <c r="N321" s="63" t="str">
        <f>IF(PTD_storfe!L327=0," ",PTD_storfe!L327)</f>
        <v xml:space="preserve"> </v>
      </c>
      <c r="O321" s="63" t="str">
        <f>IF(PTD_storfe!M327=0," ",PTD_storfe!M327)</f>
        <v xml:space="preserve"> </v>
      </c>
      <c r="P321" s="63" t="str">
        <f>IF(PTD_storfe!N327=0," ",PTD_storfe!N327)</f>
        <v xml:space="preserve"> </v>
      </c>
      <c r="Q321" s="63" t="str">
        <f>IF(PTD_storfe!O327=0," ",PTD_storfe!O327)</f>
        <v xml:space="preserve"> </v>
      </c>
      <c r="R321" s="63" t="str">
        <f>IF(PTD_storfe!P327=0," ",PTD_storfe!P327)</f>
        <v xml:space="preserve"> </v>
      </c>
    </row>
    <row r="322" spans="2:18" x14ac:dyDescent="0.25">
      <c r="B322" s="47" t="str">
        <f>IF(PTD_storfe!A328=0," ",PTD_storfe!A328)</f>
        <v xml:space="preserve"> </v>
      </c>
      <c r="C322" s="62" t="str">
        <f>IF(PTD_storfe!B328=0," ",PTD_storfe!B328)</f>
        <v xml:space="preserve"> </v>
      </c>
      <c r="D322" s="62" t="str">
        <f>IF(PTD_storfe!C328=0," ",PTD_storfe!C328)</f>
        <v xml:space="preserve"> </v>
      </c>
      <c r="E322" s="62" t="str">
        <f>IF(PTD_storfe!D328=0," ",PTD_storfe!D328)</f>
        <v xml:space="preserve"> </v>
      </c>
      <c r="F322" s="62" t="str">
        <f>IF(PTD_storfe!E328=0," ",PTD_storfe!E328)</f>
        <v xml:space="preserve"> </v>
      </c>
      <c r="G322" s="62" t="str">
        <f>IF(PTD_storfe!F328=0," ",PTD_storfe!F328)</f>
        <v xml:space="preserve"> </v>
      </c>
      <c r="H322" s="62" t="str">
        <f>IF(PTD_storfe!G328=0," ",PTD_storfe!G328)</f>
        <v xml:space="preserve"> </v>
      </c>
      <c r="I322" s="62" t="str">
        <f>IF(PTD_storfe!H328=0," ",PTD_storfe!H328)</f>
        <v xml:space="preserve"> </v>
      </c>
      <c r="J322" s="62"/>
      <c r="K322" s="47" t="str">
        <f>IF(PTD_storfe!I328=0," ",PTD_storfe!I328)</f>
        <v xml:space="preserve"> </v>
      </c>
      <c r="L322" s="63" t="str">
        <f>IF(PTD_storfe!J328=0," ",PTD_storfe!J328)</f>
        <v xml:space="preserve"> </v>
      </c>
      <c r="M322" s="63" t="str">
        <f>IF(PTD_storfe!K328=0," ",PTD_storfe!K328)</f>
        <v xml:space="preserve"> </v>
      </c>
      <c r="N322" s="63" t="str">
        <f>IF(PTD_storfe!L328=0," ",PTD_storfe!L328)</f>
        <v xml:space="preserve"> </v>
      </c>
      <c r="O322" s="63" t="str">
        <f>IF(PTD_storfe!M328=0," ",PTD_storfe!M328)</f>
        <v xml:space="preserve"> </v>
      </c>
      <c r="P322" s="63" t="str">
        <f>IF(PTD_storfe!N328=0," ",PTD_storfe!N328)</f>
        <v xml:space="preserve"> </v>
      </c>
      <c r="Q322" s="63" t="str">
        <f>IF(PTD_storfe!O328=0," ",PTD_storfe!O328)</f>
        <v xml:space="preserve"> </v>
      </c>
      <c r="R322" s="63" t="str">
        <f>IF(PTD_storfe!P328=0," ",PTD_storfe!P328)</f>
        <v xml:space="preserve"> </v>
      </c>
    </row>
    <row r="323" spans="2:18" x14ac:dyDescent="0.25">
      <c r="B323" s="47" t="str">
        <f>IF(PTD_storfe!A329=0," ",PTD_storfe!A329)</f>
        <v xml:space="preserve"> </v>
      </c>
      <c r="C323" s="62" t="str">
        <f>IF(PTD_storfe!B329=0," ",PTD_storfe!B329)</f>
        <v xml:space="preserve"> </v>
      </c>
      <c r="D323" s="62" t="str">
        <f>IF(PTD_storfe!C329=0," ",PTD_storfe!C329)</f>
        <v xml:space="preserve"> </v>
      </c>
      <c r="E323" s="62" t="str">
        <f>IF(PTD_storfe!D329=0," ",PTD_storfe!D329)</f>
        <v xml:space="preserve"> </v>
      </c>
      <c r="F323" s="62" t="str">
        <f>IF(PTD_storfe!E329=0," ",PTD_storfe!E329)</f>
        <v xml:space="preserve"> </v>
      </c>
      <c r="G323" s="62" t="str">
        <f>IF(PTD_storfe!F329=0," ",PTD_storfe!F329)</f>
        <v xml:space="preserve"> </v>
      </c>
      <c r="H323" s="62" t="str">
        <f>IF(PTD_storfe!G329=0," ",PTD_storfe!G329)</f>
        <v xml:space="preserve"> </v>
      </c>
      <c r="I323" s="62" t="str">
        <f>IF(PTD_storfe!H329=0," ",PTD_storfe!H329)</f>
        <v xml:space="preserve"> </v>
      </c>
      <c r="J323" s="62"/>
      <c r="K323" s="47" t="str">
        <f>IF(PTD_storfe!I329=0," ",PTD_storfe!I329)</f>
        <v xml:space="preserve"> </v>
      </c>
      <c r="L323" s="63" t="str">
        <f>IF(PTD_storfe!J329=0," ",PTD_storfe!J329)</f>
        <v xml:space="preserve"> </v>
      </c>
      <c r="M323" s="63" t="str">
        <f>IF(PTD_storfe!K329=0," ",PTD_storfe!K329)</f>
        <v xml:space="preserve"> </v>
      </c>
      <c r="N323" s="63" t="str">
        <f>IF(PTD_storfe!L329=0," ",PTD_storfe!L329)</f>
        <v xml:space="preserve"> </v>
      </c>
      <c r="O323" s="63" t="str">
        <f>IF(PTD_storfe!M329=0," ",PTD_storfe!M329)</f>
        <v xml:space="preserve"> </v>
      </c>
      <c r="P323" s="63" t="str">
        <f>IF(PTD_storfe!N329=0," ",PTD_storfe!N329)</f>
        <v xml:space="preserve"> </v>
      </c>
      <c r="Q323" s="63" t="str">
        <f>IF(PTD_storfe!O329=0," ",PTD_storfe!O329)</f>
        <v xml:space="preserve"> </v>
      </c>
      <c r="R323" s="63" t="str">
        <f>IF(PTD_storfe!P329=0," ",PTD_storfe!P329)</f>
        <v xml:space="preserve"> </v>
      </c>
    </row>
    <row r="324" spans="2:18" x14ac:dyDescent="0.25">
      <c r="B324" s="47" t="str">
        <f>IF(PTD_storfe!A330=0," ",PTD_storfe!A330)</f>
        <v xml:space="preserve"> </v>
      </c>
      <c r="C324" s="62" t="str">
        <f>IF(PTD_storfe!B330=0," ",PTD_storfe!B330)</f>
        <v xml:space="preserve"> </v>
      </c>
      <c r="D324" s="62" t="str">
        <f>IF(PTD_storfe!C330=0," ",PTD_storfe!C330)</f>
        <v xml:space="preserve"> </v>
      </c>
      <c r="E324" s="62" t="str">
        <f>IF(PTD_storfe!D330=0," ",PTD_storfe!D330)</f>
        <v xml:space="preserve"> </v>
      </c>
      <c r="F324" s="62" t="str">
        <f>IF(PTD_storfe!E330=0," ",PTD_storfe!E330)</f>
        <v xml:space="preserve"> </v>
      </c>
      <c r="G324" s="62" t="str">
        <f>IF(PTD_storfe!F330=0," ",PTD_storfe!F330)</f>
        <v xml:space="preserve"> </v>
      </c>
      <c r="H324" s="62" t="str">
        <f>IF(PTD_storfe!G330=0," ",PTD_storfe!G330)</f>
        <v xml:space="preserve"> </v>
      </c>
      <c r="I324" s="62" t="str">
        <f>IF(PTD_storfe!H330=0," ",PTD_storfe!H330)</f>
        <v xml:space="preserve"> </v>
      </c>
      <c r="J324" s="62"/>
      <c r="K324" s="47" t="str">
        <f>IF(PTD_storfe!I330=0," ",PTD_storfe!I330)</f>
        <v xml:space="preserve"> </v>
      </c>
      <c r="L324" s="63" t="str">
        <f>IF(PTD_storfe!J330=0," ",PTD_storfe!J330)</f>
        <v xml:space="preserve"> </v>
      </c>
      <c r="M324" s="63" t="str">
        <f>IF(PTD_storfe!K330=0," ",PTD_storfe!K330)</f>
        <v xml:space="preserve"> </v>
      </c>
      <c r="N324" s="63" t="str">
        <f>IF(PTD_storfe!L330=0," ",PTD_storfe!L330)</f>
        <v xml:space="preserve"> </v>
      </c>
      <c r="O324" s="63" t="str">
        <f>IF(PTD_storfe!M330=0," ",PTD_storfe!M330)</f>
        <v xml:space="preserve"> </v>
      </c>
      <c r="P324" s="63" t="str">
        <f>IF(PTD_storfe!N330=0," ",PTD_storfe!N330)</f>
        <v xml:space="preserve"> </v>
      </c>
      <c r="Q324" s="63" t="str">
        <f>IF(PTD_storfe!O330=0," ",PTD_storfe!O330)</f>
        <v xml:space="preserve"> </v>
      </c>
      <c r="R324" s="63" t="str">
        <f>IF(PTD_storfe!P330=0," ",PTD_storfe!P330)</f>
        <v xml:space="preserve"> </v>
      </c>
    </row>
    <row r="325" spans="2:18" x14ac:dyDescent="0.25">
      <c r="B325" s="47" t="str">
        <f>IF(PTD_storfe!A331=0," ",PTD_storfe!A331)</f>
        <v xml:space="preserve"> </v>
      </c>
      <c r="C325" s="62" t="str">
        <f>IF(PTD_storfe!B331=0," ",PTD_storfe!B331)</f>
        <v xml:space="preserve"> </v>
      </c>
      <c r="D325" s="62" t="str">
        <f>IF(PTD_storfe!C331=0," ",PTD_storfe!C331)</f>
        <v xml:space="preserve"> </v>
      </c>
      <c r="E325" s="62" t="str">
        <f>IF(PTD_storfe!D331=0," ",PTD_storfe!D331)</f>
        <v xml:space="preserve"> </v>
      </c>
      <c r="F325" s="62" t="str">
        <f>IF(PTD_storfe!E331=0," ",PTD_storfe!E331)</f>
        <v xml:space="preserve"> </v>
      </c>
      <c r="G325" s="62" t="str">
        <f>IF(PTD_storfe!F331=0," ",PTD_storfe!F331)</f>
        <v xml:space="preserve"> </v>
      </c>
      <c r="H325" s="62" t="str">
        <f>IF(PTD_storfe!G331=0," ",PTD_storfe!G331)</f>
        <v xml:space="preserve"> </v>
      </c>
      <c r="I325" s="62" t="str">
        <f>IF(PTD_storfe!H331=0," ",PTD_storfe!H331)</f>
        <v xml:space="preserve"> </v>
      </c>
      <c r="J325" s="62"/>
      <c r="K325" s="47" t="str">
        <f>IF(PTD_storfe!I331=0," ",PTD_storfe!I331)</f>
        <v xml:space="preserve"> </v>
      </c>
      <c r="L325" s="63" t="str">
        <f>IF(PTD_storfe!J331=0," ",PTD_storfe!J331)</f>
        <v xml:space="preserve"> </v>
      </c>
      <c r="M325" s="63" t="str">
        <f>IF(PTD_storfe!K331=0," ",PTD_storfe!K331)</f>
        <v xml:space="preserve"> </v>
      </c>
      <c r="N325" s="63" t="str">
        <f>IF(PTD_storfe!L331=0," ",PTD_storfe!L331)</f>
        <v xml:space="preserve"> </v>
      </c>
      <c r="O325" s="63" t="str">
        <f>IF(PTD_storfe!M331=0," ",PTD_storfe!M331)</f>
        <v xml:space="preserve"> </v>
      </c>
      <c r="P325" s="63" t="str">
        <f>IF(PTD_storfe!N331=0," ",PTD_storfe!N331)</f>
        <v xml:space="preserve"> </v>
      </c>
      <c r="Q325" s="63" t="str">
        <f>IF(PTD_storfe!O331=0," ",PTD_storfe!O331)</f>
        <v xml:space="preserve"> </v>
      </c>
      <c r="R325" s="63" t="str">
        <f>IF(PTD_storfe!P331=0," ",PTD_storfe!P331)</f>
        <v xml:space="preserve"> </v>
      </c>
    </row>
    <row r="326" spans="2:18" x14ac:dyDescent="0.25">
      <c r="B326" s="47" t="str">
        <f>IF(PTD_storfe!A332=0," ",PTD_storfe!A332)</f>
        <v xml:space="preserve"> </v>
      </c>
      <c r="C326" s="62" t="str">
        <f>IF(PTD_storfe!B332=0," ",PTD_storfe!B332)</f>
        <v xml:space="preserve"> </v>
      </c>
      <c r="D326" s="62" t="str">
        <f>IF(PTD_storfe!C332=0," ",PTD_storfe!C332)</f>
        <v xml:space="preserve"> </v>
      </c>
      <c r="E326" s="62" t="str">
        <f>IF(PTD_storfe!D332=0," ",PTD_storfe!D332)</f>
        <v xml:space="preserve"> </v>
      </c>
      <c r="F326" s="62" t="str">
        <f>IF(PTD_storfe!E332=0," ",PTD_storfe!E332)</f>
        <v xml:space="preserve"> </v>
      </c>
      <c r="G326" s="62" t="str">
        <f>IF(PTD_storfe!F332=0," ",PTD_storfe!F332)</f>
        <v xml:space="preserve"> </v>
      </c>
      <c r="H326" s="62" t="str">
        <f>IF(PTD_storfe!G332=0," ",PTD_storfe!G332)</f>
        <v xml:space="preserve"> </v>
      </c>
      <c r="I326" s="62" t="str">
        <f>IF(PTD_storfe!H332=0," ",PTD_storfe!H332)</f>
        <v xml:space="preserve"> </v>
      </c>
      <c r="J326" s="62"/>
      <c r="K326" s="47" t="str">
        <f>IF(PTD_storfe!I332=0," ",PTD_storfe!I332)</f>
        <v xml:space="preserve"> </v>
      </c>
      <c r="L326" s="63" t="str">
        <f>IF(PTD_storfe!J332=0," ",PTD_storfe!J332)</f>
        <v xml:space="preserve"> </v>
      </c>
      <c r="M326" s="63" t="str">
        <f>IF(PTD_storfe!K332=0," ",PTD_storfe!K332)</f>
        <v xml:space="preserve"> </v>
      </c>
      <c r="N326" s="63" t="str">
        <f>IF(PTD_storfe!L332=0," ",PTD_storfe!L332)</f>
        <v xml:space="preserve"> </v>
      </c>
      <c r="O326" s="63" t="str">
        <f>IF(PTD_storfe!M332=0," ",PTD_storfe!M332)</f>
        <v xml:space="preserve"> </v>
      </c>
      <c r="P326" s="63" t="str">
        <f>IF(PTD_storfe!N332=0," ",PTD_storfe!N332)</f>
        <v xml:space="preserve"> </v>
      </c>
      <c r="Q326" s="63" t="str">
        <f>IF(PTD_storfe!O332=0," ",PTD_storfe!O332)</f>
        <v xml:space="preserve"> </v>
      </c>
      <c r="R326" s="63" t="str">
        <f>IF(PTD_storfe!P332=0," ",PTD_storfe!P332)</f>
        <v xml:space="preserve"> </v>
      </c>
    </row>
    <row r="327" spans="2:18" x14ac:dyDescent="0.25">
      <c r="B327" s="47" t="str">
        <f>IF(PTD_storfe!A333=0," ",PTD_storfe!A333)</f>
        <v xml:space="preserve"> </v>
      </c>
      <c r="C327" s="62" t="str">
        <f>IF(PTD_storfe!B333=0," ",PTD_storfe!B333)</f>
        <v xml:space="preserve"> </v>
      </c>
      <c r="D327" s="62" t="str">
        <f>IF(PTD_storfe!C333=0," ",PTD_storfe!C333)</f>
        <v xml:space="preserve"> </v>
      </c>
      <c r="E327" s="62" t="str">
        <f>IF(PTD_storfe!D333=0," ",PTD_storfe!D333)</f>
        <v xml:space="preserve"> </v>
      </c>
      <c r="F327" s="62" t="str">
        <f>IF(PTD_storfe!E333=0," ",PTD_storfe!E333)</f>
        <v xml:space="preserve"> </v>
      </c>
      <c r="G327" s="62" t="str">
        <f>IF(PTD_storfe!F333=0," ",PTD_storfe!F333)</f>
        <v xml:space="preserve"> </v>
      </c>
      <c r="H327" s="62" t="str">
        <f>IF(PTD_storfe!G333=0," ",PTD_storfe!G333)</f>
        <v xml:space="preserve"> </v>
      </c>
      <c r="I327" s="62" t="str">
        <f>IF(PTD_storfe!H333=0," ",PTD_storfe!H333)</f>
        <v xml:space="preserve"> </v>
      </c>
      <c r="J327" s="62"/>
      <c r="K327" s="47" t="str">
        <f>IF(PTD_storfe!I333=0," ",PTD_storfe!I333)</f>
        <v xml:space="preserve"> </v>
      </c>
      <c r="L327" s="63" t="str">
        <f>IF(PTD_storfe!J333=0," ",PTD_storfe!J333)</f>
        <v xml:space="preserve"> </v>
      </c>
      <c r="M327" s="63" t="str">
        <f>IF(PTD_storfe!K333=0," ",PTD_storfe!K333)</f>
        <v xml:space="preserve"> </v>
      </c>
      <c r="N327" s="63" t="str">
        <f>IF(PTD_storfe!L333=0," ",PTD_storfe!L333)</f>
        <v xml:space="preserve"> </v>
      </c>
      <c r="O327" s="63" t="str">
        <f>IF(PTD_storfe!M333=0," ",PTD_storfe!M333)</f>
        <v xml:space="preserve"> </v>
      </c>
      <c r="P327" s="63" t="str">
        <f>IF(PTD_storfe!N333=0," ",PTD_storfe!N333)</f>
        <v xml:space="preserve"> </v>
      </c>
      <c r="Q327" s="63" t="str">
        <f>IF(PTD_storfe!O333=0," ",PTD_storfe!O333)</f>
        <v xml:space="preserve"> </v>
      </c>
      <c r="R327" s="63" t="str">
        <f>IF(PTD_storfe!P333=0," ",PTD_storfe!P333)</f>
        <v xml:space="preserve"> </v>
      </c>
    </row>
    <row r="328" spans="2:18" x14ac:dyDescent="0.25">
      <c r="B328" s="47" t="str">
        <f>IF(PTD_storfe!A334=0," ",PTD_storfe!A334)</f>
        <v xml:space="preserve"> </v>
      </c>
      <c r="C328" s="62" t="str">
        <f>IF(PTD_storfe!B334=0," ",PTD_storfe!B334)</f>
        <v xml:space="preserve"> </v>
      </c>
      <c r="D328" s="62" t="str">
        <f>IF(PTD_storfe!C334=0," ",PTD_storfe!C334)</f>
        <v xml:space="preserve"> </v>
      </c>
      <c r="E328" s="62" t="str">
        <f>IF(PTD_storfe!D334=0," ",PTD_storfe!D334)</f>
        <v xml:space="preserve"> </v>
      </c>
      <c r="F328" s="62" t="str">
        <f>IF(PTD_storfe!E334=0," ",PTD_storfe!E334)</f>
        <v xml:space="preserve"> </v>
      </c>
      <c r="G328" s="62" t="str">
        <f>IF(PTD_storfe!F334=0," ",PTD_storfe!F334)</f>
        <v xml:space="preserve"> </v>
      </c>
      <c r="H328" s="62" t="str">
        <f>IF(PTD_storfe!G334=0," ",PTD_storfe!G334)</f>
        <v xml:space="preserve"> </v>
      </c>
      <c r="I328" s="62" t="str">
        <f>IF(PTD_storfe!H334=0," ",PTD_storfe!H334)</f>
        <v xml:space="preserve"> </v>
      </c>
      <c r="J328" s="62"/>
      <c r="K328" s="47" t="str">
        <f>IF(PTD_storfe!I334=0," ",PTD_storfe!I334)</f>
        <v xml:space="preserve"> </v>
      </c>
      <c r="L328" s="63" t="str">
        <f>IF(PTD_storfe!J334=0," ",PTD_storfe!J334)</f>
        <v xml:space="preserve"> </v>
      </c>
      <c r="M328" s="63" t="str">
        <f>IF(PTD_storfe!K334=0," ",PTD_storfe!K334)</f>
        <v xml:space="preserve"> </v>
      </c>
      <c r="N328" s="63" t="str">
        <f>IF(PTD_storfe!L334=0," ",PTD_storfe!L334)</f>
        <v xml:space="preserve"> </v>
      </c>
      <c r="O328" s="63" t="str">
        <f>IF(PTD_storfe!M334=0," ",PTD_storfe!M334)</f>
        <v xml:space="preserve"> </v>
      </c>
      <c r="P328" s="63" t="str">
        <f>IF(PTD_storfe!N334=0," ",PTD_storfe!N334)</f>
        <v xml:space="preserve"> </v>
      </c>
      <c r="Q328" s="63" t="str">
        <f>IF(PTD_storfe!O334=0," ",PTD_storfe!O334)</f>
        <v xml:space="preserve"> </v>
      </c>
      <c r="R328" s="63" t="str">
        <f>IF(PTD_storfe!P334=0," ",PTD_storfe!P334)</f>
        <v xml:space="preserve"> </v>
      </c>
    </row>
    <row r="329" spans="2:18" x14ac:dyDescent="0.25">
      <c r="B329" s="47" t="str">
        <f>IF(PTD_storfe!A335=0," ",PTD_storfe!A335)</f>
        <v xml:space="preserve"> </v>
      </c>
      <c r="C329" s="62" t="str">
        <f>IF(PTD_storfe!B335=0," ",PTD_storfe!B335)</f>
        <v xml:space="preserve"> </v>
      </c>
      <c r="D329" s="62" t="str">
        <f>IF(PTD_storfe!C335=0," ",PTD_storfe!C335)</f>
        <v xml:space="preserve"> </v>
      </c>
      <c r="E329" s="62" t="str">
        <f>IF(PTD_storfe!D335=0," ",PTD_storfe!D335)</f>
        <v xml:space="preserve"> </v>
      </c>
      <c r="F329" s="62" t="str">
        <f>IF(PTD_storfe!E335=0," ",PTD_storfe!E335)</f>
        <v xml:space="preserve"> </v>
      </c>
      <c r="G329" s="62" t="str">
        <f>IF(PTD_storfe!F335=0," ",PTD_storfe!F335)</f>
        <v xml:space="preserve"> </v>
      </c>
      <c r="H329" s="62" t="str">
        <f>IF(PTD_storfe!G335=0," ",PTD_storfe!G335)</f>
        <v xml:space="preserve"> </v>
      </c>
      <c r="I329" s="62" t="str">
        <f>IF(PTD_storfe!H335=0," ",PTD_storfe!H335)</f>
        <v xml:space="preserve"> </v>
      </c>
      <c r="J329" s="62"/>
      <c r="K329" s="47" t="str">
        <f>IF(PTD_storfe!I335=0," ",PTD_storfe!I335)</f>
        <v xml:space="preserve"> </v>
      </c>
      <c r="L329" s="63" t="str">
        <f>IF(PTD_storfe!J335=0," ",PTD_storfe!J335)</f>
        <v xml:space="preserve"> </v>
      </c>
      <c r="M329" s="63" t="str">
        <f>IF(PTD_storfe!K335=0," ",PTD_storfe!K335)</f>
        <v xml:space="preserve"> </v>
      </c>
      <c r="N329" s="63" t="str">
        <f>IF(PTD_storfe!L335=0," ",PTD_storfe!L335)</f>
        <v xml:space="preserve"> </v>
      </c>
      <c r="O329" s="63" t="str">
        <f>IF(PTD_storfe!M335=0," ",PTD_storfe!M335)</f>
        <v xml:space="preserve"> </v>
      </c>
      <c r="P329" s="63" t="str">
        <f>IF(PTD_storfe!N335=0," ",PTD_storfe!N335)</f>
        <v xml:space="preserve"> </v>
      </c>
      <c r="Q329" s="63" t="str">
        <f>IF(PTD_storfe!O335=0," ",PTD_storfe!O335)</f>
        <v xml:space="preserve"> </v>
      </c>
      <c r="R329" s="63" t="str">
        <f>IF(PTD_storfe!P335=0," ",PTD_storfe!P335)</f>
        <v xml:space="preserve"> </v>
      </c>
    </row>
    <row r="330" spans="2:18" x14ac:dyDescent="0.25">
      <c r="B330" s="47" t="str">
        <f>IF(PTD_storfe!A336=0," ",PTD_storfe!A336)</f>
        <v xml:space="preserve"> </v>
      </c>
      <c r="C330" s="62" t="str">
        <f>IF(PTD_storfe!B336=0," ",PTD_storfe!B336)</f>
        <v xml:space="preserve"> </v>
      </c>
      <c r="D330" s="62" t="str">
        <f>IF(PTD_storfe!C336=0," ",PTD_storfe!C336)</f>
        <v xml:space="preserve"> </v>
      </c>
      <c r="E330" s="62" t="str">
        <f>IF(PTD_storfe!D336=0," ",PTD_storfe!D336)</f>
        <v xml:space="preserve"> </v>
      </c>
      <c r="F330" s="62" t="str">
        <f>IF(PTD_storfe!E336=0," ",PTD_storfe!E336)</f>
        <v xml:space="preserve"> </v>
      </c>
      <c r="G330" s="62" t="str">
        <f>IF(PTD_storfe!F336=0," ",PTD_storfe!F336)</f>
        <v xml:space="preserve"> </v>
      </c>
      <c r="H330" s="62" t="str">
        <f>IF(PTD_storfe!G336=0," ",PTD_storfe!G336)</f>
        <v xml:space="preserve"> </v>
      </c>
      <c r="I330" s="62" t="str">
        <f>IF(PTD_storfe!H336=0," ",PTD_storfe!H336)</f>
        <v xml:space="preserve"> </v>
      </c>
      <c r="J330" s="62"/>
      <c r="K330" s="47" t="str">
        <f>IF(PTD_storfe!I336=0," ",PTD_storfe!I336)</f>
        <v xml:space="preserve"> </v>
      </c>
      <c r="L330" s="63" t="str">
        <f>IF(PTD_storfe!J336=0," ",PTD_storfe!J336)</f>
        <v xml:space="preserve"> </v>
      </c>
      <c r="M330" s="63" t="str">
        <f>IF(PTD_storfe!K336=0," ",PTD_storfe!K336)</f>
        <v xml:space="preserve"> </v>
      </c>
      <c r="N330" s="63" t="str">
        <f>IF(PTD_storfe!L336=0," ",PTD_storfe!L336)</f>
        <v xml:space="preserve"> </v>
      </c>
      <c r="O330" s="63" t="str">
        <f>IF(PTD_storfe!M336=0," ",PTD_storfe!M336)</f>
        <v xml:space="preserve"> </v>
      </c>
      <c r="P330" s="63" t="str">
        <f>IF(PTD_storfe!N336=0," ",PTD_storfe!N336)</f>
        <v xml:space="preserve"> </v>
      </c>
      <c r="Q330" s="63" t="str">
        <f>IF(PTD_storfe!O336=0," ",PTD_storfe!O336)</f>
        <v xml:space="preserve"> </v>
      </c>
      <c r="R330" s="63" t="str">
        <f>IF(PTD_storfe!P336=0," ",PTD_storfe!P336)</f>
        <v xml:space="preserve"> </v>
      </c>
    </row>
    <row r="331" spans="2:18" x14ac:dyDescent="0.25">
      <c r="B331" s="47" t="str">
        <f>IF(PTD_storfe!A337=0," ",PTD_storfe!A337)</f>
        <v xml:space="preserve"> </v>
      </c>
      <c r="C331" s="62" t="str">
        <f>IF(PTD_storfe!B337=0," ",PTD_storfe!B337)</f>
        <v xml:space="preserve"> </v>
      </c>
      <c r="D331" s="62" t="str">
        <f>IF(PTD_storfe!C337=0," ",PTD_storfe!C337)</f>
        <v xml:space="preserve"> </v>
      </c>
      <c r="E331" s="62" t="str">
        <f>IF(PTD_storfe!D337=0," ",PTD_storfe!D337)</f>
        <v xml:space="preserve"> </v>
      </c>
      <c r="F331" s="62" t="str">
        <f>IF(PTD_storfe!E337=0," ",PTD_storfe!E337)</f>
        <v xml:space="preserve"> </v>
      </c>
      <c r="G331" s="62" t="str">
        <f>IF(PTD_storfe!F337=0," ",PTD_storfe!F337)</f>
        <v xml:space="preserve"> </v>
      </c>
      <c r="H331" s="62" t="str">
        <f>IF(PTD_storfe!G337=0," ",PTD_storfe!G337)</f>
        <v xml:space="preserve"> </v>
      </c>
      <c r="I331" s="62" t="str">
        <f>IF(PTD_storfe!H337=0," ",PTD_storfe!H337)</f>
        <v xml:space="preserve"> </v>
      </c>
      <c r="J331" s="62"/>
      <c r="K331" s="47" t="str">
        <f>IF(PTD_storfe!I337=0," ",PTD_storfe!I337)</f>
        <v xml:space="preserve"> </v>
      </c>
      <c r="L331" s="63" t="str">
        <f>IF(PTD_storfe!J337=0," ",PTD_storfe!J337)</f>
        <v xml:space="preserve"> </v>
      </c>
      <c r="M331" s="63" t="str">
        <f>IF(PTD_storfe!K337=0," ",PTD_storfe!K337)</f>
        <v xml:space="preserve"> </v>
      </c>
      <c r="N331" s="63" t="str">
        <f>IF(PTD_storfe!L337=0," ",PTD_storfe!L337)</f>
        <v xml:space="preserve"> </v>
      </c>
      <c r="O331" s="63" t="str">
        <f>IF(PTD_storfe!M337=0," ",PTD_storfe!M337)</f>
        <v xml:space="preserve"> </v>
      </c>
      <c r="P331" s="63" t="str">
        <f>IF(PTD_storfe!N337=0," ",PTD_storfe!N337)</f>
        <v xml:space="preserve"> </v>
      </c>
      <c r="Q331" s="63" t="str">
        <f>IF(PTD_storfe!O337=0," ",PTD_storfe!O337)</f>
        <v xml:space="preserve"> </v>
      </c>
      <c r="R331" s="63" t="str">
        <f>IF(PTD_storfe!P337=0," ",PTD_storfe!P337)</f>
        <v xml:space="preserve"> </v>
      </c>
    </row>
    <row r="332" spans="2:18" x14ac:dyDescent="0.25">
      <c r="B332" s="47" t="str">
        <f>IF(PTD_storfe!A338=0," ",PTD_storfe!A338)</f>
        <v xml:space="preserve"> </v>
      </c>
      <c r="C332" s="62" t="str">
        <f>IF(PTD_storfe!B338=0," ",PTD_storfe!B338)</f>
        <v xml:space="preserve"> </v>
      </c>
      <c r="D332" s="62" t="str">
        <f>IF(PTD_storfe!C338=0," ",PTD_storfe!C338)</f>
        <v xml:space="preserve"> </v>
      </c>
      <c r="E332" s="62" t="str">
        <f>IF(PTD_storfe!D338=0," ",PTD_storfe!D338)</f>
        <v xml:space="preserve"> </v>
      </c>
      <c r="F332" s="62" t="str">
        <f>IF(PTD_storfe!E338=0," ",PTD_storfe!E338)</f>
        <v xml:space="preserve"> </v>
      </c>
      <c r="G332" s="62" t="str">
        <f>IF(PTD_storfe!F338=0," ",PTD_storfe!F338)</f>
        <v xml:space="preserve"> </v>
      </c>
      <c r="H332" s="62" t="str">
        <f>IF(PTD_storfe!G338=0," ",PTD_storfe!G338)</f>
        <v xml:space="preserve"> </v>
      </c>
      <c r="I332" s="62" t="str">
        <f>IF(PTD_storfe!H338=0," ",PTD_storfe!H338)</f>
        <v xml:space="preserve"> </v>
      </c>
      <c r="J332" s="62"/>
      <c r="K332" s="47" t="str">
        <f>IF(PTD_storfe!I338=0," ",PTD_storfe!I338)</f>
        <v xml:space="preserve"> </v>
      </c>
      <c r="L332" s="63" t="str">
        <f>IF(PTD_storfe!J338=0," ",PTD_storfe!J338)</f>
        <v xml:space="preserve"> </v>
      </c>
      <c r="M332" s="63" t="str">
        <f>IF(PTD_storfe!K338=0," ",PTD_storfe!K338)</f>
        <v xml:space="preserve"> </v>
      </c>
      <c r="N332" s="63" t="str">
        <f>IF(PTD_storfe!L338=0," ",PTD_storfe!L338)</f>
        <v xml:space="preserve"> </v>
      </c>
      <c r="O332" s="63" t="str">
        <f>IF(PTD_storfe!M338=0," ",PTD_storfe!M338)</f>
        <v xml:space="preserve"> </v>
      </c>
      <c r="P332" s="63" t="str">
        <f>IF(PTD_storfe!N338=0," ",PTD_storfe!N338)</f>
        <v xml:space="preserve"> </v>
      </c>
      <c r="Q332" s="63" t="str">
        <f>IF(PTD_storfe!O338=0," ",PTD_storfe!O338)</f>
        <v xml:space="preserve"> </v>
      </c>
      <c r="R332" s="63" t="str">
        <f>IF(PTD_storfe!P338=0," ",PTD_storfe!P338)</f>
        <v xml:space="preserve"> </v>
      </c>
    </row>
    <row r="333" spans="2:18" x14ac:dyDescent="0.25">
      <c r="B333" s="47" t="str">
        <f>IF(PTD_storfe!A339=0," ",PTD_storfe!A339)</f>
        <v xml:space="preserve"> </v>
      </c>
      <c r="C333" s="62" t="str">
        <f>IF(PTD_storfe!B339=0," ",PTD_storfe!B339)</f>
        <v xml:space="preserve"> </v>
      </c>
      <c r="D333" s="62" t="str">
        <f>IF(PTD_storfe!C339=0," ",PTD_storfe!C339)</f>
        <v xml:space="preserve"> </v>
      </c>
      <c r="E333" s="62" t="str">
        <f>IF(PTD_storfe!D339=0," ",PTD_storfe!D339)</f>
        <v xml:space="preserve"> </v>
      </c>
      <c r="F333" s="62" t="str">
        <f>IF(PTD_storfe!E339=0," ",PTD_storfe!E339)</f>
        <v xml:space="preserve"> </v>
      </c>
      <c r="G333" s="62" t="str">
        <f>IF(PTD_storfe!F339=0," ",PTD_storfe!F339)</f>
        <v xml:space="preserve"> </v>
      </c>
      <c r="H333" s="62" t="str">
        <f>IF(PTD_storfe!G339=0," ",PTD_storfe!G339)</f>
        <v xml:space="preserve"> </v>
      </c>
      <c r="I333" s="62" t="str">
        <f>IF(PTD_storfe!H339=0," ",PTD_storfe!H339)</f>
        <v xml:space="preserve"> </v>
      </c>
      <c r="J333" s="62"/>
      <c r="K333" s="47" t="str">
        <f>IF(PTD_storfe!I339=0," ",PTD_storfe!I339)</f>
        <v xml:space="preserve"> </v>
      </c>
      <c r="L333" s="63" t="str">
        <f>IF(PTD_storfe!J339=0," ",PTD_storfe!J339)</f>
        <v xml:space="preserve"> </v>
      </c>
      <c r="M333" s="63" t="str">
        <f>IF(PTD_storfe!K339=0," ",PTD_storfe!K339)</f>
        <v xml:space="preserve"> </v>
      </c>
      <c r="N333" s="63" t="str">
        <f>IF(PTD_storfe!L339=0," ",PTD_storfe!L339)</f>
        <v xml:space="preserve"> </v>
      </c>
      <c r="O333" s="63" t="str">
        <f>IF(PTD_storfe!M339=0," ",PTD_storfe!M339)</f>
        <v xml:space="preserve"> </v>
      </c>
      <c r="P333" s="63" t="str">
        <f>IF(PTD_storfe!N339=0," ",PTD_storfe!N339)</f>
        <v xml:space="preserve"> </v>
      </c>
      <c r="Q333" s="63" t="str">
        <f>IF(PTD_storfe!O339=0," ",PTD_storfe!O339)</f>
        <v xml:space="preserve"> </v>
      </c>
      <c r="R333" s="63" t="str">
        <f>IF(PTD_storfe!P339=0," ",PTD_storfe!P339)</f>
        <v xml:space="preserve"> </v>
      </c>
    </row>
    <row r="334" spans="2:18" x14ac:dyDescent="0.25">
      <c r="B334" s="47" t="str">
        <f>IF(PTD_storfe!A340=0," ",PTD_storfe!A340)</f>
        <v xml:space="preserve"> </v>
      </c>
      <c r="C334" s="62" t="str">
        <f>IF(PTD_storfe!B340=0," ",PTD_storfe!B340)</f>
        <v xml:space="preserve"> </v>
      </c>
      <c r="D334" s="62" t="str">
        <f>IF(PTD_storfe!C340=0," ",PTD_storfe!C340)</f>
        <v xml:space="preserve"> </v>
      </c>
      <c r="E334" s="62" t="str">
        <f>IF(PTD_storfe!D340=0," ",PTD_storfe!D340)</f>
        <v xml:space="preserve"> </v>
      </c>
      <c r="F334" s="62" t="str">
        <f>IF(PTD_storfe!E340=0," ",PTD_storfe!E340)</f>
        <v xml:space="preserve"> </v>
      </c>
      <c r="G334" s="62" t="str">
        <f>IF(PTD_storfe!F340=0," ",PTD_storfe!F340)</f>
        <v xml:space="preserve"> </v>
      </c>
      <c r="H334" s="62" t="str">
        <f>IF(PTD_storfe!G340=0," ",PTD_storfe!G340)</f>
        <v xml:space="preserve"> </v>
      </c>
      <c r="I334" s="62" t="str">
        <f>IF(PTD_storfe!H340=0," ",PTD_storfe!H340)</f>
        <v xml:space="preserve"> </v>
      </c>
      <c r="J334" s="62"/>
      <c r="K334" s="47" t="str">
        <f>IF(PTD_storfe!I340=0," ",PTD_storfe!I340)</f>
        <v xml:space="preserve"> </v>
      </c>
      <c r="L334" s="63" t="str">
        <f>IF(PTD_storfe!J340=0," ",PTD_storfe!J340)</f>
        <v xml:space="preserve"> </v>
      </c>
      <c r="M334" s="63" t="str">
        <f>IF(PTD_storfe!K340=0," ",PTD_storfe!K340)</f>
        <v xml:space="preserve"> </v>
      </c>
      <c r="N334" s="63" t="str">
        <f>IF(PTD_storfe!L340=0," ",PTD_storfe!L340)</f>
        <v xml:space="preserve"> </v>
      </c>
      <c r="O334" s="63" t="str">
        <f>IF(PTD_storfe!M340=0," ",PTD_storfe!M340)</f>
        <v xml:space="preserve"> </v>
      </c>
      <c r="P334" s="63" t="str">
        <f>IF(PTD_storfe!N340=0," ",PTD_storfe!N340)</f>
        <v xml:space="preserve"> </v>
      </c>
      <c r="Q334" s="63" t="str">
        <f>IF(PTD_storfe!O340=0," ",PTD_storfe!O340)</f>
        <v xml:space="preserve"> </v>
      </c>
      <c r="R334" s="63" t="str">
        <f>IF(PTD_storfe!P340=0," ",PTD_storfe!P340)</f>
        <v xml:space="preserve"> </v>
      </c>
    </row>
    <row r="335" spans="2:18" x14ac:dyDescent="0.25">
      <c r="B335" s="47" t="str">
        <f>IF(PTD_storfe!A341=0," ",PTD_storfe!A341)</f>
        <v xml:space="preserve"> </v>
      </c>
      <c r="C335" s="62" t="str">
        <f>IF(PTD_storfe!B341=0," ",PTD_storfe!B341)</f>
        <v xml:space="preserve"> </v>
      </c>
      <c r="D335" s="62" t="str">
        <f>IF(PTD_storfe!C341=0," ",PTD_storfe!C341)</f>
        <v xml:space="preserve"> </v>
      </c>
      <c r="E335" s="62" t="str">
        <f>IF(PTD_storfe!D341=0," ",PTD_storfe!D341)</f>
        <v xml:space="preserve"> </v>
      </c>
      <c r="F335" s="62" t="str">
        <f>IF(PTD_storfe!E341=0," ",PTD_storfe!E341)</f>
        <v xml:space="preserve"> </v>
      </c>
      <c r="G335" s="62" t="str">
        <f>IF(PTD_storfe!F341=0," ",PTD_storfe!F341)</f>
        <v xml:space="preserve"> </v>
      </c>
      <c r="H335" s="62" t="str">
        <f>IF(PTD_storfe!G341=0," ",PTD_storfe!G341)</f>
        <v xml:space="preserve"> </v>
      </c>
      <c r="I335" s="62" t="str">
        <f>IF(PTD_storfe!H341=0," ",PTD_storfe!H341)</f>
        <v xml:space="preserve"> </v>
      </c>
      <c r="J335" s="62"/>
      <c r="K335" s="47" t="str">
        <f>IF(PTD_storfe!I341=0," ",PTD_storfe!I341)</f>
        <v xml:space="preserve"> </v>
      </c>
      <c r="L335" s="63" t="str">
        <f>IF(PTD_storfe!J341=0," ",PTD_storfe!J341)</f>
        <v xml:space="preserve"> </v>
      </c>
      <c r="M335" s="63" t="str">
        <f>IF(PTD_storfe!K341=0," ",PTD_storfe!K341)</f>
        <v xml:space="preserve"> </v>
      </c>
      <c r="N335" s="63" t="str">
        <f>IF(PTD_storfe!L341=0," ",PTD_storfe!L341)</f>
        <v xml:space="preserve"> </v>
      </c>
      <c r="O335" s="63" t="str">
        <f>IF(PTD_storfe!M341=0," ",PTD_storfe!M341)</f>
        <v xml:space="preserve"> </v>
      </c>
      <c r="P335" s="63" t="str">
        <f>IF(PTD_storfe!N341=0," ",PTD_storfe!N341)</f>
        <v xml:space="preserve"> </v>
      </c>
      <c r="Q335" s="63" t="str">
        <f>IF(PTD_storfe!O341=0," ",PTD_storfe!O341)</f>
        <v xml:space="preserve"> </v>
      </c>
      <c r="R335" s="63" t="str">
        <f>IF(PTD_storfe!P341=0," ",PTD_storfe!P341)</f>
        <v xml:space="preserve"> </v>
      </c>
    </row>
    <row r="336" spans="2:18" x14ac:dyDescent="0.25">
      <c r="B336" s="47" t="str">
        <f>IF(PTD_storfe!A342=0," ",PTD_storfe!A342)</f>
        <v xml:space="preserve"> </v>
      </c>
      <c r="C336" s="62" t="str">
        <f>IF(PTD_storfe!B342=0," ",PTD_storfe!B342)</f>
        <v xml:space="preserve"> </v>
      </c>
      <c r="D336" s="62" t="str">
        <f>IF(PTD_storfe!C342=0," ",PTD_storfe!C342)</f>
        <v xml:space="preserve"> </v>
      </c>
      <c r="E336" s="62" t="str">
        <f>IF(PTD_storfe!D342=0," ",PTD_storfe!D342)</f>
        <v xml:space="preserve"> </v>
      </c>
      <c r="F336" s="62" t="str">
        <f>IF(PTD_storfe!E342=0," ",PTD_storfe!E342)</f>
        <v xml:space="preserve"> </v>
      </c>
      <c r="G336" s="62" t="str">
        <f>IF(PTD_storfe!F342=0," ",PTD_storfe!F342)</f>
        <v xml:space="preserve"> </v>
      </c>
      <c r="H336" s="62" t="str">
        <f>IF(PTD_storfe!G342=0," ",PTD_storfe!G342)</f>
        <v xml:space="preserve"> </v>
      </c>
      <c r="I336" s="62" t="str">
        <f>IF(PTD_storfe!H342=0," ",PTD_storfe!H342)</f>
        <v xml:space="preserve"> </v>
      </c>
      <c r="J336" s="62"/>
      <c r="K336" s="47" t="str">
        <f>IF(PTD_storfe!I342=0," ",PTD_storfe!I342)</f>
        <v xml:space="preserve"> </v>
      </c>
      <c r="L336" s="63" t="str">
        <f>IF(PTD_storfe!J342=0," ",PTD_storfe!J342)</f>
        <v xml:space="preserve"> </v>
      </c>
      <c r="M336" s="63" t="str">
        <f>IF(PTD_storfe!K342=0," ",PTD_storfe!K342)</f>
        <v xml:space="preserve"> </v>
      </c>
      <c r="N336" s="63" t="str">
        <f>IF(PTD_storfe!L342=0," ",PTD_storfe!L342)</f>
        <v xml:space="preserve"> </v>
      </c>
      <c r="O336" s="63" t="str">
        <f>IF(PTD_storfe!M342=0," ",PTD_storfe!M342)</f>
        <v xml:space="preserve"> </v>
      </c>
      <c r="P336" s="63" t="str">
        <f>IF(PTD_storfe!N342=0," ",PTD_storfe!N342)</f>
        <v xml:space="preserve"> </v>
      </c>
      <c r="Q336" s="63" t="str">
        <f>IF(PTD_storfe!O342=0," ",PTD_storfe!O342)</f>
        <v xml:space="preserve"> </v>
      </c>
      <c r="R336" s="63" t="str">
        <f>IF(PTD_storfe!P342=0," ",PTD_storfe!P342)</f>
        <v xml:space="preserve"> </v>
      </c>
    </row>
    <row r="337" spans="2:18" x14ac:dyDescent="0.25">
      <c r="B337" s="47" t="str">
        <f>IF(PTD_storfe!A343=0," ",PTD_storfe!A343)</f>
        <v xml:space="preserve"> </v>
      </c>
      <c r="C337" s="62" t="str">
        <f>IF(PTD_storfe!B343=0," ",PTD_storfe!B343)</f>
        <v xml:space="preserve"> </v>
      </c>
      <c r="D337" s="62" t="str">
        <f>IF(PTD_storfe!C343=0," ",PTD_storfe!C343)</f>
        <v xml:space="preserve"> </v>
      </c>
      <c r="E337" s="62" t="str">
        <f>IF(PTD_storfe!D343=0," ",PTD_storfe!D343)</f>
        <v xml:space="preserve"> </v>
      </c>
      <c r="F337" s="62" t="str">
        <f>IF(PTD_storfe!E343=0," ",PTD_storfe!E343)</f>
        <v xml:space="preserve"> </v>
      </c>
      <c r="G337" s="62" t="str">
        <f>IF(PTD_storfe!F343=0," ",PTD_storfe!F343)</f>
        <v xml:space="preserve"> </v>
      </c>
      <c r="H337" s="62" t="str">
        <f>IF(PTD_storfe!G343=0," ",PTD_storfe!G343)</f>
        <v xml:space="preserve"> </v>
      </c>
      <c r="I337" s="62" t="str">
        <f>IF(PTD_storfe!H343=0," ",PTD_storfe!H343)</f>
        <v xml:space="preserve"> </v>
      </c>
      <c r="J337" s="62"/>
      <c r="K337" s="47" t="str">
        <f>IF(PTD_storfe!I343=0," ",PTD_storfe!I343)</f>
        <v xml:space="preserve"> </v>
      </c>
      <c r="L337" s="63" t="str">
        <f>IF(PTD_storfe!J343=0," ",PTD_storfe!J343)</f>
        <v xml:space="preserve"> </v>
      </c>
      <c r="M337" s="63" t="str">
        <f>IF(PTD_storfe!K343=0," ",PTD_storfe!K343)</f>
        <v xml:space="preserve"> </v>
      </c>
      <c r="N337" s="63" t="str">
        <f>IF(PTD_storfe!L343=0," ",PTD_storfe!L343)</f>
        <v xml:space="preserve"> </v>
      </c>
      <c r="O337" s="63" t="str">
        <f>IF(PTD_storfe!M343=0," ",PTD_storfe!M343)</f>
        <v xml:space="preserve"> </v>
      </c>
      <c r="P337" s="63" t="str">
        <f>IF(PTD_storfe!N343=0," ",PTD_storfe!N343)</f>
        <v xml:space="preserve"> </v>
      </c>
      <c r="Q337" s="63" t="str">
        <f>IF(PTD_storfe!O343=0," ",PTD_storfe!O343)</f>
        <v xml:space="preserve"> </v>
      </c>
      <c r="R337" s="63" t="str">
        <f>IF(PTD_storfe!P343=0," ",PTD_storfe!P343)</f>
        <v xml:space="preserve"> </v>
      </c>
    </row>
    <row r="338" spans="2:18" x14ac:dyDescent="0.25">
      <c r="B338" s="47" t="str">
        <f>IF(PTD_storfe!A344=0," ",PTD_storfe!A344)</f>
        <v xml:space="preserve"> </v>
      </c>
      <c r="C338" s="62" t="str">
        <f>IF(PTD_storfe!B344=0," ",PTD_storfe!B344)</f>
        <v xml:space="preserve"> </v>
      </c>
      <c r="D338" s="62" t="str">
        <f>IF(PTD_storfe!C344=0," ",PTD_storfe!C344)</f>
        <v xml:space="preserve"> </v>
      </c>
      <c r="E338" s="62" t="str">
        <f>IF(PTD_storfe!D344=0," ",PTD_storfe!D344)</f>
        <v xml:space="preserve"> </v>
      </c>
      <c r="F338" s="62" t="str">
        <f>IF(PTD_storfe!E344=0," ",PTD_storfe!E344)</f>
        <v xml:space="preserve"> </v>
      </c>
      <c r="G338" s="62" t="str">
        <f>IF(PTD_storfe!F344=0," ",PTD_storfe!F344)</f>
        <v xml:space="preserve"> </v>
      </c>
      <c r="H338" s="62" t="str">
        <f>IF(PTD_storfe!G344=0," ",PTD_storfe!G344)</f>
        <v xml:space="preserve"> </v>
      </c>
      <c r="I338" s="62" t="str">
        <f>IF(PTD_storfe!H344=0," ",PTD_storfe!H344)</f>
        <v xml:space="preserve"> </v>
      </c>
      <c r="J338" s="62"/>
      <c r="K338" s="47" t="str">
        <f>IF(PTD_storfe!I344=0," ",PTD_storfe!I344)</f>
        <v xml:space="preserve"> </v>
      </c>
      <c r="L338" s="63" t="str">
        <f>IF(PTD_storfe!J344=0," ",PTD_storfe!J344)</f>
        <v xml:space="preserve"> </v>
      </c>
      <c r="M338" s="63" t="str">
        <f>IF(PTD_storfe!K344=0," ",PTD_storfe!K344)</f>
        <v xml:space="preserve"> </v>
      </c>
      <c r="N338" s="63" t="str">
        <f>IF(PTD_storfe!L344=0," ",PTD_storfe!L344)</f>
        <v xml:space="preserve"> </v>
      </c>
      <c r="O338" s="63" t="str">
        <f>IF(PTD_storfe!M344=0," ",PTD_storfe!M344)</f>
        <v xml:space="preserve"> </v>
      </c>
      <c r="P338" s="63" t="str">
        <f>IF(PTD_storfe!N344=0," ",PTD_storfe!N344)</f>
        <v xml:space="preserve"> </v>
      </c>
      <c r="Q338" s="63" t="str">
        <f>IF(PTD_storfe!O344=0," ",PTD_storfe!O344)</f>
        <v xml:space="preserve"> </v>
      </c>
      <c r="R338" s="63" t="str">
        <f>IF(PTD_storfe!P344=0," ",PTD_storfe!P344)</f>
        <v xml:space="preserve"> </v>
      </c>
    </row>
    <row r="339" spans="2:18" x14ac:dyDescent="0.25">
      <c r="B339" s="47" t="str">
        <f>IF(PTD_storfe!A345=0," ",PTD_storfe!A345)</f>
        <v xml:space="preserve"> </v>
      </c>
      <c r="C339" s="62" t="str">
        <f>IF(PTD_storfe!B345=0," ",PTD_storfe!B345)</f>
        <v xml:space="preserve"> </v>
      </c>
      <c r="D339" s="62" t="str">
        <f>IF(PTD_storfe!C345=0," ",PTD_storfe!C345)</f>
        <v xml:space="preserve"> </v>
      </c>
      <c r="E339" s="62" t="str">
        <f>IF(PTD_storfe!D345=0," ",PTD_storfe!D345)</f>
        <v xml:space="preserve"> </v>
      </c>
      <c r="F339" s="62" t="str">
        <f>IF(PTD_storfe!E345=0," ",PTD_storfe!E345)</f>
        <v xml:space="preserve"> </v>
      </c>
      <c r="G339" s="62" t="str">
        <f>IF(PTD_storfe!F345=0," ",PTD_storfe!F345)</f>
        <v xml:space="preserve"> </v>
      </c>
      <c r="H339" s="62" t="str">
        <f>IF(PTD_storfe!G345=0," ",PTD_storfe!G345)</f>
        <v xml:space="preserve"> </v>
      </c>
      <c r="I339" s="62" t="str">
        <f>IF(PTD_storfe!H345=0," ",PTD_storfe!H345)</f>
        <v xml:space="preserve"> </v>
      </c>
      <c r="J339" s="62"/>
      <c r="K339" s="47" t="str">
        <f>IF(PTD_storfe!I345=0," ",PTD_storfe!I345)</f>
        <v xml:space="preserve"> </v>
      </c>
      <c r="L339" s="63" t="str">
        <f>IF(PTD_storfe!J345=0," ",PTD_storfe!J345)</f>
        <v xml:space="preserve"> </v>
      </c>
      <c r="M339" s="63" t="str">
        <f>IF(PTD_storfe!K345=0," ",PTD_storfe!K345)</f>
        <v xml:space="preserve"> </v>
      </c>
      <c r="N339" s="63" t="str">
        <f>IF(PTD_storfe!L345=0," ",PTD_storfe!L345)</f>
        <v xml:space="preserve"> </v>
      </c>
      <c r="O339" s="63" t="str">
        <f>IF(PTD_storfe!M345=0," ",PTD_storfe!M345)</f>
        <v xml:space="preserve"> </v>
      </c>
      <c r="P339" s="63" t="str">
        <f>IF(PTD_storfe!N345=0," ",PTD_storfe!N345)</f>
        <v xml:space="preserve"> </v>
      </c>
      <c r="Q339" s="63" t="str">
        <f>IF(PTD_storfe!O345=0," ",PTD_storfe!O345)</f>
        <v xml:space="preserve"> </v>
      </c>
      <c r="R339" s="63" t="str">
        <f>IF(PTD_storfe!P345=0," ",PTD_storfe!P345)</f>
        <v xml:space="preserve"> </v>
      </c>
    </row>
    <row r="340" spans="2:18" x14ac:dyDescent="0.25">
      <c r="B340" s="47" t="str">
        <f>IF(PTD_storfe!A346=0," ",PTD_storfe!A346)</f>
        <v xml:space="preserve"> </v>
      </c>
      <c r="C340" s="62" t="str">
        <f>IF(PTD_storfe!B346=0," ",PTD_storfe!B346)</f>
        <v xml:space="preserve"> </v>
      </c>
      <c r="D340" s="62" t="str">
        <f>IF(PTD_storfe!C346=0," ",PTD_storfe!C346)</f>
        <v xml:space="preserve"> </v>
      </c>
      <c r="E340" s="62" t="str">
        <f>IF(PTD_storfe!D346=0," ",PTD_storfe!D346)</f>
        <v xml:space="preserve"> </v>
      </c>
      <c r="F340" s="62" t="str">
        <f>IF(PTD_storfe!E346=0," ",PTD_storfe!E346)</f>
        <v xml:space="preserve"> </v>
      </c>
      <c r="G340" s="62" t="str">
        <f>IF(PTD_storfe!F346=0," ",PTD_storfe!F346)</f>
        <v xml:space="preserve"> </v>
      </c>
      <c r="H340" s="62" t="str">
        <f>IF(PTD_storfe!G346=0," ",PTD_storfe!G346)</f>
        <v xml:space="preserve"> </v>
      </c>
      <c r="I340" s="62" t="str">
        <f>IF(PTD_storfe!H346=0," ",PTD_storfe!H346)</f>
        <v xml:space="preserve"> </v>
      </c>
      <c r="J340" s="62"/>
      <c r="K340" s="47" t="str">
        <f>IF(PTD_storfe!I346=0," ",PTD_storfe!I346)</f>
        <v xml:space="preserve"> </v>
      </c>
      <c r="L340" s="63" t="str">
        <f>IF(PTD_storfe!J346=0," ",PTD_storfe!J346)</f>
        <v xml:space="preserve"> </v>
      </c>
      <c r="M340" s="63" t="str">
        <f>IF(PTD_storfe!K346=0," ",PTD_storfe!K346)</f>
        <v xml:space="preserve"> </v>
      </c>
      <c r="N340" s="63" t="str">
        <f>IF(PTD_storfe!L346=0," ",PTD_storfe!L346)</f>
        <v xml:space="preserve"> </v>
      </c>
      <c r="O340" s="63" t="str">
        <f>IF(PTD_storfe!M346=0," ",PTD_storfe!M346)</f>
        <v xml:space="preserve"> </v>
      </c>
      <c r="P340" s="63" t="str">
        <f>IF(PTD_storfe!N346=0," ",PTD_storfe!N346)</f>
        <v xml:space="preserve"> </v>
      </c>
      <c r="Q340" s="63" t="str">
        <f>IF(PTD_storfe!O346=0," ",PTD_storfe!O346)</f>
        <v xml:space="preserve"> </v>
      </c>
      <c r="R340" s="63" t="str">
        <f>IF(PTD_storfe!P346=0," ",PTD_storfe!P346)</f>
        <v xml:space="preserve"> </v>
      </c>
    </row>
    <row r="341" spans="2:18" x14ac:dyDescent="0.25">
      <c r="B341" s="47" t="str">
        <f>IF(PTD_storfe!A347=0," ",PTD_storfe!A347)</f>
        <v xml:space="preserve"> </v>
      </c>
      <c r="C341" s="62" t="str">
        <f>IF(PTD_storfe!B347=0," ",PTD_storfe!B347)</f>
        <v xml:space="preserve"> </v>
      </c>
      <c r="D341" s="62" t="str">
        <f>IF(PTD_storfe!C347=0," ",PTD_storfe!C347)</f>
        <v xml:space="preserve"> </v>
      </c>
      <c r="E341" s="62" t="str">
        <f>IF(PTD_storfe!D347=0," ",PTD_storfe!D347)</f>
        <v xml:space="preserve"> </v>
      </c>
      <c r="F341" s="62" t="str">
        <f>IF(PTD_storfe!E347=0," ",PTD_storfe!E347)</f>
        <v xml:space="preserve"> </v>
      </c>
      <c r="G341" s="62" t="str">
        <f>IF(PTD_storfe!F347=0," ",PTD_storfe!F347)</f>
        <v xml:space="preserve"> </v>
      </c>
      <c r="H341" s="62" t="str">
        <f>IF(PTD_storfe!G347=0," ",PTD_storfe!G347)</f>
        <v xml:space="preserve"> </v>
      </c>
      <c r="I341" s="62" t="str">
        <f>IF(PTD_storfe!H347=0," ",PTD_storfe!H347)</f>
        <v xml:space="preserve"> </v>
      </c>
      <c r="J341" s="62"/>
      <c r="K341" s="47" t="str">
        <f>IF(PTD_storfe!I347=0," ",PTD_storfe!I347)</f>
        <v xml:space="preserve"> </v>
      </c>
      <c r="L341" s="63" t="str">
        <f>IF(PTD_storfe!J347=0," ",PTD_storfe!J347)</f>
        <v xml:space="preserve"> </v>
      </c>
      <c r="M341" s="63" t="str">
        <f>IF(PTD_storfe!K347=0," ",PTD_storfe!K347)</f>
        <v xml:space="preserve"> </v>
      </c>
      <c r="N341" s="63" t="str">
        <f>IF(PTD_storfe!L347=0," ",PTD_storfe!L347)</f>
        <v xml:space="preserve"> </v>
      </c>
      <c r="O341" s="63" t="str">
        <f>IF(PTD_storfe!M347=0," ",PTD_storfe!M347)</f>
        <v xml:space="preserve"> </v>
      </c>
      <c r="P341" s="63" t="str">
        <f>IF(PTD_storfe!N347=0," ",PTD_storfe!N347)</f>
        <v xml:space="preserve"> </v>
      </c>
      <c r="Q341" s="63" t="str">
        <f>IF(PTD_storfe!O347=0," ",PTD_storfe!O347)</f>
        <v xml:space="preserve"> </v>
      </c>
      <c r="R341" s="63" t="str">
        <f>IF(PTD_storfe!P347=0," ",PTD_storfe!P347)</f>
        <v xml:space="preserve"> </v>
      </c>
    </row>
    <row r="342" spans="2:18" x14ac:dyDescent="0.25">
      <c r="B342" s="47" t="str">
        <f>IF(PTD_storfe!A348=0," ",PTD_storfe!A348)</f>
        <v xml:space="preserve"> </v>
      </c>
      <c r="C342" s="62" t="str">
        <f>IF(PTD_storfe!B348=0," ",PTD_storfe!B348)</f>
        <v xml:space="preserve"> </v>
      </c>
      <c r="D342" s="62" t="str">
        <f>IF(PTD_storfe!C348=0," ",PTD_storfe!C348)</f>
        <v xml:space="preserve"> </v>
      </c>
      <c r="E342" s="62" t="str">
        <f>IF(PTD_storfe!D348=0," ",PTD_storfe!D348)</f>
        <v xml:space="preserve"> </v>
      </c>
      <c r="F342" s="62" t="str">
        <f>IF(PTD_storfe!E348=0," ",PTD_storfe!E348)</f>
        <v xml:space="preserve"> </v>
      </c>
      <c r="G342" s="62" t="str">
        <f>IF(PTD_storfe!F348=0," ",PTD_storfe!F348)</f>
        <v xml:space="preserve"> </v>
      </c>
      <c r="H342" s="62" t="str">
        <f>IF(PTD_storfe!G348=0," ",PTD_storfe!G348)</f>
        <v xml:space="preserve"> </v>
      </c>
      <c r="I342" s="62" t="str">
        <f>IF(PTD_storfe!H348=0," ",PTD_storfe!H348)</f>
        <v xml:space="preserve"> </v>
      </c>
      <c r="J342" s="62"/>
      <c r="K342" s="47" t="str">
        <f>IF(PTD_storfe!I348=0," ",PTD_storfe!I348)</f>
        <v xml:space="preserve"> </v>
      </c>
      <c r="L342" s="63" t="str">
        <f>IF(PTD_storfe!J348=0," ",PTD_storfe!J348)</f>
        <v xml:space="preserve"> </v>
      </c>
      <c r="M342" s="63" t="str">
        <f>IF(PTD_storfe!K348=0," ",PTD_storfe!K348)</f>
        <v xml:space="preserve"> </v>
      </c>
      <c r="N342" s="63" t="str">
        <f>IF(PTD_storfe!L348=0," ",PTD_storfe!L348)</f>
        <v xml:space="preserve"> </v>
      </c>
      <c r="O342" s="63" t="str">
        <f>IF(PTD_storfe!M348=0," ",PTD_storfe!M348)</f>
        <v xml:space="preserve"> </v>
      </c>
      <c r="P342" s="63" t="str">
        <f>IF(PTD_storfe!N348=0," ",PTD_storfe!N348)</f>
        <v xml:space="preserve"> </v>
      </c>
      <c r="Q342" s="63" t="str">
        <f>IF(PTD_storfe!O348=0," ",PTD_storfe!O348)</f>
        <v xml:space="preserve"> </v>
      </c>
      <c r="R342" s="63" t="str">
        <f>IF(PTD_storfe!P348=0," ",PTD_storfe!P348)</f>
        <v xml:space="preserve"> </v>
      </c>
    </row>
    <row r="343" spans="2:18" x14ac:dyDescent="0.25">
      <c r="B343" s="47" t="str">
        <f>IF(PTD_storfe!A349=0," ",PTD_storfe!A349)</f>
        <v xml:space="preserve"> </v>
      </c>
      <c r="C343" s="62" t="str">
        <f>IF(PTD_storfe!B349=0," ",PTD_storfe!B349)</f>
        <v xml:space="preserve"> </v>
      </c>
      <c r="D343" s="62" t="str">
        <f>IF(PTD_storfe!C349=0," ",PTD_storfe!C349)</f>
        <v xml:space="preserve"> </v>
      </c>
      <c r="E343" s="62" t="str">
        <f>IF(PTD_storfe!D349=0," ",PTD_storfe!D349)</f>
        <v xml:space="preserve"> </v>
      </c>
      <c r="F343" s="62" t="str">
        <f>IF(PTD_storfe!E349=0," ",PTD_storfe!E349)</f>
        <v xml:space="preserve"> </v>
      </c>
      <c r="G343" s="62" t="str">
        <f>IF(PTD_storfe!F349=0," ",PTD_storfe!F349)</f>
        <v xml:space="preserve"> </v>
      </c>
      <c r="H343" s="62" t="str">
        <f>IF(PTD_storfe!G349=0," ",PTD_storfe!G349)</f>
        <v xml:space="preserve"> </v>
      </c>
      <c r="I343" s="62" t="str">
        <f>IF(PTD_storfe!H349=0," ",PTD_storfe!H349)</f>
        <v xml:space="preserve"> </v>
      </c>
      <c r="J343" s="62"/>
      <c r="K343" s="47" t="str">
        <f>IF(PTD_storfe!I349=0," ",PTD_storfe!I349)</f>
        <v xml:space="preserve"> </v>
      </c>
      <c r="L343" s="63" t="str">
        <f>IF(PTD_storfe!J349=0," ",PTD_storfe!J349)</f>
        <v xml:space="preserve"> </v>
      </c>
      <c r="M343" s="63" t="str">
        <f>IF(PTD_storfe!K349=0," ",PTD_storfe!K349)</f>
        <v xml:space="preserve"> </v>
      </c>
      <c r="N343" s="63" t="str">
        <f>IF(PTD_storfe!L349=0," ",PTD_storfe!L349)</f>
        <v xml:space="preserve"> </v>
      </c>
      <c r="O343" s="63" t="str">
        <f>IF(PTD_storfe!M349=0," ",PTD_storfe!M349)</f>
        <v xml:space="preserve"> </v>
      </c>
      <c r="P343" s="63" t="str">
        <f>IF(PTD_storfe!N349=0," ",PTD_storfe!N349)</f>
        <v xml:space="preserve"> </v>
      </c>
      <c r="Q343" s="63" t="str">
        <f>IF(PTD_storfe!O349=0," ",PTD_storfe!O349)</f>
        <v xml:space="preserve"> </v>
      </c>
      <c r="R343" s="63" t="str">
        <f>IF(PTD_storfe!P349=0," ",PTD_storfe!P349)</f>
        <v xml:space="preserve"> </v>
      </c>
    </row>
    <row r="344" spans="2:18" x14ac:dyDescent="0.25">
      <c r="B344" s="47" t="str">
        <f>IF(PTD_storfe!A350=0," ",PTD_storfe!A350)</f>
        <v xml:space="preserve"> </v>
      </c>
      <c r="C344" s="62" t="str">
        <f>IF(PTD_storfe!B350=0," ",PTD_storfe!B350)</f>
        <v xml:space="preserve"> </v>
      </c>
      <c r="D344" s="62" t="str">
        <f>IF(PTD_storfe!C350=0," ",PTD_storfe!C350)</f>
        <v xml:space="preserve"> </v>
      </c>
      <c r="E344" s="62" t="str">
        <f>IF(PTD_storfe!D350=0," ",PTD_storfe!D350)</f>
        <v xml:space="preserve"> </v>
      </c>
      <c r="F344" s="62" t="str">
        <f>IF(PTD_storfe!E350=0," ",PTD_storfe!E350)</f>
        <v xml:space="preserve"> </v>
      </c>
      <c r="G344" s="62" t="str">
        <f>IF(PTD_storfe!F350=0," ",PTD_storfe!F350)</f>
        <v xml:space="preserve"> </v>
      </c>
      <c r="H344" s="62" t="str">
        <f>IF(PTD_storfe!G350=0," ",PTD_storfe!G350)</f>
        <v xml:space="preserve"> </v>
      </c>
      <c r="I344" s="62" t="str">
        <f>IF(PTD_storfe!H350=0," ",PTD_storfe!H350)</f>
        <v xml:space="preserve"> </v>
      </c>
      <c r="J344" s="62"/>
      <c r="K344" s="47" t="str">
        <f>IF(PTD_storfe!I350=0," ",PTD_storfe!I350)</f>
        <v xml:space="preserve"> </v>
      </c>
      <c r="L344" s="63" t="str">
        <f>IF(PTD_storfe!J350=0," ",PTD_storfe!J350)</f>
        <v xml:space="preserve"> </v>
      </c>
      <c r="M344" s="63" t="str">
        <f>IF(PTD_storfe!K350=0," ",PTD_storfe!K350)</f>
        <v xml:space="preserve"> </v>
      </c>
      <c r="N344" s="63" t="str">
        <f>IF(PTD_storfe!L350=0," ",PTD_storfe!L350)</f>
        <v xml:space="preserve"> </v>
      </c>
      <c r="O344" s="63" t="str">
        <f>IF(PTD_storfe!M350=0," ",PTD_storfe!M350)</f>
        <v xml:space="preserve"> </v>
      </c>
      <c r="P344" s="63" t="str">
        <f>IF(PTD_storfe!N350=0," ",PTD_storfe!N350)</f>
        <v xml:space="preserve"> </v>
      </c>
      <c r="Q344" s="63" t="str">
        <f>IF(PTD_storfe!O350=0," ",PTD_storfe!O350)</f>
        <v xml:space="preserve"> </v>
      </c>
      <c r="R344" s="63" t="str">
        <f>IF(PTD_storfe!P350=0," ",PTD_storfe!P350)</f>
        <v xml:space="preserve"> </v>
      </c>
    </row>
    <row r="345" spans="2:18" x14ac:dyDescent="0.25">
      <c r="B345" s="47" t="str">
        <f>IF(PTD_storfe!A351=0," ",PTD_storfe!A351)</f>
        <v xml:space="preserve"> </v>
      </c>
      <c r="C345" s="62" t="str">
        <f>IF(PTD_storfe!B351=0," ",PTD_storfe!B351)</f>
        <v xml:space="preserve"> </v>
      </c>
      <c r="D345" s="62" t="str">
        <f>IF(PTD_storfe!C351=0," ",PTD_storfe!C351)</f>
        <v xml:space="preserve"> </v>
      </c>
      <c r="E345" s="62" t="str">
        <f>IF(PTD_storfe!D351=0," ",PTD_storfe!D351)</f>
        <v xml:space="preserve"> </v>
      </c>
      <c r="F345" s="62" t="str">
        <f>IF(PTD_storfe!E351=0," ",PTD_storfe!E351)</f>
        <v xml:space="preserve"> </v>
      </c>
      <c r="G345" s="62" t="str">
        <f>IF(PTD_storfe!F351=0," ",PTD_storfe!F351)</f>
        <v xml:space="preserve"> </v>
      </c>
      <c r="H345" s="62" t="str">
        <f>IF(PTD_storfe!G351=0," ",PTD_storfe!G351)</f>
        <v xml:space="preserve"> </v>
      </c>
      <c r="I345" s="62" t="str">
        <f>IF(PTD_storfe!H351=0," ",PTD_storfe!H351)</f>
        <v xml:space="preserve"> </v>
      </c>
      <c r="J345" s="62"/>
      <c r="K345" s="47" t="str">
        <f>IF(PTD_storfe!I351=0," ",PTD_storfe!I351)</f>
        <v xml:space="preserve"> </v>
      </c>
      <c r="L345" s="63" t="str">
        <f>IF(PTD_storfe!J351=0," ",PTD_storfe!J351)</f>
        <v xml:space="preserve"> </v>
      </c>
      <c r="M345" s="63" t="str">
        <f>IF(PTD_storfe!K351=0," ",PTD_storfe!K351)</f>
        <v xml:space="preserve"> </v>
      </c>
      <c r="N345" s="63" t="str">
        <f>IF(PTD_storfe!L351=0," ",PTD_storfe!L351)</f>
        <v xml:space="preserve"> </v>
      </c>
      <c r="O345" s="63" t="str">
        <f>IF(PTD_storfe!M351=0," ",PTD_storfe!M351)</f>
        <v xml:space="preserve"> </v>
      </c>
      <c r="P345" s="63" t="str">
        <f>IF(PTD_storfe!N351=0," ",PTD_storfe!N351)</f>
        <v xml:space="preserve"> </v>
      </c>
      <c r="Q345" s="63" t="str">
        <f>IF(PTD_storfe!O351=0," ",PTD_storfe!O351)</f>
        <v xml:space="preserve"> </v>
      </c>
      <c r="R345" s="63" t="str">
        <f>IF(PTD_storfe!P351=0," ",PTD_storfe!P351)</f>
        <v xml:space="preserve"> </v>
      </c>
    </row>
    <row r="346" spans="2:18" x14ac:dyDescent="0.25">
      <c r="B346" s="47" t="str">
        <f>IF(PTD_storfe!A352=0," ",PTD_storfe!A352)</f>
        <v xml:space="preserve"> </v>
      </c>
      <c r="C346" s="62" t="str">
        <f>IF(PTD_storfe!B352=0," ",PTD_storfe!B352)</f>
        <v xml:space="preserve"> </v>
      </c>
      <c r="D346" s="62" t="str">
        <f>IF(PTD_storfe!C352=0," ",PTD_storfe!C352)</f>
        <v xml:space="preserve"> </v>
      </c>
      <c r="E346" s="62" t="str">
        <f>IF(PTD_storfe!D352=0," ",PTD_storfe!D352)</f>
        <v xml:space="preserve"> </v>
      </c>
      <c r="F346" s="62" t="str">
        <f>IF(PTD_storfe!E352=0," ",PTD_storfe!E352)</f>
        <v xml:space="preserve"> </v>
      </c>
      <c r="G346" s="62" t="str">
        <f>IF(PTD_storfe!F352=0," ",PTD_storfe!F352)</f>
        <v xml:space="preserve"> </v>
      </c>
      <c r="H346" s="62" t="str">
        <f>IF(PTD_storfe!G352=0," ",PTD_storfe!G352)</f>
        <v xml:space="preserve"> </v>
      </c>
      <c r="I346" s="62" t="str">
        <f>IF(PTD_storfe!H352=0," ",PTD_storfe!H352)</f>
        <v xml:space="preserve"> </v>
      </c>
      <c r="J346" s="62"/>
      <c r="K346" s="47" t="str">
        <f>IF(PTD_storfe!I352=0," ",PTD_storfe!I352)</f>
        <v xml:space="preserve"> </v>
      </c>
      <c r="L346" s="63" t="str">
        <f>IF(PTD_storfe!J352=0," ",PTD_storfe!J352)</f>
        <v xml:space="preserve"> </v>
      </c>
      <c r="M346" s="63" t="str">
        <f>IF(PTD_storfe!K352=0," ",PTD_storfe!K352)</f>
        <v xml:space="preserve"> </v>
      </c>
      <c r="N346" s="63" t="str">
        <f>IF(PTD_storfe!L352=0," ",PTD_storfe!L352)</f>
        <v xml:space="preserve"> </v>
      </c>
      <c r="O346" s="63" t="str">
        <f>IF(PTD_storfe!M352=0," ",PTD_storfe!M352)</f>
        <v xml:space="preserve"> </v>
      </c>
      <c r="P346" s="63" t="str">
        <f>IF(PTD_storfe!N352=0," ",PTD_storfe!N352)</f>
        <v xml:space="preserve"> </v>
      </c>
      <c r="Q346" s="63" t="str">
        <f>IF(PTD_storfe!O352=0," ",PTD_storfe!O352)</f>
        <v xml:space="preserve"> </v>
      </c>
      <c r="R346" s="63" t="str">
        <f>IF(PTD_storfe!P352=0," ",PTD_storfe!P352)</f>
        <v xml:space="preserve"> </v>
      </c>
    </row>
    <row r="347" spans="2:18" x14ac:dyDescent="0.25">
      <c r="B347" s="47" t="str">
        <f>IF(PTD_storfe!A353=0," ",PTD_storfe!A353)</f>
        <v xml:space="preserve"> </v>
      </c>
      <c r="C347" s="62" t="str">
        <f>IF(PTD_storfe!B353=0," ",PTD_storfe!B353)</f>
        <v xml:space="preserve"> </v>
      </c>
      <c r="D347" s="62" t="str">
        <f>IF(PTD_storfe!C353=0," ",PTD_storfe!C353)</f>
        <v xml:space="preserve"> </v>
      </c>
      <c r="E347" s="62" t="str">
        <f>IF(PTD_storfe!D353=0," ",PTD_storfe!D353)</f>
        <v xml:space="preserve"> </v>
      </c>
      <c r="F347" s="62" t="str">
        <f>IF(PTD_storfe!E353=0," ",PTD_storfe!E353)</f>
        <v xml:space="preserve"> </v>
      </c>
      <c r="G347" s="62" t="str">
        <f>IF(PTD_storfe!F353=0," ",PTD_storfe!F353)</f>
        <v xml:space="preserve"> </v>
      </c>
      <c r="H347" s="62" t="str">
        <f>IF(PTD_storfe!G353=0," ",PTD_storfe!G353)</f>
        <v xml:space="preserve"> </v>
      </c>
      <c r="I347" s="62" t="str">
        <f>IF(PTD_storfe!H353=0," ",PTD_storfe!H353)</f>
        <v xml:space="preserve"> </v>
      </c>
      <c r="J347" s="62"/>
      <c r="K347" s="47" t="str">
        <f>IF(PTD_storfe!I353=0," ",PTD_storfe!I353)</f>
        <v xml:space="preserve"> </v>
      </c>
      <c r="L347" s="63" t="str">
        <f>IF(PTD_storfe!J353=0," ",PTD_storfe!J353)</f>
        <v xml:space="preserve"> </v>
      </c>
      <c r="M347" s="63" t="str">
        <f>IF(PTD_storfe!K353=0," ",PTD_storfe!K353)</f>
        <v xml:space="preserve"> </v>
      </c>
      <c r="N347" s="63" t="str">
        <f>IF(PTD_storfe!L353=0," ",PTD_storfe!L353)</f>
        <v xml:space="preserve"> </v>
      </c>
      <c r="O347" s="63" t="str">
        <f>IF(PTD_storfe!M353=0," ",PTD_storfe!M353)</f>
        <v xml:space="preserve"> </v>
      </c>
      <c r="P347" s="63" t="str">
        <f>IF(PTD_storfe!N353=0," ",PTD_storfe!N353)</f>
        <v xml:space="preserve"> </v>
      </c>
      <c r="Q347" s="63" t="str">
        <f>IF(PTD_storfe!O353=0," ",PTD_storfe!O353)</f>
        <v xml:space="preserve"> </v>
      </c>
      <c r="R347" s="63" t="str">
        <f>IF(PTD_storfe!P353=0," ",PTD_storfe!P353)</f>
        <v xml:space="preserve"> </v>
      </c>
    </row>
    <row r="348" spans="2:18" x14ac:dyDescent="0.25">
      <c r="B348" s="47" t="str">
        <f>IF(PTD_storfe!A354=0," ",PTD_storfe!A354)</f>
        <v xml:space="preserve"> </v>
      </c>
      <c r="C348" s="62" t="str">
        <f>IF(PTD_storfe!B354=0," ",PTD_storfe!B354)</f>
        <v xml:space="preserve"> </v>
      </c>
      <c r="D348" s="62" t="str">
        <f>IF(PTD_storfe!C354=0," ",PTD_storfe!C354)</f>
        <v xml:space="preserve"> </v>
      </c>
      <c r="E348" s="62" t="str">
        <f>IF(PTD_storfe!D354=0," ",PTD_storfe!D354)</f>
        <v xml:space="preserve"> </v>
      </c>
      <c r="F348" s="62" t="str">
        <f>IF(PTD_storfe!E354=0," ",PTD_storfe!E354)</f>
        <v xml:space="preserve"> </v>
      </c>
      <c r="G348" s="62" t="str">
        <f>IF(PTD_storfe!F354=0," ",PTD_storfe!F354)</f>
        <v xml:space="preserve"> </v>
      </c>
      <c r="H348" s="62" t="str">
        <f>IF(PTD_storfe!G354=0," ",PTD_storfe!G354)</f>
        <v xml:space="preserve"> </v>
      </c>
      <c r="I348" s="62" t="str">
        <f>IF(PTD_storfe!H354=0," ",PTD_storfe!H354)</f>
        <v xml:space="preserve"> </v>
      </c>
      <c r="J348" s="62"/>
      <c r="K348" s="47" t="str">
        <f>IF(PTD_storfe!I354=0," ",PTD_storfe!I354)</f>
        <v xml:space="preserve"> </v>
      </c>
      <c r="L348" s="63" t="str">
        <f>IF(PTD_storfe!J354=0," ",PTD_storfe!J354)</f>
        <v xml:space="preserve"> </v>
      </c>
      <c r="M348" s="63" t="str">
        <f>IF(PTD_storfe!K354=0," ",PTD_storfe!K354)</f>
        <v xml:space="preserve"> </v>
      </c>
      <c r="N348" s="63" t="str">
        <f>IF(PTD_storfe!L354=0," ",PTD_storfe!L354)</f>
        <v xml:space="preserve"> </v>
      </c>
      <c r="O348" s="63" t="str">
        <f>IF(PTD_storfe!M354=0," ",PTD_storfe!M354)</f>
        <v xml:space="preserve"> </v>
      </c>
      <c r="P348" s="63" t="str">
        <f>IF(PTD_storfe!N354=0," ",PTD_storfe!N354)</f>
        <v xml:space="preserve"> </v>
      </c>
      <c r="Q348" s="63" t="str">
        <f>IF(PTD_storfe!O354=0," ",PTD_storfe!O354)</f>
        <v xml:space="preserve"> </v>
      </c>
      <c r="R348" s="63" t="str">
        <f>IF(PTD_storfe!P354=0," ",PTD_storfe!P354)</f>
        <v xml:space="preserve"> </v>
      </c>
    </row>
    <row r="349" spans="2:18" x14ac:dyDescent="0.25">
      <c r="B349" s="47" t="str">
        <f>IF(PTD_storfe!A355=0," ",PTD_storfe!A355)</f>
        <v xml:space="preserve"> </v>
      </c>
      <c r="C349" s="62" t="str">
        <f>IF(PTD_storfe!B355=0," ",PTD_storfe!B355)</f>
        <v xml:space="preserve"> </v>
      </c>
      <c r="D349" s="62" t="str">
        <f>IF(PTD_storfe!C355=0," ",PTD_storfe!C355)</f>
        <v xml:space="preserve"> </v>
      </c>
      <c r="E349" s="62" t="str">
        <f>IF(PTD_storfe!D355=0," ",PTD_storfe!D355)</f>
        <v xml:space="preserve"> </v>
      </c>
      <c r="F349" s="62" t="str">
        <f>IF(PTD_storfe!E355=0," ",PTD_storfe!E355)</f>
        <v xml:space="preserve"> </v>
      </c>
      <c r="G349" s="62" t="str">
        <f>IF(PTD_storfe!F355=0," ",PTD_storfe!F355)</f>
        <v xml:space="preserve"> </v>
      </c>
      <c r="H349" s="62" t="str">
        <f>IF(PTD_storfe!G355=0," ",PTD_storfe!G355)</f>
        <v xml:space="preserve"> </v>
      </c>
      <c r="I349" s="62" t="str">
        <f>IF(PTD_storfe!H355=0," ",PTD_storfe!H355)</f>
        <v xml:space="preserve"> </v>
      </c>
      <c r="J349" s="62"/>
      <c r="K349" s="47" t="str">
        <f>IF(PTD_storfe!I355=0," ",PTD_storfe!I355)</f>
        <v xml:space="preserve"> </v>
      </c>
      <c r="L349" s="63" t="str">
        <f>IF(PTD_storfe!J355=0," ",PTD_storfe!J355)</f>
        <v xml:space="preserve"> </v>
      </c>
      <c r="M349" s="63" t="str">
        <f>IF(PTD_storfe!K355=0," ",PTD_storfe!K355)</f>
        <v xml:space="preserve"> </v>
      </c>
      <c r="N349" s="63" t="str">
        <f>IF(PTD_storfe!L355=0," ",PTD_storfe!L355)</f>
        <v xml:space="preserve"> </v>
      </c>
      <c r="O349" s="63" t="str">
        <f>IF(PTD_storfe!M355=0," ",PTD_storfe!M355)</f>
        <v xml:space="preserve"> </v>
      </c>
      <c r="P349" s="63" t="str">
        <f>IF(PTD_storfe!N355=0," ",PTD_storfe!N355)</f>
        <v xml:space="preserve"> </v>
      </c>
      <c r="Q349" s="63" t="str">
        <f>IF(PTD_storfe!O355=0," ",PTD_storfe!O355)</f>
        <v xml:space="preserve"> </v>
      </c>
      <c r="R349" s="63" t="str">
        <f>IF(PTD_storfe!P355=0," ",PTD_storfe!P355)</f>
        <v xml:space="preserve"> </v>
      </c>
    </row>
    <row r="350" spans="2:18" x14ac:dyDescent="0.25">
      <c r="B350" s="47" t="str">
        <f>IF(PTD_storfe!A356=0," ",PTD_storfe!A356)</f>
        <v xml:space="preserve"> </v>
      </c>
      <c r="C350" s="62" t="str">
        <f>IF(PTD_storfe!B356=0," ",PTD_storfe!B356)</f>
        <v xml:space="preserve"> </v>
      </c>
      <c r="D350" s="62" t="str">
        <f>IF(PTD_storfe!C356=0," ",PTD_storfe!C356)</f>
        <v xml:space="preserve"> </v>
      </c>
      <c r="E350" s="62" t="str">
        <f>IF(PTD_storfe!D356=0," ",PTD_storfe!D356)</f>
        <v xml:space="preserve"> </v>
      </c>
      <c r="F350" s="62" t="str">
        <f>IF(PTD_storfe!E356=0," ",PTD_storfe!E356)</f>
        <v xml:space="preserve"> </v>
      </c>
      <c r="G350" s="62" t="str">
        <f>IF(PTD_storfe!F356=0," ",PTD_storfe!F356)</f>
        <v xml:space="preserve"> </v>
      </c>
      <c r="H350" s="62" t="str">
        <f>IF(PTD_storfe!G356=0," ",PTD_storfe!G356)</f>
        <v xml:space="preserve"> </v>
      </c>
      <c r="I350" s="62" t="str">
        <f>IF(PTD_storfe!H356=0," ",PTD_storfe!H356)</f>
        <v xml:space="preserve"> </v>
      </c>
      <c r="J350" s="62"/>
      <c r="K350" s="47" t="str">
        <f>IF(PTD_storfe!I356=0," ",PTD_storfe!I356)</f>
        <v xml:space="preserve"> </v>
      </c>
      <c r="L350" s="63" t="str">
        <f>IF(PTD_storfe!J356=0," ",PTD_storfe!J356)</f>
        <v xml:space="preserve"> </v>
      </c>
      <c r="M350" s="63" t="str">
        <f>IF(PTD_storfe!K356=0," ",PTD_storfe!K356)</f>
        <v xml:space="preserve"> </v>
      </c>
      <c r="N350" s="63" t="str">
        <f>IF(PTD_storfe!L356=0," ",PTD_storfe!L356)</f>
        <v xml:space="preserve"> </v>
      </c>
      <c r="O350" s="63" t="str">
        <f>IF(PTD_storfe!M356=0," ",PTD_storfe!M356)</f>
        <v xml:space="preserve"> </v>
      </c>
      <c r="P350" s="63" t="str">
        <f>IF(PTD_storfe!N356=0," ",PTD_storfe!N356)</f>
        <v xml:space="preserve"> </v>
      </c>
      <c r="Q350" s="63" t="str">
        <f>IF(PTD_storfe!O356=0," ",PTD_storfe!O356)</f>
        <v xml:space="preserve"> </v>
      </c>
      <c r="R350" s="63" t="str">
        <f>IF(PTD_storfe!P356=0," ",PTD_storfe!P356)</f>
        <v xml:space="preserve"> </v>
      </c>
    </row>
    <row r="351" spans="2:18" x14ac:dyDescent="0.25">
      <c r="B351" s="47" t="str">
        <f>IF(PTD_storfe!A357=0," ",PTD_storfe!A357)</f>
        <v xml:space="preserve"> </v>
      </c>
      <c r="C351" s="62" t="str">
        <f>IF(PTD_storfe!B357=0," ",PTD_storfe!B357)</f>
        <v xml:space="preserve"> </v>
      </c>
      <c r="D351" s="62" t="str">
        <f>IF(PTD_storfe!C357=0," ",PTD_storfe!C357)</f>
        <v xml:space="preserve"> </v>
      </c>
      <c r="E351" s="62" t="str">
        <f>IF(PTD_storfe!D357=0," ",PTD_storfe!D357)</f>
        <v xml:space="preserve"> </v>
      </c>
      <c r="F351" s="62" t="str">
        <f>IF(PTD_storfe!E357=0," ",PTD_storfe!E357)</f>
        <v xml:space="preserve"> </v>
      </c>
      <c r="G351" s="62" t="str">
        <f>IF(PTD_storfe!F357=0," ",PTD_storfe!F357)</f>
        <v xml:space="preserve"> </v>
      </c>
      <c r="H351" s="62" t="str">
        <f>IF(PTD_storfe!G357=0," ",PTD_storfe!G357)</f>
        <v xml:space="preserve"> </v>
      </c>
      <c r="I351" s="62" t="str">
        <f>IF(PTD_storfe!H357=0," ",PTD_storfe!H357)</f>
        <v xml:space="preserve"> </v>
      </c>
      <c r="J351" s="62"/>
      <c r="K351" s="47" t="str">
        <f>IF(PTD_storfe!I357=0," ",PTD_storfe!I357)</f>
        <v xml:space="preserve"> </v>
      </c>
      <c r="L351" s="63" t="str">
        <f>IF(PTD_storfe!J357=0," ",PTD_storfe!J357)</f>
        <v xml:space="preserve"> </v>
      </c>
      <c r="M351" s="63" t="str">
        <f>IF(PTD_storfe!K357=0," ",PTD_storfe!K357)</f>
        <v xml:space="preserve"> </v>
      </c>
      <c r="N351" s="63" t="str">
        <f>IF(PTD_storfe!L357=0," ",PTD_storfe!L357)</f>
        <v xml:space="preserve"> </v>
      </c>
      <c r="O351" s="63" t="str">
        <f>IF(PTD_storfe!M357=0," ",PTD_storfe!M357)</f>
        <v xml:space="preserve"> </v>
      </c>
      <c r="P351" s="63" t="str">
        <f>IF(PTD_storfe!N357=0," ",PTD_storfe!N357)</f>
        <v xml:space="preserve"> </v>
      </c>
      <c r="Q351" s="63" t="str">
        <f>IF(PTD_storfe!O357=0," ",PTD_storfe!O357)</f>
        <v xml:space="preserve"> </v>
      </c>
      <c r="R351" s="63" t="str">
        <f>IF(PTD_storfe!P357=0," ",PTD_storfe!P357)</f>
        <v xml:space="preserve"> </v>
      </c>
    </row>
    <row r="352" spans="2:18" x14ac:dyDescent="0.25">
      <c r="B352" s="47" t="str">
        <f>IF(PTD_storfe!A358=0," ",PTD_storfe!A358)</f>
        <v xml:space="preserve"> </v>
      </c>
      <c r="C352" s="62" t="str">
        <f>IF(PTD_storfe!B358=0," ",PTD_storfe!B358)</f>
        <v xml:space="preserve"> </v>
      </c>
      <c r="D352" s="62" t="str">
        <f>IF(PTD_storfe!C358=0," ",PTD_storfe!C358)</f>
        <v xml:space="preserve"> </v>
      </c>
      <c r="E352" s="62" t="str">
        <f>IF(PTD_storfe!D358=0," ",PTD_storfe!D358)</f>
        <v xml:space="preserve"> </v>
      </c>
      <c r="F352" s="62" t="str">
        <f>IF(PTD_storfe!E358=0," ",PTD_storfe!E358)</f>
        <v xml:space="preserve"> </v>
      </c>
      <c r="G352" s="62" t="str">
        <f>IF(PTD_storfe!F358=0," ",PTD_storfe!F358)</f>
        <v xml:space="preserve"> </v>
      </c>
      <c r="H352" s="62" t="str">
        <f>IF(PTD_storfe!G358=0," ",PTD_storfe!G358)</f>
        <v xml:space="preserve"> </v>
      </c>
      <c r="I352" s="62" t="str">
        <f>IF(PTD_storfe!H358=0," ",PTD_storfe!H358)</f>
        <v xml:space="preserve"> </v>
      </c>
      <c r="J352" s="62"/>
      <c r="K352" s="47" t="str">
        <f>IF(PTD_storfe!I358=0," ",PTD_storfe!I358)</f>
        <v xml:space="preserve"> </v>
      </c>
      <c r="L352" s="63" t="str">
        <f>IF(PTD_storfe!J358=0," ",PTD_storfe!J358)</f>
        <v xml:space="preserve"> </v>
      </c>
      <c r="M352" s="63" t="str">
        <f>IF(PTD_storfe!K358=0," ",PTD_storfe!K358)</f>
        <v xml:space="preserve"> </v>
      </c>
      <c r="N352" s="63" t="str">
        <f>IF(PTD_storfe!L358=0," ",PTD_storfe!L358)</f>
        <v xml:space="preserve"> </v>
      </c>
      <c r="O352" s="63" t="str">
        <f>IF(PTD_storfe!M358=0," ",PTD_storfe!M358)</f>
        <v xml:space="preserve"> </v>
      </c>
      <c r="P352" s="63" t="str">
        <f>IF(PTD_storfe!N358=0," ",PTD_storfe!N358)</f>
        <v xml:space="preserve"> </v>
      </c>
      <c r="Q352" s="63" t="str">
        <f>IF(PTD_storfe!O358=0," ",PTD_storfe!O358)</f>
        <v xml:space="preserve"> </v>
      </c>
      <c r="R352" s="63" t="str">
        <f>IF(PTD_storfe!P358=0," ",PTD_storfe!P358)</f>
        <v xml:space="preserve"> </v>
      </c>
    </row>
    <row r="353" spans="2:18" x14ac:dyDescent="0.25">
      <c r="B353" s="47" t="str">
        <f>IF(PTD_storfe!A359=0," ",PTD_storfe!A359)</f>
        <v xml:space="preserve"> </v>
      </c>
      <c r="C353" s="62" t="str">
        <f>IF(PTD_storfe!B359=0," ",PTD_storfe!B359)</f>
        <v xml:space="preserve"> </v>
      </c>
      <c r="D353" s="62" t="str">
        <f>IF(PTD_storfe!C359=0," ",PTD_storfe!C359)</f>
        <v xml:space="preserve"> </v>
      </c>
      <c r="E353" s="62" t="str">
        <f>IF(PTD_storfe!D359=0," ",PTD_storfe!D359)</f>
        <v xml:space="preserve"> </v>
      </c>
      <c r="F353" s="62" t="str">
        <f>IF(PTD_storfe!E359=0," ",PTD_storfe!E359)</f>
        <v xml:space="preserve"> </v>
      </c>
      <c r="G353" s="62" t="str">
        <f>IF(PTD_storfe!F359=0," ",PTD_storfe!F359)</f>
        <v xml:space="preserve"> </v>
      </c>
      <c r="H353" s="62" t="str">
        <f>IF(PTD_storfe!G359=0," ",PTD_storfe!G359)</f>
        <v xml:space="preserve"> </v>
      </c>
      <c r="I353" s="62" t="str">
        <f>IF(PTD_storfe!H359=0," ",PTD_storfe!H359)</f>
        <v xml:space="preserve"> </v>
      </c>
      <c r="J353" s="62"/>
      <c r="K353" s="47" t="str">
        <f>IF(PTD_storfe!I359=0," ",PTD_storfe!I359)</f>
        <v xml:space="preserve"> </v>
      </c>
      <c r="L353" s="63" t="str">
        <f>IF(PTD_storfe!J359=0," ",PTD_storfe!J359)</f>
        <v xml:space="preserve"> </v>
      </c>
      <c r="M353" s="63" t="str">
        <f>IF(PTD_storfe!K359=0," ",PTD_storfe!K359)</f>
        <v xml:space="preserve"> </v>
      </c>
      <c r="N353" s="63" t="str">
        <f>IF(PTD_storfe!L359=0," ",PTD_storfe!L359)</f>
        <v xml:space="preserve"> </v>
      </c>
      <c r="O353" s="63" t="str">
        <f>IF(PTD_storfe!M359=0," ",PTD_storfe!M359)</f>
        <v xml:space="preserve"> </v>
      </c>
      <c r="P353" s="63" t="str">
        <f>IF(PTD_storfe!N359=0," ",PTD_storfe!N359)</f>
        <v xml:space="preserve"> </v>
      </c>
      <c r="Q353" s="63" t="str">
        <f>IF(PTD_storfe!O359=0," ",PTD_storfe!O359)</f>
        <v xml:space="preserve"> </v>
      </c>
      <c r="R353" s="63" t="str">
        <f>IF(PTD_storfe!P359=0," ",PTD_storfe!P359)</f>
        <v xml:space="preserve"> </v>
      </c>
    </row>
    <row r="354" spans="2:18" x14ac:dyDescent="0.25">
      <c r="B354" s="47" t="str">
        <f>IF(PTD_storfe!A360=0," ",PTD_storfe!A360)</f>
        <v xml:space="preserve"> </v>
      </c>
      <c r="C354" s="62" t="str">
        <f>IF(PTD_storfe!B360=0," ",PTD_storfe!B360)</f>
        <v xml:space="preserve"> </v>
      </c>
      <c r="D354" s="62" t="str">
        <f>IF(PTD_storfe!C360=0," ",PTD_storfe!C360)</f>
        <v xml:space="preserve"> </v>
      </c>
      <c r="E354" s="62" t="str">
        <f>IF(PTD_storfe!D360=0," ",PTD_storfe!D360)</f>
        <v xml:space="preserve"> </v>
      </c>
      <c r="F354" s="62" t="str">
        <f>IF(PTD_storfe!E360=0," ",PTD_storfe!E360)</f>
        <v xml:space="preserve"> </v>
      </c>
      <c r="G354" s="62" t="str">
        <f>IF(PTD_storfe!F360=0," ",PTD_storfe!F360)</f>
        <v xml:space="preserve"> </v>
      </c>
      <c r="H354" s="62" t="str">
        <f>IF(PTD_storfe!G360=0," ",PTD_storfe!G360)</f>
        <v xml:space="preserve"> </v>
      </c>
      <c r="I354" s="62" t="str">
        <f>IF(PTD_storfe!H360=0," ",PTD_storfe!H360)</f>
        <v xml:space="preserve"> </v>
      </c>
      <c r="J354" s="62"/>
      <c r="K354" s="47" t="str">
        <f>IF(PTD_storfe!I360=0," ",PTD_storfe!I360)</f>
        <v xml:space="preserve"> </v>
      </c>
      <c r="L354" s="63" t="str">
        <f>IF(PTD_storfe!J360=0," ",PTD_storfe!J360)</f>
        <v xml:space="preserve"> </v>
      </c>
      <c r="M354" s="63" t="str">
        <f>IF(PTD_storfe!K360=0," ",PTD_storfe!K360)</f>
        <v xml:space="preserve"> </v>
      </c>
      <c r="N354" s="63" t="str">
        <f>IF(PTD_storfe!L360=0," ",PTD_storfe!L360)</f>
        <v xml:space="preserve"> </v>
      </c>
      <c r="O354" s="63" t="str">
        <f>IF(PTD_storfe!M360=0," ",PTD_storfe!M360)</f>
        <v xml:space="preserve"> </v>
      </c>
      <c r="P354" s="63" t="str">
        <f>IF(PTD_storfe!N360=0," ",PTD_storfe!N360)</f>
        <v xml:space="preserve"> </v>
      </c>
      <c r="Q354" s="63" t="str">
        <f>IF(PTD_storfe!O360=0," ",PTD_storfe!O360)</f>
        <v xml:space="preserve"> </v>
      </c>
      <c r="R354" s="63" t="str">
        <f>IF(PTD_storfe!P360=0," ",PTD_storfe!P360)</f>
        <v xml:space="preserve"> </v>
      </c>
    </row>
    <row r="355" spans="2:18" x14ac:dyDescent="0.25">
      <c r="B355" s="47" t="str">
        <f>IF(PTD_storfe!A361=0," ",PTD_storfe!A361)</f>
        <v xml:space="preserve"> </v>
      </c>
      <c r="C355" s="62" t="str">
        <f>IF(PTD_storfe!B361=0," ",PTD_storfe!B361)</f>
        <v xml:space="preserve"> </v>
      </c>
      <c r="D355" s="62" t="str">
        <f>IF(PTD_storfe!C361=0," ",PTD_storfe!C361)</f>
        <v xml:space="preserve"> </v>
      </c>
      <c r="E355" s="62" t="str">
        <f>IF(PTD_storfe!D361=0," ",PTD_storfe!D361)</f>
        <v xml:space="preserve"> </v>
      </c>
      <c r="F355" s="62" t="str">
        <f>IF(PTD_storfe!E361=0," ",PTD_storfe!E361)</f>
        <v xml:space="preserve"> </v>
      </c>
      <c r="G355" s="62" t="str">
        <f>IF(PTD_storfe!F361=0," ",PTD_storfe!F361)</f>
        <v xml:space="preserve"> </v>
      </c>
      <c r="H355" s="62" t="str">
        <f>IF(PTD_storfe!G361=0," ",PTD_storfe!G361)</f>
        <v xml:space="preserve"> </v>
      </c>
      <c r="I355" s="62" t="str">
        <f>IF(PTD_storfe!H361=0," ",PTD_storfe!H361)</f>
        <v xml:space="preserve"> </v>
      </c>
      <c r="J355" s="62"/>
      <c r="K355" s="47" t="str">
        <f>IF(PTD_storfe!I361=0," ",PTD_storfe!I361)</f>
        <v xml:space="preserve"> </v>
      </c>
      <c r="L355" s="63" t="str">
        <f>IF(PTD_storfe!J361=0," ",PTD_storfe!J361)</f>
        <v xml:space="preserve"> </v>
      </c>
      <c r="M355" s="63" t="str">
        <f>IF(PTD_storfe!K361=0," ",PTD_storfe!K361)</f>
        <v xml:space="preserve"> </v>
      </c>
      <c r="N355" s="63" t="str">
        <f>IF(PTD_storfe!L361=0," ",PTD_storfe!L361)</f>
        <v xml:space="preserve"> </v>
      </c>
      <c r="O355" s="63" t="str">
        <f>IF(PTD_storfe!M361=0," ",PTD_storfe!M361)</f>
        <v xml:space="preserve"> </v>
      </c>
      <c r="P355" s="63" t="str">
        <f>IF(PTD_storfe!N361=0," ",PTD_storfe!N361)</f>
        <v xml:space="preserve"> </v>
      </c>
      <c r="Q355" s="63" t="str">
        <f>IF(PTD_storfe!O361=0," ",PTD_storfe!O361)</f>
        <v xml:space="preserve"> </v>
      </c>
      <c r="R355" s="63" t="str">
        <f>IF(PTD_storfe!P361=0," ",PTD_storfe!P361)</f>
        <v xml:space="preserve"> </v>
      </c>
    </row>
    <row r="356" spans="2:18" x14ac:dyDescent="0.25">
      <c r="B356" s="47" t="str">
        <f>IF(PTD_storfe!A362=0," ",PTD_storfe!A362)</f>
        <v xml:space="preserve"> </v>
      </c>
      <c r="C356" s="62" t="str">
        <f>IF(PTD_storfe!B362=0," ",PTD_storfe!B362)</f>
        <v xml:space="preserve"> </v>
      </c>
      <c r="D356" s="62" t="str">
        <f>IF(PTD_storfe!C362=0," ",PTD_storfe!C362)</f>
        <v xml:space="preserve"> </v>
      </c>
      <c r="E356" s="62" t="str">
        <f>IF(PTD_storfe!D362=0," ",PTD_storfe!D362)</f>
        <v xml:space="preserve"> </v>
      </c>
      <c r="F356" s="62" t="str">
        <f>IF(PTD_storfe!E362=0," ",PTD_storfe!E362)</f>
        <v xml:space="preserve"> </v>
      </c>
      <c r="G356" s="62" t="str">
        <f>IF(PTD_storfe!F362=0," ",PTD_storfe!F362)</f>
        <v xml:space="preserve"> </v>
      </c>
      <c r="H356" s="62" t="str">
        <f>IF(PTD_storfe!G362=0," ",PTD_storfe!G362)</f>
        <v xml:space="preserve"> </v>
      </c>
      <c r="I356" s="62" t="str">
        <f>IF(PTD_storfe!H362=0," ",PTD_storfe!H362)</f>
        <v xml:space="preserve"> </v>
      </c>
      <c r="J356" s="62"/>
      <c r="K356" s="47" t="str">
        <f>IF(PTD_storfe!I362=0," ",PTD_storfe!I362)</f>
        <v xml:space="preserve"> </v>
      </c>
      <c r="L356" s="63" t="str">
        <f>IF(PTD_storfe!J362=0," ",PTD_storfe!J362)</f>
        <v xml:space="preserve"> </v>
      </c>
      <c r="M356" s="63" t="str">
        <f>IF(PTD_storfe!K362=0," ",PTD_storfe!K362)</f>
        <v xml:space="preserve"> </v>
      </c>
      <c r="N356" s="63" t="str">
        <f>IF(PTD_storfe!L362=0," ",PTD_storfe!L362)</f>
        <v xml:space="preserve"> </v>
      </c>
      <c r="O356" s="63" t="str">
        <f>IF(PTD_storfe!M362=0," ",PTD_storfe!M362)</f>
        <v xml:space="preserve"> </v>
      </c>
      <c r="P356" s="63" t="str">
        <f>IF(PTD_storfe!N362=0," ",PTD_storfe!N362)</f>
        <v xml:space="preserve"> </v>
      </c>
      <c r="Q356" s="63" t="str">
        <f>IF(PTD_storfe!O362=0," ",PTD_storfe!O362)</f>
        <v xml:space="preserve"> </v>
      </c>
      <c r="R356" s="63" t="str">
        <f>IF(PTD_storfe!P362=0," ",PTD_storfe!P362)</f>
        <v xml:space="preserve"> </v>
      </c>
    </row>
    <row r="357" spans="2:18" x14ac:dyDescent="0.25">
      <c r="B357" s="47" t="str">
        <f>IF(PTD_storfe!A363=0," ",PTD_storfe!A363)</f>
        <v xml:space="preserve"> </v>
      </c>
      <c r="C357" s="62" t="str">
        <f>IF(PTD_storfe!B363=0," ",PTD_storfe!B363)</f>
        <v xml:space="preserve"> </v>
      </c>
      <c r="D357" s="62" t="str">
        <f>IF(PTD_storfe!C363=0," ",PTD_storfe!C363)</f>
        <v xml:space="preserve"> </v>
      </c>
      <c r="E357" s="62" t="str">
        <f>IF(PTD_storfe!D363=0," ",PTD_storfe!D363)</f>
        <v xml:space="preserve"> </v>
      </c>
      <c r="F357" s="62" t="str">
        <f>IF(PTD_storfe!E363=0," ",PTD_storfe!E363)</f>
        <v xml:space="preserve"> </v>
      </c>
      <c r="G357" s="62" t="str">
        <f>IF(PTD_storfe!F363=0," ",PTD_storfe!F363)</f>
        <v xml:space="preserve"> </v>
      </c>
      <c r="H357" s="62" t="str">
        <f>IF(PTD_storfe!G363=0," ",PTD_storfe!G363)</f>
        <v xml:space="preserve"> </v>
      </c>
      <c r="I357" s="62" t="str">
        <f>IF(PTD_storfe!H363=0," ",PTD_storfe!H363)</f>
        <v xml:space="preserve"> </v>
      </c>
      <c r="J357" s="62"/>
      <c r="K357" s="47" t="str">
        <f>IF(PTD_storfe!I363=0," ",PTD_storfe!I363)</f>
        <v xml:space="preserve"> </v>
      </c>
      <c r="L357" s="63" t="str">
        <f>IF(PTD_storfe!J363=0," ",PTD_storfe!J363)</f>
        <v xml:space="preserve"> </v>
      </c>
      <c r="M357" s="63" t="str">
        <f>IF(PTD_storfe!K363=0," ",PTD_storfe!K363)</f>
        <v xml:space="preserve"> </v>
      </c>
      <c r="N357" s="63" t="str">
        <f>IF(PTD_storfe!L363=0," ",PTD_storfe!L363)</f>
        <v xml:space="preserve"> </v>
      </c>
      <c r="O357" s="63" t="str">
        <f>IF(PTD_storfe!M363=0," ",PTD_storfe!M363)</f>
        <v xml:space="preserve"> </v>
      </c>
      <c r="P357" s="63" t="str">
        <f>IF(PTD_storfe!N363=0," ",PTD_storfe!N363)</f>
        <v xml:space="preserve"> </v>
      </c>
      <c r="Q357" s="63" t="str">
        <f>IF(PTD_storfe!O363=0," ",PTD_storfe!O363)</f>
        <v xml:space="preserve"> </v>
      </c>
      <c r="R357" s="63" t="str">
        <f>IF(PTD_storfe!P363=0," ",PTD_storfe!P363)</f>
        <v xml:space="preserve"> </v>
      </c>
    </row>
    <row r="358" spans="2:18" x14ac:dyDescent="0.25">
      <c r="B358" s="47" t="str">
        <f>IF(PTD_storfe!A364=0," ",PTD_storfe!A364)</f>
        <v xml:space="preserve"> </v>
      </c>
      <c r="C358" s="62" t="str">
        <f>IF(PTD_storfe!B364=0," ",PTD_storfe!B364)</f>
        <v xml:space="preserve"> </v>
      </c>
      <c r="D358" s="62" t="str">
        <f>IF(PTD_storfe!C364=0," ",PTD_storfe!C364)</f>
        <v xml:space="preserve"> </v>
      </c>
      <c r="E358" s="62" t="str">
        <f>IF(PTD_storfe!D364=0," ",PTD_storfe!D364)</f>
        <v xml:space="preserve"> </v>
      </c>
      <c r="F358" s="62" t="str">
        <f>IF(PTD_storfe!E364=0," ",PTD_storfe!E364)</f>
        <v xml:space="preserve"> </v>
      </c>
      <c r="G358" s="62" t="str">
        <f>IF(PTD_storfe!F364=0," ",PTD_storfe!F364)</f>
        <v xml:space="preserve"> </v>
      </c>
      <c r="H358" s="62" t="str">
        <f>IF(PTD_storfe!G364=0," ",PTD_storfe!G364)</f>
        <v xml:space="preserve"> </v>
      </c>
      <c r="I358" s="62" t="str">
        <f>IF(PTD_storfe!H364=0," ",PTD_storfe!H364)</f>
        <v xml:space="preserve"> </v>
      </c>
      <c r="J358" s="62"/>
      <c r="K358" s="47" t="str">
        <f>IF(PTD_storfe!I364=0," ",PTD_storfe!I364)</f>
        <v xml:space="preserve"> </v>
      </c>
      <c r="L358" s="63" t="str">
        <f>IF(PTD_storfe!J364=0," ",PTD_storfe!J364)</f>
        <v xml:space="preserve"> </v>
      </c>
      <c r="M358" s="63" t="str">
        <f>IF(PTD_storfe!K364=0," ",PTD_storfe!K364)</f>
        <v xml:space="preserve"> </v>
      </c>
      <c r="N358" s="63" t="str">
        <f>IF(PTD_storfe!L364=0," ",PTD_storfe!L364)</f>
        <v xml:space="preserve"> </v>
      </c>
      <c r="O358" s="63" t="str">
        <f>IF(PTD_storfe!M364=0," ",PTD_storfe!M364)</f>
        <v xml:space="preserve"> </v>
      </c>
      <c r="P358" s="63" t="str">
        <f>IF(PTD_storfe!N364=0," ",PTD_storfe!N364)</f>
        <v xml:space="preserve"> </v>
      </c>
      <c r="Q358" s="63" t="str">
        <f>IF(PTD_storfe!O364=0," ",PTD_storfe!O364)</f>
        <v xml:space="preserve"> </v>
      </c>
      <c r="R358" s="63" t="str">
        <f>IF(PTD_storfe!P364=0," ",PTD_storfe!P364)</f>
        <v xml:space="preserve"> </v>
      </c>
    </row>
    <row r="359" spans="2:18" x14ac:dyDescent="0.25">
      <c r="B359" s="47" t="str">
        <f>IF(PTD_storfe!A365=0," ",PTD_storfe!A365)</f>
        <v xml:space="preserve"> </v>
      </c>
      <c r="C359" s="62" t="str">
        <f>IF(PTD_storfe!B365=0," ",PTD_storfe!B365)</f>
        <v xml:space="preserve"> </v>
      </c>
      <c r="D359" s="62" t="str">
        <f>IF(PTD_storfe!C365=0," ",PTD_storfe!C365)</f>
        <v xml:space="preserve"> </v>
      </c>
      <c r="E359" s="62" t="str">
        <f>IF(PTD_storfe!D365=0," ",PTD_storfe!D365)</f>
        <v xml:space="preserve"> </v>
      </c>
      <c r="F359" s="62" t="str">
        <f>IF(PTD_storfe!E365=0," ",PTD_storfe!E365)</f>
        <v xml:space="preserve"> </v>
      </c>
      <c r="G359" s="62" t="str">
        <f>IF(PTD_storfe!F365=0," ",PTD_storfe!F365)</f>
        <v xml:space="preserve"> </v>
      </c>
      <c r="H359" s="62" t="str">
        <f>IF(PTD_storfe!G365=0," ",PTD_storfe!G365)</f>
        <v xml:space="preserve"> </v>
      </c>
      <c r="I359" s="62" t="str">
        <f>IF(PTD_storfe!H365=0," ",PTD_storfe!H365)</f>
        <v xml:space="preserve"> </v>
      </c>
      <c r="J359" s="62"/>
      <c r="K359" s="47" t="str">
        <f>IF(PTD_storfe!I365=0," ",PTD_storfe!I365)</f>
        <v xml:space="preserve"> </v>
      </c>
      <c r="L359" s="63" t="str">
        <f>IF(PTD_storfe!J365=0," ",PTD_storfe!J365)</f>
        <v xml:space="preserve"> </v>
      </c>
      <c r="M359" s="63" t="str">
        <f>IF(PTD_storfe!K365=0," ",PTD_storfe!K365)</f>
        <v xml:space="preserve"> </v>
      </c>
      <c r="N359" s="63" t="str">
        <f>IF(PTD_storfe!L365=0," ",PTD_storfe!L365)</f>
        <v xml:space="preserve"> </v>
      </c>
      <c r="O359" s="63" t="str">
        <f>IF(PTD_storfe!M365=0," ",PTD_storfe!M365)</f>
        <v xml:space="preserve"> </v>
      </c>
      <c r="P359" s="63" t="str">
        <f>IF(PTD_storfe!N365=0," ",PTD_storfe!N365)</f>
        <v xml:space="preserve"> </v>
      </c>
      <c r="Q359" s="63" t="str">
        <f>IF(PTD_storfe!O365=0," ",PTD_storfe!O365)</f>
        <v xml:space="preserve"> </v>
      </c>
      <c r="R359" s="63" t="str">
        <f>IF(PTD_storfe!P365=0," ",PTD_storfe!P365)</f>
        <v xml:space="preserve"> </v>
      </c>
    </row>
    <row r="360" spans="2:18" x14ac:dyDescent="0.25">
      <c r="B360" s="47" t="str">
        <f>IF(PTD_storfe!A366=0," ",PTD_storfe!A366)</f>
        <v xml:space="preserve"> </v>
      </c>
      <c r="C360" s="62" t="str">
        <f>IF(PTD_storfe!B366=0," ",PTD_storfe!B366)</f>
        <v xml:space="preserve"> </v>
      </c>
      <c r="D360" s="62" t="str">
        <f>IF(PTD_storfe!C366=0," ",PTD_storfe!C366)</f>
        <v xml:space="preserve"> </v>
      </c>
      <c r="E360" s="62" t="str">
        <f>IF(PTD_storfe!D366=0," ",PTD_storfe!D366)</f>
        <v xml:space="preserve"> </v>
      </c>
      <c r="F360" s="62" t="str">
        <f>IF(PTD_storfe!E366=0," ",PTD_storfe!E366)</f>
        <v xml:space="preserve"> </v>
      </c>
      <c r="G360" s="62" t="str">
        <f>IF(PTD_storfe!F366=0," ",PTD_storfe!F366)</f>
        <v xml:space="preserve"> </v>
      </c>
      <c r="H360" s="62" t="str">
        <f>IF(PTD_storfe!G366=0," ",PTD_storfe!G366)</f>
        <v xml:space="preserve"> </v>
      </c>
      <c r="I360" s="62" t="str">
        <f>IF(PTD_storfe!H366=0," ",PTD_storfe!H366)</f>
        <v xml:space="preserve"> </v>
      </c>
      <c r="J360" s="62"/>
      <c r="K360" s="47" t="str">
        <f>IF(PTD_storfe!I366=0," ",PTD_storfe!I366)</f>
        <v xml:space="preserve"> </v>
      </c>
      <c r="L360" s="63" t="str">
        <f>IF(PTD_storfe!J366=0," ",PTD_storfe!J366)</f>
        <v xml:space="preserve"> </v>
      </c>
      <c r="M360" s="63" t="str">
        <f>IF(PTD_storfe!K366=0," ",PTD_storfe!K366)</f>
        <v xml:space="preserve"> </v>
      </c>
      <c r="N360" s="63" t="str">
        <f>IF(PTD_storfe!L366=0," ",PTD_storfe!L366)</f>
        <v xml:space="preserve"> </v>
      </c>
      <c r="O360" s="63" t="str">
        <f>IF(PTD_storfe!M366=0," ",PTD_storfe!M366)</f>
        <v xml:space="preserve"> </v>
      </c>
      <c r="P360" s="63" t="str">
        <f>IF(PTD_storfe!N366=0," ",PTD_storfe!N366)</f>
        <v xml:space="preserve"> </v>
      </c>
      <c r="Q360" s="63" t="str">
        <f>IF(PTD_storfe!O366=0," ",PTD_storfe!O366)</f>
        <v xml:space="preserve"> </v>
      </c>
      <c r="R360" s="63" t="str">
        <f>IF(PTD_storfe!P366=0," ",PTD_storfe!P366)</f>
        <v xml:space="preserve"> </v>
      </c>
    </row>
    <row r="361" spans="2:18" x14ac:dyDescent="0.25">
      <c r="B361" s="47" t="str">
        <f>IF(PTD_storfe!A367=0," ",PTD_storfe!A367)</f>
        <v xml:space="preserve"> </v>
      </c>
      <c r="C361" s="62" t="str">
        <f>IF(PTD_storfe!B367=0," ",PTD_storfe!B367)</f>
        <v xml:space="preserve"> </v>
      </c>
      <c r="D361" s="62" t="str">
        <f>IF(PTD_storfe!C367=0," ",PTD_storfe!C367)</f>
        <v xml:space="preserve"> </v>
      </c>
      <c r="E361" s="62" t="str">
        <f>IF(PTD_storfe!D367=0," ",PTD_storfe!D367)</f>
        <v xml:space="preserve"> </v>
      </c>
      <c r="F361" s="62" t="str">
        <f>IF(PTD_storfe!E367=0," ",PTD_storfe!E367)</f>
        <v xml:space="preserve"> </v>
      </c>
      <c r="G361" s="62" t="str">
        <f>IF(PTD_storfe!F367=0," ",PTD_storfe!F367)</f>
        <v xml:space="preserve"> </v>
      </c>
      <c r="H361" s="62" t="str">
        <f>IF(PTD_storfe!G367=0," ",PTD_storfe!G367)</f>
        <v xml:space="preserve"> </v>
      </c>
      <c r="I361" s="62" t="str">
        <f>IF(PTD_storfe!H367=0," ",PTD_storfe!H367)</f>
        <v xml:space="preserve"> </v>
      </c>
      <c r="J361" s="62"/>
      <c r="K361" s="47" t="str">
        <f>IF(PTD_storfe!I367=0," ",PTD_storfe!I367)</f>
        <v xml:space="preserve"> </v>
      </c>
      <c r="L361" s="63" t="str">
        <f>IF(PTD_storfe!J367=0," ",PTD_storfe!J367)</f>
        <v xml:space="preserve"> </v>
      </c>
      <c r="M361" s="63" t="str">
        <f>IF(PTD_storfe!K367=0," ",PTD_storfe!K367)</f>
        <v xml:space="preserve"> </v>
      </c>
      <c r="N361" s="63" t="str">
        <f>IF(PTD_storfe!L367=0," ",PTD_storfe!L367)</f>
        <v xml:space="preserve"> </v>
      </c>
      <c r="O361" s="63" t="str">
        <f>IF(PTD_storfe!M367=0," ",PTD_storfe!M367)</f>
        <v xml:space="preserve"> </v>
      </c>
      <c r="P361" s="63" t="str">
        <f>IF(PTD_storfe!N367=0," ",PTD_storfe!N367)</f>
        <v xml:space="preserve"> </v>
      </c>
      <c r="Q361" s="63" t="str">
        <f>IF(PTD_storfe!O367=0," ",PTD_storfe!O367)</f>
        <v xml:space="preserve"> </v>
      </c>
      <c r="R361" s="63" t="str">
        <f>IF(PTD_storfe!P367=0," ",PTD_storfe!P367)</f>
        <v xml:space="preserve"> </v>
      </c>
    </row>
    <row r="362" spans="2:18" x14ac:dyDescent="0.25">
      <c r="B362" s="47" t="str">
        <f>IF(PTD_storfe!A368=0," ",PTD_storfe!A368)</f>
        <v xml:space="preserve"> </v>
      </c>
      <c r="C362" s="62" t="str">
        <f>IF(PTD_storfe!B368=0," ",PTD_storfe!B368)</f>
        <v xml:space="preserve"> </v>
      </c>
      <c r="D362" s="62" t="str">
        <f>IF(PTD_storfe!C368=0," ",PTD_storfe!C368)</f>
        <v xml:space="preserve"> </v>
      </c>
      <c r="E362" s="62" t="str">
        <f>IF(PTD_storfe!D368=0," ",PTD_storfe!D368)</f>
        <v xml:space="preserve"> </v>
      </c>
      <c r="F362" s="62" t="str">
        <f>IF(PTD_storfe!E368=0," ",PTD_storfe!E368)</f>
        <v xml:space="preserve"> </v>
      </c>
      <c r="G362" s="62" t="str">
        <f>IF(PTD_storfe!F368=0," ",PTD_storfe!F368)</f>
        <v xml:space="preserve"> </v>
      </c>
      <c r="H362" s="62" t="str">
        <f>IF(PTD_storfe!G368=0," ",PTD_storfe!G368)</f>
        <v xml:space="preserve"> </v>
      </c>
      <c r="I362" s="62" t="str">
        <f>IF(PTD_storfe!H368=0," ",PTD_storfe!H368)</f>
        <v xml:space="preserve"> </v>
      </c>
      <c r="J362" s="62"/>
      <c r="K362" s="47" t="str">
        <f>IF(PTD_storfe!I368=0," ",PTD_storfe!I368)</f>
        <v xml:space="preserve"> </v>
      </c>
      <c r="L362" s="63" t="str">
        <f>IF(PTD_storfe!J368=0," ",PTD_storfe!J368)</f>
        <v xml:space="preserve"> </v>
      </c>
      <c r="M362" s="63" t="str">
        <f>IF(PTD_storfe!K368=0," ",PTD_storfe!K368)</f>
        <v xml:space="preserve"> </v>
      </c>
      <c r="N362" s="63" t="str">
        <f>IF(PTD_storfe!L368=0," ",PTD_storfe!L368)</f>
        <v xml:space="preserve"> </v>
      </c>
      <c r="O362" s="63" t="str">
        <f>IF(PTD_storfe!M368=0," ",PTD_storfe!M368)</f>
        <v xml:space="preserve"> </v>
      </c>
      <c r="P362" s="63" t="str">
        <f>IF(PTD_storfe!N368=0," ",PTD_storfe!N368)</f>
        <v xml:space="preserve"> </v>
      </c>
      <c r="Q362" s="63" t="str">
        <f>IF(PTD_storfe!O368=0," ",PTD_storfe!O368)</f>
        <v xml:space="preserve"> </v>
      </c>
      <c r="R362" s="63" t="str">
        <f>IF(PTD_storfe!P368=0," ",PTD_storfe!P368)</f>
        <v xml:space="preserve"> </v>
      </c>
    </row>
    <row r="363" spans="2:18" x14ac:dyDescent="0.25">
      <c r="B363" s="47" t="str">
        <f>IF(PTD_storfe!A369=0," ",PTD_storfe!A369)</f>
        <v xml:space="preserve"> </v>
      </c>
      <c r="C363" s="62" t="str">
        <f>IF(PTD_storfe!B369=0," ",PTD_storfe!B369)</f>
        <v xml:space="preserve"> </v>
      </c>
      <c r="D363" s="62" t="str">
        <f>IF(PTD_storfe!C369=0," ",PTD_storfe!C369)</f>
        <v xml:space="preserve"> </v>
      </c>
      <c r="E363" s="62" t="str">
        <f>IF(PTD_storfe!D369=0," ",PTD_storfe!D369)</f>
        <v xml:space="preserve"> </v>
      </c>
      <c r="F363" s="62" t="str">
        <f>IF(PTD_storfe!E369=0," ",PTD_storfe!E369)</f>
        <v xml:space="preserve"> </v>
      </c>
      <c r="G363" s="62" t="str">
        <f>IF(PTD_storfe!F369=0," ",PTD_storfe!F369)</f>
        <v xml:space="preserve"> </v>
      </c>
      <c r="H363" s="62" t="str">
        <f>IF(PTD_storfe!G369=0," ",PTD_storfe!G369)</f>
        <v xml:space="preserve"> </v>
      </c>
      <c r="I363" s="62" t="str">
        <f>IF(PTD_storfe!H369=0," ",PTD_storfe!H369)</f>
        <v xml:space="preserve"> </v>
      </c>
      <c r="J363" s="62"/>
      <c r="K363" s="47" t="str">
        <f>IF(PTD_storfe!I369=0," ",PTD_storfe!I369)</f>
        <v xml:space="preserve"> </v>
      </c>
      <c r="L363" s="63" t="str">
        <f>IF(PTD_storfe!J369=0," ",PTD_storfe!J369)</f>
        <v xml:space="preserve"> </v>
      </c>
      <c r="M363" s="63" t="str">
        <f>IF(PTD_storfe!K369=0," ",PTD_storfe!K369)</f>
        <v xml:space="preserve"> </v>
      </c>
      <c r="N363" s="63" t="str">
        <f>IF(PTD_storfe!L369=0," ",PTD_storfe!L369)</f>
        <v xml:space="preserve"> </v>
      </c>
      <c r="O363" s="63" t="str">
        <f>IF(PTD_storfe!M369=0," ",PTD_storfe!M369)</f>
        <v xml:space="preserve"> </v>
      </c>
      <c r="P363" s="63" t="str">
        <f>IF(PTD_storfe!N369=0," ",PTD_storfe!N369)</f>
        <v xml:space="preserve"> </v>
      </c>
      <c r="Q363" s="63" t="str">
        <f>IF(PTD_storfe!O369=0," ",PTD_storfe!O369)</f>
        <v xml:space="preserve"> </v>
      </c>
      <c r="R363" s="63" t="str">
        <f>IF(PTD_storfe!P369=0," ",PTD_storfe!P369)</f>
        <v xml:space="preserve"> </v>
      </c>
    </row>
    <row r="364" spans="2:18" x14ac:dyDescent="0.25">
      <c r="B364" s="47" t="str">
        <f>IF(PTD_storfe!A370=0," ",PTD_storfe!A370)</f>
        <v xml:space="preserve"> </v>
      </c>
      <c r="C364" s="62" t="str">
        <f>IF(PTD_storfe!B370=0," ",PTD_storfe!B370)</f>
        <v xml:space="preserve"> </v>
      </c>
      <c r="D364" s="62" t="str">
        <f>IF(PTD_storfe!C370=0," ",PTD_storfe!C370)</f>
        <v xml:space="preserve"> </v>
      </c>
      <c r="E364" s="62" t="str">
        <f>IF(PTD_storfe!D370=0," ",PTD_storfe!D370)</f>
        <v xml:space="preserve"> </v>
      </c>
      <c r="F364" s="62" t="str">
        <f>IF(PTD_storfe!E370=0," ",PTD_storfe!E370)</f>
        <v xml:space="preserve"> </v>
      </c>
      <c r="G364" s="62" t="str">
        <f>IF(PTD_storfe!F370=0," ",PTD_storfe!F370)</f>
        <v xml:space="preserve"> </v>
      </c>
      <c r="H364" s="62" t="str">
        <f>IF(PTD_storfe!G370=0," ",PTD_storfe!G370)</f>
        <v xml:space="preserve"> </v>
      </c>
      <c r="I364" s="62" t="str">
        <f>IF(PTD_storfe!H370=0," ",PTD_storfe!H370)</f>
        <v xml:space="preserve"> </v>
      </c>
      <c r="J364" s="62"/>
      <c r="K364" s="47" t="str">
        <f>IF(PTD_storfe!I370=0," ",PTD_storfe!I370)</f>
        <v xml:space="preserve"> </v>
      </c>
      <c r="L364" s="63" t="str">
        <f>IF(PTD_storfe!J370=0," ",PTD_storfe!J370)</f>
        <v xml:space="preserve"> </v>
      </c>
      <c r="M364" s="63" t="str">
        <f>IF(PTD_storfe!K370=0," ",PTD_storfe!K370)</f>
        <v xml:space="preserve"> </v>
      </c>
      <c r="N364" s="63" t="str">
        <f>IF(PTD_storfe!L370=0," ",PTD_storfe!L370)</f>
        <v xml:space="preserve"> </v>
      </c>
      <c r="O364" s="63" t="str">
        <f>IF(PTD_storfe!M370=0," ",PTD_storfe!M370)</f>
        <v xml:space="preserve"> </v>
      </c>
      <c r="P364" s="63" t="str">
        <f>IF(PTD_storfe!N370=0," ",PTD_storfe!N370)</f>
        <v xml:space="preserve"> </v>
      </c>
      <c r="Q364" s="63" t="str">
        <f>IF(PTD_storfe!O370=0," ",PTD_storfe!O370)</f>
        <v xml:space="preserve"> </v>
      </c>
      <c r="R364" s="63" t="str">
        <f>IF(PTD_storfe!P370=0," ",PTD_storfe!P370)</f>
        <v xml:space="preserve"> </v>
      </c>
    </row>
    <row r="365" spans="2:18" x14ac:dyDescent="0.25">
      <c r="B365" s="47" t="str">
        <f>IF(PTD_storfe!A371=0," ",PTD_storfe!A371)</f>
        <v xml:space="preserve"> </v>
      </c>
      <c r="C365" s="62" t="str">
        <f>IF(PTD_storfe!B371=0," ",PTD_storfe!B371)</f>
        <v xml:space="preserve"> </v>
      </c>
      <c r="D365" s="62" t="str">
        <f>IF(PTD_storfe!C371=0," ",PTD_storfe!C371)</f>
        <v xml:space="preserve"> </v>
      </c>
      <c r="E365" s="62" t="str">
        <f>IF(PTD_storfe!D371=0," ",PTD_storfe!D371)</f>
        <v xml:space="preserve"> </v>
      </c>
      <c r="F365" s="62" t="str">
        <f>IF(PTD_storfe!E371=0," ",PTD_storfe!E371)</f>
        <v xml:space="preserve"> </v>
      </c>
      <c r="G365" s="62" t="str">
        <f>IF(PTD_storfe!F371=0," ",PTD_storfe!F371)</f>
        <v xml:space="preserve"> </v>
      </c>
      <c r="H365" s="62" t="str">
        <f>IF(PTD_storfe!G371=0," ",PTD_storfe!G371)</f>
        <v xml:space="preserve"> </v>
      </c>
      <c r="I365" s="62" t="str">
        <f>IF(PTD_storfe!H371=0," ",PTD_storfe!H371)</f>
        <v xml:space="preserve"> </v>
      </c>
      <c r="J365" s="62"/>
      <c r="K365" s="47" t="str">
        <f>IF(PTD_storfe!I371=0," ",PTD_storfe!I371)</f>
        <v xml:space="preserve"> </v>
      </c>
      <c r="L365" s="63" t="str">
        <f>IF(PTD_storfe!J371=0," ",PTD_storfe!J371)</f>
        <v xml:space="preserve"> </v>
      </c>
      <c r="M365" s="63" t="str">
        <f>IF(PTD_storfe!K371=0," ",PTD_storfe!K371)</f>
        <v xml:space="preserve"> </v>
      </c>
      <c r="N365" s="63" t="str">
        <f>IF(PTD_storfe!L371=0," ",PTD_storfe!L371)</f>
        <v xml:space="preserve"> </v>
      </c>
      <c r="O365" s="63" t="str">
        <f>IF(PTD_storfe!M371=0," ",PTD_storfe!M371)</f>
        <v xml:space="preserve"> </v>
      </c>
      <c r="P365" s="63" t="str">
        <f>IF(PTD_storfe!N371=0," ",PTD_storfe!N371)</f>
        <v xml:space="preserve"> </v>
      </c>
      <c r="Q365" s="63" t="str">
        <f>IF(PTD_storfe!O371=0," ",PTD_storfe!O371)</f>
        <v xml:space="preserve"> </v>
      </c>
      <c r="R365" s="63" t="str">
        <f>IF(PTD_storfe!P371=0," ",PTD_storfe!P371)</f>
        <v xml:space="preserve"> </v>
      </c>
    </row>
    <row r="366" spans="2:18" x14ac:dyDescent="0.25">
      <c r="B366" s="47" t="str">
        <f>IF(PTD_storfe!A372=0," ",PTD_storfe!A372)</f>
        <v xml:space="preserve"> </v>
      </c>
      <c r="C366" s="62" t="str">
        <f>IF(PTD_storfe!B372=0," ",PTD_storfe!B372)</f>
        <v xml:space="preserve"> </v>
      </c>
      <c r="D366" s="62" t="str">
        <f>IF(PTD_storfe!C372=0," ",PTD_storfe!C372)</f>
        <v xml:space="preserve"> </v>
      </c>
      <c r="E366" s="62" t="str">
        <f>IF(PTD_storfe!D372=0," ",PTD_storfe!D372)</f>
        <v xml:space="preserve"> </v>
      </c>
      <c r="F366" s="62" t="str">
        <f>IF(PTD_storfe!E372=0," ",PTD_storfe!E372)</f>
        <v xml:space="preserve"> </v>
      </c>
      <c r="G366" s="62" t="str">
        <f>IF(PTD_storfe!F372=0," ",PTD_storfe!F372)</f>
        <v xml:space="preserve"> </v>
      </c>
      <c r="H366" s="62" t="str">
        <f>IF(PTD_storfe!G372=0," ",PTD_storfe!G372)</f>
        <v xml:space="preserve"> </v>
      </c>
      <c r="I366" s="62" t="str">
        <f>IF(PTD_storfe!H372=0," ",PTD_storfe!H372)</f>
        <v xml:space="preserve"> </v>
      </c>
      <c r="J366" s="62"/>
      <c r="K366" s="47" t="str">
        <f>IF(PTD_storfe!I372=0," ",PTD_storfe!I372)</f>
        <v xml:space="preserve"> </v>
      </c>
      <c r="L366" s="63" t="str">
        <f>IF(PTD_storfe!J372=0," ",PTD_storfe!J372)</f>
        <v xml:space="preserve"> </v>
      </c>
      <c r="M366" s="63" t="str">
        <f>IF(PTD_storfe!K372=0," ",PTD_storfe!K372)</f>
        <v xml:space="preserve"> </v>
      </c>
      <c r="N366" s="63" t="str">
        <f>IF(PTD_storfe!L372=0," ",PTD_storfe!L372)</f>
        <v xml:space="preserve"> </v>
      </c>
      <c r="O366" s="63" t="str">
        <f>IF(PTD_storfe!M372=0," ",PTD_storfe!M372)</f>
        <v xml:space="preserve"> </v>
      </c>
      <c r="P366" s="63" t="str">
        <f>IF(PTD_storfe!N372=0," ",PTD_storfe!N372)</f>
        <v xml:space="preserve"> </v>
      </c>
      <c r="Q366" s="63" t="str">
        <f>IF(PTD_storfe!O372=0," ",PTD_storfe!O372)</f>
        <v xml:space="preserve"> </v>
      </c>
      <c r="R366" s="63" t="str">
        <f>IF(PTD_storfe!P372=0," ",PTD_storfe!P372)</f>
        <v xml:space="preserve"> </v>
      </c>
    </row>
    <row r="367" spans="2:18" x14ac:dyDescent="0.25">
      <c r="B367" s="47" t="str">
        <f>IF(PTD_storfe!A373=0," ",PTD_storfe!A373)</f>
        <v xml:space="preserve"> </v>
      </c>
      <c r="C367" s="62" t="str">
        <f>IF(PTD_storfe!B373=0," ",PTD_storfe!B373)</f>
        <v xml:space="preserve"> </v>
      </c>
      <c r="D367" s="62" t="str">
        <f>IF(PTD_storfe!C373=0," ",PTD_storfe!C373)</f>
        <v xml:space="preserve"> </v>
      </c>
      <c r="E367" s="62" t="str">
        <f>IF(PTD_storfe!D373=0," ",PTD_storfe!D373)</f>
        <v xml:space="preserve"> </v>
      </c>
      <c r="F367" s="62" t="str">
        <f>IF(PTD_storfe!E373=0," ",PTD_storfe!E373)</f>
        <v xml:space="preserve"> </v>
      </c>
      <c r="G367" s="62" t="str">
        <f>IF(PTD_storfe!F373=0," ",PTD_storfe!F373)</f>
        <v xml:space="preserve"> </v>
      </c>
      <c r="H367" s="62" t="str">
        <f>IF(PTD_storfe!G373=0," ",PTD_storfe!G373)</f>
        <v xml:space="preserve"> </v>
      </c>
      <c r="I367" s="62" t="str">
        <f>IF(PTD_storfe!H373=0," ",PTD_storfe!H373)</f>
        <v xml:space="preserve"> </v>
      </c>
      <c r="J367" s="62"/>
      <c r="K367" s="47" t="str">
        <f>IF(PTD_storfe!I373=0," ",PTD_storfe!I373)</f>
        <v xml:space="preserve"> </v>
      </c>
      <c r="L367" s="63" t="str">
        <f>IF(PTD_storfe!J373=0," ",PTD_storfe!J373)</f>
        <v xml:space="preserve"> </v>
      </c>
      <c r="M367" s="63" t="str">
        <f>IF(PTD_storfe!K373=0," ",PTD_storfe!K373)</f>
        <v xml:space="preserve"> </v>
      </c>
      <c r="N367" s="63" t="str">
        <f>IF(PTD_storfe!L373=0," ",PTD_storfe!L373)</f>
        <v xml:space="preserve"> </v>
      </c>
      <c r="O367" s="63" t="str">
        <f>IF(PTD_storfe!M373=0," ",PTD_storfe!M373)</f>
        <v xml:space="preserve"> </v>
      </c>
      <c r="P367" s="63" t="str">
        <f>IF(PTD_storfe!N373=0," ",PTD_storfe!N373)</f>
        <v xml:space="preserve"> </v>
      </c>
      <c r="Q367" s="63" t="str">
        <f>IF(PTD_storfe!O373=0," ",PTD_storfe!O373)</f>
        <v xml:space="preserve"> </v>
      </c>
      <c r="R367" s="63" t="str">
        <f>IF(PTD_storfe!P373=0," ",PTD_storfe!P373)</f>
        <v xml:space="preserve"> </v>
      </c>
    </row>
    <row r="368" spans="2:18" x14ac:dyDescent="0.25">
      <c r="B368" s="47" t="str">
        <f>IF(PTD_storfe!A374=0," ",PTD_storfe!A374)</f>
        <v xml:space="preserve"> </v>
      </c>
      <c r="C368" s="62" t="str">
        <f>IF(PTD_storfe!B374=0," ",PTD_storfe!B374)</f>
        <v xml:space="preserve"> </v>
      </c>
      <c r="D368" s="62" t="str">
        <f>IF(PTD_storfe!C374=0," ",PTD_storfe!C374)</f>
        <v xml:space="preserve"> </v>
      </c>
      <c r="E368" s="62" t="str">
        <f>IF(PTD_storfe!D374=0," ",PTD_storfe!D374)</f>
        <v xml:space="preserve"> </v>
      </c>
      <c r="F368" s="62" t="str">
        <f>IF(PTD_storfe!E374=0," ",PTD_storfe!E374)</f>
        <v xml:space="preserve"> </v>
      </c>
      <c r="G368" s="62" t="str">
        <f>IF(PTD_storfe!F374=0," ",PTD_storfe!F374)</f>
        <v xml:space="preserve"> </v>
      </c>
      <c r="H368" s="62" t="str">
        <f>IF(PTD_storfe!G374=0," ",PTD_storfe!G374)</f>
        <v xml:space="preserve"> </v>
      </c>
      <c r="I368" s="62" t="str">
        <f>IF(PTD_storfe!H374=0," ",PTD_storfe!H374)</f>
        <v xml:space="preserve"> </v>
      </c>
      <c r="J368" s="62"/>
      <c r="K368" s="47" t="str">
        <f>IF(PTD_storfe!I374=0," ",PTD_storfe!I374)</f>
        <v xml:space="preserve"> </v>
      </c>
      <c r="L368" s="63" t="str">
        <f>IF(PTD_storfe!J374=0," ",PTD_storfe!J374)</f>
        <v xml:space="preserve"> </v>
      </c>
      <c r="M368" s="63" t="str">
        <f>IF(PTD_storfe!K374=0," ",PTD_storfe!K374)</f>
        <v xml:space="preserve"> </v>
      </c>
      <c r="N368" s="63" t="str">
        <f>IF(PTD_storfe!L374=0," ",PTD_storfe!L374)</f>
        <v xml:space="preserve"> </v>
      </c>
      <c r="O368" s="63" t="str">
        <f>IF(PTD_storfe!M374=0," ",PTD_storfe!M374)</f>
        <v xml:space="preserve"> </v>
      </c>
      <c r="P368" s="63" t="str">
        <f>IF(PTD_storfe!N374=0," ",PTD_storfe!N374)</f>
        <v xml:space="preserve"> </v>
      </c>
      <c r="Q368" s="63" t="str">
        <f>IF(PTD_storfe!O374=0," ",PTD_storfe!O374)</f>
        <v xml:space="preserve"> </v>
      </c>
      <c r="R368" s="63" t="str">
        <f>IF(PTD_storfe!P374=0," ",PTD_storfe!P374)</f>
        <v xml:space="preserve"> </v>
      </c>
    </row>
    <row r="369" spans="2:18" x14ac:dyDescent="0.25">
      <c r="B369" s="47" t="str">
        <f>IF(PTD_storfe!A375=0," ",PTD_storfe!A375)</f>
        <v xml:space="preserve"> </v>
      </c>
      <c r="C369" s="62" t="str">
        <f>IF(PTD_storfe!B375=0," ",PTD_storfe!B375)</f>
        <v xml:space="preserve"> </v>
      </c>
      <c r="D369" s="62" t="str">
        <f>IF(PTD_storfe!C375=0," ",PTD_storfe!C375)</f>
        <v xml:space="preserve"> </v>
      </c>
      <c r="E369" s="62" t="str">
        <f>IF(PTD_storfe!D375=0," ",PTD_storfe!D375)</f>
        <v xml:space="preserve"> </v>
      </c>
      <c r="F369" s="62" t="str">
        <f>IF(PTD_storfe!E375=0," ",PTD_storfe!E375)</f>
        <v xml:space="preserve"> </v>
      </c>
      <c r="G369" s="62" t="str">
        <f>IF(PTD_storfe!F375=0," ",PTD_storfe!F375)</f>
        <v xml:space="preserve"> </v>
      </c>
      <c r="H369" s="62" t="str">
        <f>IF(PTD_storfe!G375=0," ",PTD_storfe!G375)</f>
        <v xml:space="preserve"> </v>
      </c>
      <c r="I369" s="62" t="str">
        <f>IF(PTD_storfe!H375=0," ",PTD_storfe!H375)</f>
        <v xml:space="preserve"> </v>
      </c>
      <c r="J369" s="62"/>
      <c r="K369" s="47" t="str">
        <f>IF(PTD_storfe!I375=0," ",PTD_storfe!I375)</f>
        <v xml:space="preserve"> </v>
      </c>
      <c r="L369" s="63" t="str">
        <f>IF(PTD_storfe!J375=0," ",PTD_storfe!J375)</f>
        <v xml:space="preserve"> </v>
      </c>
      <c r="M369" s="63" t="str">
        <f>IF(PTD_storfe!K375=0," ",PTD_storfe!K375)</f>
        <v xml:space="preserve"> </v>
      </c>
      <c r="N369" s="63" t="str">
        <f>IF(PTD_storfe!L375=0," ",PTD_storfe!L375)</f>
        <v xml:space="preserve"> </v>
      </c>
      <c r="O369" s="63" t="str">
        <f>IF(PTD_storfe!M375=0," ",PTD_storfe!M375)</f>
        <v xml:space="preserve"> </v>
      </c>
      <c r="P369" s="63" t="str">
        <f>IF(PTD_storfe!N375=0," ",PTD_storfe!N375)</f>
        <v xml:space="preserve"> </v>
      </c>
      <c r="Q369" s="63" t="str">
        <f>IF(PTD_storfe!O375=0," ",PTD_storfe!O375)</f>
        <v xml:space="preserve"> </v>
      </c>
      <c r="R369" s="63" t="str">
        <f>IF(PTD_storfe!P375=0," ",PTD_storfe!P375)</f>
        <v xml:space="preserve"> </v>
      </c>
    </row>
    <row r="370" spans="2:18" x14ac:dyDescent="0.25">
      <c r="B370" s="47" t="str">
        <f>IF(PTD_storfe!A376=0," ",PTD_storfe!A376)</f>
        <v xml:space="preserve"> </v>
      </c>
      <c r="C370" s="62" t="str">
        <f>IF(PTD_storfe!B376=0," ",PTD_storfe!B376)</f>
        <v xml:space="preserve"> </v>
      </c>
      <c r="D370" s="62" t="str">
        <f>IF(PTD_storfe!C376=0," ",PTD_storfe!C376)</f>
        <v xml:space="preserve"> </v>
      </c>
      <c r="E370" s="62" t="str">
        <f>IF(PTD_storfe!D376=0," ",PTD_storfe!D376)</f>
        <v xml:space="preserve"> </v>
      </c>
      <c r="F370" s="62" t="str">
        <f>IF(PTD_storfe!E376=0," ",PTD_storfe!E376)</f>
        <v xml:space="preserve"> </v>
      </c>
      <c r="G370" s="62" t="str">
        <f>IF(PTD_storfe!F376=0," ",PTD_storfe!F376)</f>
        <v xml:space="preserve"> </v>
      </c>
      <c r="H370" s="62" t="str">
        <f>IF(PTD_storfe!G376=0," ",PTD_storfe!G376)</f>
        <v xml:space="preserve"> </v>
      </c>
      <c r="I370" s="62" t="str">
        <f>IF(PTD_storfe!H376=0," ",PTD_storfe!H376)</f>
        <v xml:space="preserve"> </v>
      </c>
      <c r="J370" s="62"/>
      <c r="K370" s="47" t="str">
        <f>IF(PTD_storfe!I376=0," ",PTD_storfe!I376)</f>
        <v xml:space="preserve"> </v>
      </c>
      <c r="L370" s="63" t="str">
        <f>IF(PTD_storfe!J376=0," ",PTD_storfe!J376)</f>
        <v xml:space="preserve"> </v>
      </c>
      <c r="M370" s="63" t="str">
        <f>IF(PTD_storfe!K376=0," ",PTD_storfe!K376)</f>
        <v xml:space="preserve"> </v>
      </c>
      <c r="N370" s="63" t="str">
        <f>IF(PTD_storfe!L376=0," ",PTD_storfe!L376)</f>
        <v xml:space="preserve"> </v>
      </c>
      <c r="O370" s="63" t="str">
        <f>IF(PTD_storfe!M376=0," ",PTD_storfe!M376)</f>
        <v xml:space="preserve"> </v>
      </c>
      <c r="P370" s="63" t="str">
        <f>IF(PTD_storfe!N376=0," ",PTD_storfe!N376)</f>
        <v xml:space="preserve"> </v>
      </c>
      <c r="Q370" s="63" t="str">
        <f>IF(PTD_storfe!O376=0," ",PTD_storfe!O376)</f>
        <v xml:space="preserve"> </v>
      </c>
      <c r="R370" s="63" t="str">
        <f>IF(PTD_storfe!P376=0," ",PTD_storfe!P376)</f>
        <v xml:space="preserve"> </v>
      </c>
    </row>
    <row r="371" spans="2:18" x14ac:dyDescent="0.25">
      <c r="B371" s="47" t="str">
        <f>IF(PTD_storfe!A377=0," ",PTD_storfe!A377)</f>
        <v xml:space="preserve"> </v>
      </c>
      <c r="C371" s="62" t="str">
        <f>IF(PTD_storfe!B377=0," ",PTD_storfe!B377)</f>
        <v xml:space="preserve"> </v>
      </c>
      <c r="D371" s="62" t="str">
        <f>IF(PTD_storfe!C377=0," ",PTD_storfe!C377)</f>
        <v xml:space="preserve"> </v>
      </c>
      <c r="E371" s="62" t="str">
        <f>IF(PTD_storfe!D377=0," ",PTD_storfe!D377)</f>
        <v xml:space="preserve"> </v>
      </c>
      <c r="F371" s="62" t="str">
        <f>IF(PTD_storfe!E377=0," ",PTD_storfe!E377)</f>
        <v xml:space="preserve"> </v>
      </c>
      <c r="G371" s="62" t="str">
        <f>IF(PTD_storfe!F377=0," ",PTD_storfe!F377)</f>
        <v xml:space="preserve"> </v>
      </c>
      <c r="H371" s="62" t="str">
        <f>IF(PTD_storfe!G377=0," ",PTD_storfe!G377)</f>
        <v xml:space="preserve"> </v>
      </c>
      <c r="I371" s="62" t="str">
        <f>IF(PTD_storfe!H377=0," ",PTD_storfe!H377)</f>
        <v xml:space="preserve"> </v>
      </c>
      <c r="J371" s="62"/>
      <c r="K371" s="47" t="str">
        <f>IF(PTD_storfe!I377=0," ",PTD_storfe!I377)</f>
        <v xml:space="preserve"> </v>
      </c>
      <c r="L371" s="63" t="str">
        <f>IF(PTD_storfe!J377=0," ",PTD_storfe!J377)</f>
        <v xml:space="preserve"> </v>
      </c>
      <c r="M371" s="63" t="str">
        <f>IF(PTD_storfe!K377=0," ",PTD_storfe!K377)</f>
        <v xml:space="preserve"> </v>
      </c>
      <c r="N371" s="63" t="str">
        <f>IF(PTD_storfe!L377=0," ",PTD_storfe!L377)</f>
        <v xml:space="preserve"> </v>
      </c>
      <c r="O371" s="63" t="str">
        <f>IF(PTD_storfe!M377=0," ",PTD_storfe!M377)</f>
        <v xml:space="preserve"> </v>
      </c>
      <c r="P371" s="63" t="str">
        <f>IF(PTD_storfe!N377=0," ",PTD_storfe!N377)</f>
        <v xml:space="preserve"> </v>
      </c>
      <c r="Q371" s="63" t="str">
        <f>IF(PTD_storfe!O377=0," ",PTD_storfe!O377)</f>
        <v xml:space="preserve"> </v>
      </c>
      <c r="R371" s="63" t="str">
        <f>IF(PTD_storfe!P377=0," ",PTD_storfe!P377)</f>
        <v xml:space="preserve"> </v>
      </c>
    </row>
    <row r="372" spans="2:18" x14ac:dyDescent="0.25">
      <c r="B372" s="47" t="str">
        <f>IF(PTD_storfe!A378=0," ",PTD_storfe!A378)</f>
        <v xml:space="preserve"> </v>
      </c>
      <c r="C372" s="62" t="str">
        <f>IF(PTD_storfe!B378=0," ",PTD_storfe!B378)</f>
        <v xml:space="preserve"> </v>
      </c>
      <c r="D372" s="62" t="str">
        <f>IF(PTD_storfe!C378=0," ",PTD_storfe!C378)</f>
        <v xml:space="preserve"> </v>
      </c>
      <c r="E372" s="62" t="str">
        <f>IF(PTD_storfe!D378=0," ",PTD_storfe!D378)</f>
        <v xml:space="preserve"> </v>
      </c>
      <c r="F372" s="62" t="str">
        <f>IF(PTD_storfe!E378=0," ",PTD_storfe!E378)</f>
        <v xml:space="preserve"> </v>
      </c>
      <c r="G372" s="62" t="str">
        <f>IF(PTD_storfe!F378=0," ",PTD_storfe!F378)</f>
        <v xml:space="preserve"> </v>
      </c>
      <c r="H372" s="62" t="str">
        <f>IF(PTD_storfe!G378=0," ",PTD_storfe!G378)</f>
        <v xml:space="preserve"> </v>
      </c>
      <c r="I372" s="62" t="str">
        <f>IF(PTD_storfe!H378=0," ",PTD_storfe!H378)</f>
        <v xml:space="preserve"> </v>
      </c>
      <c r="J372" s="62"/>
      <c r="K372" s="47" t="str">
        <f>IF(PTD_storfe!I378=0," ",PTD_storfe!I378)</f>
        <v xml:space="preserve"> </v>
      </c>
      <c r="L372" s="63" t="str">
        <f>IF(PTD_storfe!J378=0," ",PTD_storfe!J378)</f>
        <v xml:space="preserve"> </v>
      </c>
      <c r="M372" s="63" t="str">
        <f>IF(PTD_storfe!K378=0," ",PTD_storfe!K378)</f>
        <v xml:space="preserve"> </v>
      </c>
      <c r="N372" s="63" t="str">
        <f>IF(PTD_storfe!L378=0," ",PTD_storfe!L378)</f>
        <v xml:space="preserve"> </v>
      </c>
      <c r="O372" s="63" t="str">
        <f>IF(PTD_storfe!M378=0," ",PTD_storfe!M378)</f>
        <v xml:space="preserve"> </v>
      </c>
      <c r="P372" s="63" t="str">
        <f>IF(PTD_storfe!N378=0," ",PTD_storfe!N378)</f>
        <v xml:space="preserve"> </v>
      </c>
      <c r="Q372" s="63" t="str">
        <f>IF(PTD_storfe!O378=0," ",PTD_storfe!O378)</f>
        <v xml:space="preserve"> </v>
      </c>
      <c r="R372" s="63" t="str">
        <f>IF(PTD_storfe!P378=0," ",PTD_storfe!P378)</f>
        <v xml:space="preserve"> </v>
      </c>
    </row>
    <row r="373" spans="2:18" x14ac:dyDescent="0.25">
      <c r="B373" s="47" t="str">
        <f>IF(PTD_storfe!A379=0," ",PTD_storfe!A379)</f>
        <v xml:space="preserve"> </v>
      </c>
      <c r="C373" s="62" t="str">
        <f>IF(PTD_storfe!B379=0," ",PTD_storfe!B379)</f>
        <v xml:space="preserve"> </v>
      </c>
      <c r="D373" s="62" t="str">
        <f>IF(PTD_storfe!C379=0," ",PTD_storfe!C379)</f>
        <v xml:space="preserve"> </v>
      </c>
      <c r="E373" s="62" t="str">
        <f>IF(PTD_storfe!D379=0," ",PTD_storfe!D379)</f>
        <v xml:space="preserve"> </v>
      </c>
      <c r="F373" s="62" t="str">
        <f>IF(PTD_storfe!E379=0," ",PTD_storfe!E379)</f>
        <v xml:space="preserve"> </v>
      </c>
      <c r="G373" s="62" t="str">
        <f>IF(PTD_storfe!F379=0," ",PTD_storfe!F379)</f>
        <v xml:space="preserve"> </v>
      </c>
      <c r="H373" s="62" t="str">
        <f>IF(PTD_storfe!G379=0," ",PTD_storfe!G379)</f>
        <v xml:space="preserve"> </v>
      </c>
      <c r="I373" s="62" t="str">
        <f>IF(PTD_storfe!H379=0," ",PTD_storfe!H379)</f>
        <v xml:space="preserve"> </v>
      </c>
      <c r="J373" s="62"/>
      <c r="K373" s="47" t="str">
        <f>IF(PTD_storfe!I379=0," ",PTD_storfe!I379)</f>
        <v xml:space="preserve"> </v>
      </c>
      <c r="L373" s="63" t="str">
        <f>IF(PTD_storfe!J379=0," ",PTD_storfe!J379)</f>
        <v xml:space="preserve"> </v>
      </c>
      <c r="M373" s="63" t="str">
        <f>IF(PTD_storfe!K379=0," ",PTD_storfe!K379)</f>
        <v xml:space="preserve"> </v>
      </c>
      <c r="N373" s="63" t="str">
        <f>IF(PTD_storfe!L379=0," ",PTD_storfe!L379)</f>
        <v xml:space="preserve"> </v>
      </c>
      <c r="O373" s="63" t="str">
        <f>IF(PTD_storfe!M379=0," ",PTD_storfe!M379)</f>
        <v xml:space="preserve"> </v>
      </c>
      <c r="P373" s="63" t="str">
        <f>IF(PTD_storfe!N379=0," ",PTD_storfe!N379)</f>
        <v xml:space="preserve"> </v>
      </c>
      <c r="Q373" s="63" t="str">
        <f>IF(PTD_storfe!O379=0," ",PTD_storfe!O379)</f>
        <v xml:space="preserve"> </v>
      </c>
      <c r="R373" s="63" t="str">
        <f>IF(PTD_storfe!P379=0," ",PTD_storfe!P379)</f>
        <v xml:space="preserve"> </v>
      </c>
    </row>
    <row r="374" spans="2:18" x14ac:dyDescent="0.25">
      <c r="B374" s="47" t="str">
        <f>IF(PTD_storfe!A380=0," ",PTD_storfe!A380)</f>
        <v xml:space="preserve"> </v>
      </c>
      <c r="C374" s="62" t="str">
        <f>IF(PTD_storfe!B380=0," ",PTD_storfe!B380)</f>
        <v xml:space="preserve"> </v>
      </c>
      <c r="D374" s="62" t="str">
        <f>IF(PTD_storfe!C380=0," ",PTD_storfe!C380)</f>
        <v xml:space="preserve"> </v>
      </c>
      <c r="E374" s="62" t="str">
        <f>IF(PTD_storfe!D380=0," ",PTD_storfe!D380)</f>
        <v xml:space="preserve"> </v>
      </c>
      <c r="F374" s="62" t="str">
        <f>IF(PTD_storfe!E380=0," ",PTD_storfe!E380)</f>
        <v xml:space="preserve"> </v>
      </c>
      <c r="G374" s="62" t="str">
        <f>IF(PTD_storfe!F380=0," ",PTD_storfe!F380)</f>
        <v xml:space="preserve"> </v>
      </c>
      <c r="H374" s="62" t="str">
        <f>IF(PTD_storfe!G380=0," ",PTD_storfe!G380)</f>
        <v xml:space="preserve"> </v>
      </c>
      <c r="I374" s="62" t="str">
        <f>IF(PTD_storfe!H380=0," ",PTD_storfe!H380)</f>
        <v xml:space="preserve"> </v>
      </c>
      <c r="J374" s="62"/>
      <c r="K374" s="47" t="str">
        <f>IF(PTD_storfe!I380=0," ",PTD_storfe!I380)</f>
        <v xml:space="preserve"> </v>
      </c>
      <c r="L374" s="63" t="str">
        <f>IF(PTD_storfe!J380=0," ",PTD_storfe!J380)</f>
        <v xml:space="preserve"> </v>
      </c>
      <c r="M374" s="63" t="str">
        <f>IF(PTD_storfe!K380=0," ",PTD_storfe!K380)</f>
        <v xml:space="preserve"> </v>
      </c>
      <c r="N374" s="63" t="str">
        <f>IF(PTD_storfe!L380=0," ",PTD_storfe!L380)</f>
        <v xml:space="preserve"> </v>
      </c>
      <c r="O374" s="63" t="str">
        <f>IF(PTD_storfe!M380=0," ",PTD_storfe!M380)</f>
        <v xml:space="preserve"> </v>
      </c>
      <c r="P374" s="63" t="str">
        <f>IF(PTD_storfe!N380=0," ",PTD_storfe!N380)</f>
        <v xml:space="preserve"> </v>
      </c>
      <c r="Q374" s="63" t="str">
        <f>IF(PTD_storfe!O380=0," ",PTD_storfe!O380)</f>
        <v xml:space="preserve"> </v>
      </c>
      <c r="R374" s="63" t="str">
        <f>IF(PTD_storfe!P380=0," ",PTD_storfe!P380)</f>
        <v xml:space="preserve"> </v>
      </c>
    </row>
    <row r="375" spans="2:18" x14ac:dyDescent="0.25">
      <c r="B375" s="47" t="str">
        <f>IF(PTD_storfe!A381=0," ",PTD_storfe!A381)</f>
        <v xml:space="preserve"> </v>
      </c>
      <c r="C375" s="62" t="str">
        <f>IF(PTD_storfe!B381=0," ",PTD_storfe!B381)</f>
        <v xml:space="preserve"> </v>
      </c>
      <c r="D375" s="62" t="str">
        <f>IF(PTD_storfe!C381=0," ",PTD_storfe!C381)</f>
        <v xml:space="preserve"> </v>
      </c>
      <c r="E375" s="62" t="str">
        <f>IF(PTD_storfe!D381=0," ",PTD_storfe!D381)</f>
        <v xml:space="preserve"> </v>
      </c>
      <c r="F375" s="62" t="str">
        <f>IF(PTD_storfe!E381=0," ",PTD_storfe!E381)</f>
        <v xml:space="preserve"> </v>
      </c>
      <c r="G375" s="62" t="str">
        <f>IF(PTD_storfe!F381=0," ",PTD_storfe!F381)</f>
        <v xml:space="preserve"> </v>
      </c>
      <c r="H375" s="62" t="str">
        <f>IF(PTD_storfe!G381=0," ",PTD_storfe!G381)</f>
        <v xml:space="preserve"> </v>
      </c>
      <c r="I375" s="62" t="str">
        <f>IF(PTD_storfe!H381=0," ",PTD_storfe!H381)</f>
        <v xml:space="preserve"> </v>
      </c>
      <c r="J375" s="62"/>
      <c r="K375" s="47" t="str">
        <f>IF(PTD_storfe!I381=0," ",PTD_storfe!I381)</f>
        <v xml:space="preserve"> </v>
      </c>
      <c r="L375" s="63" t="str">
        <f>IF(PTD_storfe!J381=0," ",PTD_storfe!J381)</f>
        <v xml:space="preserve"> </v>
      </c>
      <c r="M375" s="63" t="str">
        <f>IF(PTD_storfe!K381=0," ",PTD_storfe!K381)</f>
        <v xml:space="preserve"> </v>
      </c>
      <c r="N375" s="63" t="str">
        <f>IF(PTD_storfe!L381=0," ",PTD_storfe!L381)</f>
        <v xml:space="preserve"> </v>
      </c>
      <c r="O375" s="63" t="str">
        <f>IF(PTD_storfe!M381=0," ",PTD_storfe!M381)</f>
        <v xml:space="preserve"> </v>
      </c>
      <c r="P375" s="63" t="str">
        <f>IF(PTD_storfe!N381=0," ",PTD_storfe!N381)</f>
        <v xml:space="preserve"> </v>
      </c>
      <c r="Q375" s="63" t="str">
        <f>IF(PTD_storfe!O381=0," ",PTD_storfe!O381)</f>
        <v xml:space="preserve"> </v>
      </c>
      <c r="R375" s="63" t="str">
        <f>IF(PTD_storfe!P381=0," ",PTD_storfe!P381)</f>
        <v xml:space="preserve"> </v>
      </c>
    </row>
    <row r="376" spans="2:18" x14ac:dyDescent="0.25">
      <c r="B376" s="47" t="str">
        <f>IF(PTD_storfe!A382=0," ",PTD_storfe!A382)</f>
        <v xml:space="preserve"> </v>
      </c>
      <c r="C376" s="62" t="str">
        <f>IF(PTD_storfe!B382=0," ",PTD_storfe!B382)</f>
        <v xml:space="preserve"> </v>
      </c>
      <c r="D376" s="62" t="str">
        <f>IF(PTD_storfe!C382=0," ",PTD_storfe!C382)</f>
        <v xml:space="preserve"> </v>
      </c>
      <c r="E376" s="62" t="str">
        <f>IF(PTD_storfe!D382=0," ",PTD_storfe!D382)</f>
        <v xml:space="preserve"> </v>
      </c>
      <c r="F376" s="62" t="str">
        <f>IF(PTD_storfe!E382=0," ",PTD_storfe!E382)</f>
        <v xml:space="preserve"> </v>
      </c>
      <c r="G376" s="62" t="str">
        <f>IF(PTD_storfe!F382=0," ",PTD_storfe!F382)</f>
        <v xml:space="preserve"> </v>
      </c>
      <c r="H376" s="62" t="str">
        <f>IF(PTD_storfe!G382=0," ",PTD_storfe!G382)</f>
        <v xml:space="preserve"> </v>
      </c>
      <c r="I376" s="62" t="str">
        <f>IF(PTD_storfe!H382=0," ",PTD_storfe!H382)</f>
        <v xml:space="preserve"> </v>
      </c>
      <c r="J376" s="62"/>
      <c r="K376" s="47" t="str">
        <f>IF(PTD_storfe!I382=0," ",PTD_storfe!I382)</f>
        <v xml:space="preserve"> </v>
      </c>
      <c r="L376" s="63" t="str">
        <f>IF(PTD_storfe!J382=0," ",PTD_storfe!J382)</f>
        <v xml:space="preserve"> </v>
      </c>
      <c r="M376" s="63" t="str">
        <f>IF(PTD_storfe!K382=0," ",PTD_storfe!K382)</f>
        <v xml:space="preserve"> </v>
      </c>
      <c r="N376" s="63" t="str">
        <f>IF(PTD_storfe!L382=0," ",PTD_storfe!L382)</f>
        <v xml:space="preserve"> </v>
      </c>
      <c r="O376" s="63" t="str">
        <f>IF(PTD_storfe!M382=0," ",PTD_storfe!M382)</f>
        <v xml:space="preserve"> </v>
      </c>
      <c r="P376" s="63" t="str">
        <f>IF(PTD_storfe!N382=0," ",PTD_storfe!N382)</f>
        <v xml:space="preserve"> </v>
      </c>
      <c r="Q376" s="63" t="str">
        <f>IF(PTD_storfe!O382=0," ",PTD_storfe!O382)</f>
        <v xml:space="preserve"> </v>
      </c>
      <c r="R376" s="63" t="str">
        <f>IF(PTD_storfe!P382=0," ",PTD_storfe!P382)</f>
        <v xml:space="preserve"> </v>
      </c>
    </row>
    <row r="377" spans="2:18" x14ac:dyDescent="0.25">
      <c r="B377" s="47" t="str">
        <f>IF(PTD_storfe!A383=0," ",PTD_storfe!A383)</f>
        <v xml:space="preserve"> </v>
      </c>
      <c r="C377" s="62" t="str">
        <f>IF(PTD_storfe!B383=0," ",PTD_storfe!B383)</f>
        <v xml:space="preserve"> </v>
      </c>
      <c r="D377" s="62" t="str">
        <f>IF(PTD_storfe!C383=0," ",PTD_storfe!C383)</f>
        <v xml:space="preserve"> </v>
      </c>
      <c r="E377" s="62" t="str">
        <f>IF(PTD_storfe!D383=0," ",PTD_storfe!D383)</f>
        <v xml:space="preserve"> </v>
      </c>
      <c r="F377" s="62" t="str">
        <f>IF(PTD_storfe!E383=0," ",PTD_storfe!E383)</f>
        <v xml:space="preserve"> </v>
      </c>
      <c r="G377" s="62" t="str">
        <f>IF(PTD_storfe!F383=0," ",PTD_storfe!F383)</f>
        <v xml:space="preserve"> </v>
      </c>
      <c r="H377" s="62" t="str">
        <f>IF(PTD_storfe!G383=0," ",PTD_storfe!G383)</f>
        <v xml:space="preserve"> </v>
      </c>
      <c r="I377" s="62" t="str">
        <f>IF(PTD_storfe!H383=0," ",PTD_storfe!H383)</f>
        <v xml:space="preserve"> </v>
      </c>
      <c r="J377" s="62"/>
      <c r="K377" s="47" t="str">
        <f>IF(PTD_storfe!I383=0," ",PTD_storfe!I383)</f>
        <v xml:space="preserve"> </v>
      </c>
      <c r="L377" s="63" t="str">
        <f>IF(PTD_storfe!J383=0," ",PTD_storfe!J383)</f>
        <v xml:space="preserve"> </v>
      </c>
      <c r="M377" s="63" t="str">
        <f>IF(PTD_storfe!K383=0," ",PTD_storfe!K383)</f>
        <v xml:space="preserve"> </v>
      </c>
      <c r="N377" s="63" t="str">
        <f>IF(PTD_storfe!L383=0," ",PTD_storfe!L383)</f>
        <v xml:space="preserve"> </v>
      </c>
      <c r="O377" s="63" t="str">
        <f>IF(PTD_storfe!M383=0," ",PTD_storfe!M383)</f>
        <v xml:space="preserve"> </v>
      </c>
      <c r="P377" s="63" t="str">
        <f>IF(PTD_storfe!N383=0," ",PTD_storfe!N383)</f>
        <v xml:space="preserve"> </v>
      </c>
      <c r="Q377" s="63" t="str">
        <f>IF(PTD_storfe!O383=0," ",PTD_storfe!O383)</f>
        <v xml:space="preserve"> </v>
      </c>
      <c r="R377" s="63" t="str">
        <f>IF(PTD_storfe!P383=0," ",PTD_storfe!P383)</f>
        <v xml:space="preserve"> </v>
      </c>
    </row>
    <row r="378" spans="2:18" x14ac:dyDescent="0.25">
      <c r="B378" s="47" t="str">
        <f>IF(PTD_storfe!A384=0," ",PTD_storfe!A384)</f>
        <v xml:space="preserve"> </v>
      </c>
      <c r="C378" s="62" t="str">
        <f>IF(PTD_storfe!B384=0," ",PTD_storfe!B384)</f>
        <v xml:space="preserve"> </v>
      </c>
      <c r="D378" s="62" t="str">
        <f>IF(PTD_storfe!C384=0," ",PTD_storfe!C384)</f>
        <v xml:space="preserve"> </v>
      </c>
      <c r="E378" s="62" t="str">
        <f>IF(PTD_storfe!D384=0," ",PTD_storfe!D384)</f>
        <v xml:space="preserve"> </v>
      </c>
      <c r="F378" s="62" t="str">
        <f>IF(PTD_storfe!E384=0," ",PTD_storfe!E384)</f>
        <v xml:space="preserve"> </v>
      </c>
      <c r="G378" s="62" t="str">
        <f>IF(PTD_storfe!F384=0," ",PTD_storfe!F384)</f>
        <v xml:space="preserve"> </v>
      </c>
      <c r="H378" s="62" t="str">
        <f>IF(PTD_storfe!G384=0," ",PTD_storfe!G384)</f>
        <v xml:space="preserve"> </v>
      </c>
      <c r="I378" s="62" t="str">
        <f>IF(PTD_storfe!H384=0," ",PTD_storfe!H384)</f>
        <v xml:space="preserve"> </v>
      </c>
      <c r="J378" s="62"/>
      <c r="K378" s="47" t="str">
        <f>IF(PTD_storfe!I384=0," ",PTD_storfe!I384)</f>
        <v xml:space="preserve"> </v>
      </c>
      <c r="L378" s="63" t="str">
        <f>IF(PTD_storfe!J384=0," ",PTD_storfe!J384)</f>
        <v xml:space="preserve"> </v>
      </c>
      <c r="M378" s="63" t="str">
        <f>IF(PTD_storfe!K384=0," ",PTD_storfe!K384)</f>
        <v xml:space="preserve"> </v>
      </c>
      <c r="N378" s="63" t="str">
        <f>IF(PTD_storfe!L384=0," ",PTD_storfe!L384)</f>
        <v xml:space="preserve"> </v>
      </c>
      <c r="O378" s="63" t="str">
        <f>IF(PTD_storfe!M384=0," ",PTD_storfe!M384)</f>
        <v xml:space="preserve"> </v>
      </c>
      <c r="P378" s="63" t="str">
        <f>IF(PTD_storfe!N384=0," ",PTD_storfe!N384)</f>
        <v xml:space="preserve"> </v>
      </c>
      <c r="Q378" s="63" t="str">
        <f>IF(PTD_storfe!O384=0," ",PTD_storfe!O384)</f>
        <v xml:space="preserve"> </v>
      </c>
      <c r="R378" s="63" t="str">
        <f>IF(PTD_storfe!P384=0," ",PTD_storfe!P384)</f>
        <v xml:space="preserve"> </v>
      </c>
    </row>
    <row r="379" spans="2:18" x14ac:dyDescent="0.25">
      <c r="B379" s="47" t="str">
        <f>IF(PTD_storfe!A385=0," ",PTD_storfe!A385)</f>
        <v xml:space="preserve"> </v>
      </c>
      <c r="C379" s="62" t="str">
        <f>IF(PTD_storfe!B385=0," ",PTD_storfe!B385)</f>
        <v xml:space="preserve"> </v>
      </c>
      <c r="D379" s="62" t="str">
        <f>IF(PTD_storfe!C385=0," ",PTD_storfe!C385)</f>
        <v xml:space="preserve"> </v>
      </c>
      <c r="E379" s="62" t="str">
        <f>IF(PTD_storfe!D385=0," ",PTD_storfe!D385)</f>
        <v xml:space="preserve"> </v>
      </c>
      <c r="F379" s="62" t="str">
        <f>IF(PTD_storfe!E385=0," ",PTD_storfe!E385)</f>
        <v xml:space="preserve"> </v>
      </c>
      <c r="G379" s="62" t="str">
        <f>IF(PTD_storfe!F385=0," ",PTD_storfe!F385)</f>
        <v xml:space="preserve"> </v>
      </c>
      <c r="H379" s="62" t="str">
        <f>IF(PTD_storfe!G385=0," ",PTD_storfe!G385)</f>
        <v xml:space="preserve"> </v>
      </c>
      <c r="I379" s="62" t="str">
        <f>IF(PTD_storfe!H385=0," ",PTD_storfe!H385)</f>
        <v xml:space="preserve"> </v>
      </c>
      <c r="J379" s="62"/>
      <c r="K379" s="47" t="str">
        <f>IF(PTD_storfe!I385=0," ",PTD_storfe!I385)</f>
        <v xml:space="preserve"> </v>
      </c>
      <c r="L379" s="63" t="str">
        <f>IF(PTD_storfe!J385=0," ",PTD_storfe!J385)</f>
        <v xml:space="preserve"> </v>
      </c>
      <c r="M379" s="63" t="str">
        <f>IF(PTD_storfe!K385=0," ",PTD_storfe!K385)</f>
        <v xml:space="preserve"> </v>
      </c>
      <c r="N379" s="63" t="str">
        <f>IF(PTD_storfe!L385=0," ",PTD_storfe!L385)</f>
        <v xml:space="preserve"> </v>
      </c>
      <c r="O379" s="63" t="str">
        <f>IF(PTD_storfe!M385=0," ",PTD_storfe!M385)</f>
        <v xml:space="preserve"> </v>
      </c>
      <c r="P379" s="63" t="str">
        <f>IF(PTD_storfe!N385=0," ",PTD_storfe!N385)</f>
        <v xml:space="preserve"> </v>
      </c>
      <c r="Q379" s="63" t="str">
        <f>IF(PTD_storfe!O385=0," ",PTD_storfe!O385)</f>
        <v xml:space="preserve"> </v>
      </c>
      <c r="R379" s="63" t="str">
        <f>IF(PTD_storfe!P385=0," ",PTD_storfe!P385)</f>
        <v xml:space="preserve"> </v>
      </c>
    </row>
    <row r="380" spans="2:18" x14ac:dyDescent="0.25">
      <c r="B380" s="47" t="str">
        <f>IF(PTD_storfe!A386=0," ",PTD_storfe!A386)</f>
        <v xml:space="preserve"> </v>
      </c>
      <c r="C380" s="62" t="str">
        <f>IF(PTD_storfe!B386=0," ",PTD_storfe!B386)</f>
        <v xml:space="preserve"> </v>
      </c>
      <c r="D380" s="62" t="str">
        <f>IF(PTD_storfe!C386=0," ",PTD_storfe!C386)</f>
        <v xml:space="preserve"> </v>
      </c>
      <c r="E380" s="62" t="str">
        <f>IF(PTD_storfe!D386=0," ",PTD_storfe!D386)</f>
        <v xml:space="preserve"> </v>
      </c>
      <c r="F380" s="62" t="str">
        <f>IF(PTD_storfe!E386=0," ",PTD_storfe!E386)</f>
        <v xml:space="preserve"> </v>
      </c>
      <c r="G380" s="62" t="str">
        <f>IF(PTD_storfe!F386=0," ",PTD_storfe!F386)</f>
        <v xml:space="preserve"> </v>
      </c>
      <c r="H380" s="62" t="str">
        <f>IF(PTD_storfe!G386=0," ",PTD_storfe!G386)</f>
        <v xml:space="preserve"> </v>
      </c>
      <c r="I380" s="62" t="str">
        <f>IF(PTD_storfe!H386=0," ",PTD_storfe!H386)</f>
        <v xml:space="preserve"> </v>
      </c>
      <c r="J380" s="62"/>
      <c r="K380" s="47" t="str">
        <f>IF(PTD_storfe!I386=0," ",PTD_storfe!I386)</f>
        <v xml:space="preserve"> </v>
      </c>
      <c r="L380" s="63" t="str">
        <f>IF(PTD_storfe!J386=0," ",PTD_storfe!J386)</f>
        <v xml:space="preserve"> </v>
      </c>
      <c r="M380" s="63" t="str">
        <f>IF(PTD_storfe!K386=0," ",PTD_storfe!K386)</f>
        <v xml:space="preserve"> </v>
      </c>
      <c r="N380" s="63" t="str">
        <f>IF(PTD_storfe!L386=0," ",PTD_storfe!L386)</f>
        <v xml:space="preserve"> </v>
      </c>
      <c r="O380" s="63" t="str">
        <f>IF(PTD_storfe!M386=0," ",PTD_storfe!M386)</f>
        <v xml:space="preserve"> </v>
      </c>
      <c r="P380" s="63" t="str">
        <f>IF(PTD_storfe!N386=0," ",PTD_storfe!N386)</f>
        <v xml:space="preserve"> </v>
      </c>
      <c r="Q380" s="63" t="str">
        <f>IF(PTD_storfe!O386=0," ",PTD_storfe!O386)</f>
        <v xml:space="preserve"> </v>
      </c>
      <c r="R380" s="63" t="str">
        <f>IF(PTD_storfe!P386=0," ",PTD_storfe!P386)</f>
        <v xml:space="preserve"> </v>
      </c>
    </row>
    <row r="381" spans="2:18" x14ac:dyDescent="0.25">
      <c r="B381" s="47" t="str">
        <f>IF(PTD_storfe!A387=0," ",PTD_storfe!A387)</f>
        <v xml:space="preserve"> </v>
      </c>
      <c r="C381" s="62" t="str">
        <f>IF(PTD_storfe!B387=0," ",PTD_storfe!B387)</f>
        <v xml:space="preserve"> </v>
      </c>
      <c r="D381" s="62" t="str">
        <f>IF(PTD_storfe!C387=0," ",PTD_storfe!C387)</f>
        <v xml:space="preserve"> </v>
      </c>
      <c r="E381" s="62" t="str">
        <f>IF(PTD_storfe!D387=0," ",PTD_storfe!D387)</f>
        <v xml:space="preserve"> </v>
      </c>
      <c r="F381" s="62" t="str">
        <f>IF(PTD_storfe!E387=0," ",PTD_storfe!E387)</f>
        <v xml:space="preserve"> </v>
      </c>
      <c r="G381" s="62" t="str">
        <f>IF(PTD_storfe!F387=0," ",PTD_storfe!F387)</f>
        <v xml:space="preserve"> </v>
      </c>
      <c r="H381" s="62" t="str">
        <f>IF(PTD_storfe!G387=0," ",PTD_storfe!G387)</f>
        <v xml:space="preserve"> </v>
      </c>
      <c r="I381" s="62" t="str">
        <f>IF(PTD_storfe!H387=0," ",PTD_storfe!H387)</f>
        <v xml:space="preserve"> </v>
      </c>
      <c r="J381" s="62"/>
      <c r="K381" s="47" t="str">
        <f>IF(PTD_storfe!I387=0," ",PTD_storfe!I387)</f>
        <v xml:space="preserve"> </v>
      </c>
      <c r="L381" s="63" t="str">
        <f>IF(PTD_storfe!J387=0," ",PTD_storfe!J387)</f>
        <v xml:space="preserve"> </v>
      </c>
      <c r="M381" s="63" t="str">
        <f>IF(PTD_storfe!K387=0," ",PTD_storfe!K387)</f>
        <v xml:space="preserve"> </v>
      </c>
      <c r="N381" s="63" t="str">
        <f>IF(PTD_storfe!L387=0," ",PTD_storfe!L387)</f>
        <v xml:space="preserve"> </v>
      </c>
      <c r="O381" s="63" t="str">
        <f>IF(PTD_storfe!M387=0," ",PTD_storfe!M387)</f>
        <v xml:space="preserve"> </v>
      </c>
      <c r="P381" s="63" t="str">
        <f>IF(PTD_storfe!N387=0," ",PTD_storfe!N387)</f>
        <v xml:space="preserve"> </v>
      </c>
      <c r="Q381" s="63" t="str">
        <f>IF(PTD_storfe!O387=0," ",PTD_storfe!O387)</f>
        <v xml:space="preserve"> </v>
      </c>
      <c r="R381" s="63" t="str">
        <f>IF(PTD_storfe!P387=0," ",PTD_storfe!P387)</f>
        <v xml:space="preserve"> </v>
      </c>
    </row>
    <row r="382" spans="2:18" x14ac:dyDescent="0.25">
      <c r="B382" s="47" t="str">
        <f>IF(PTD_storfe!A388=0," ",PTD_storfe!A388)</f>
        <v xml:space="preserve"> </v>
      </c>
      <c r="C382" s="62" t="str">
        <f>IF(PTD_storfe!B388=0," ",PTD_storfe!B388)</f>
        <v xml:space="preserve"> </v>
      </c>
      <c r="D382" s="62" t="str">
        <f>IF(PTD_storfe!C388=0," ",PTD_storfe!C388)</f>
        <v xml:space="preserve"> </v>
      </c>
      <c r="E382" s="62" t="str">
        <f>IF(PTD_storfe!D388=0," ",PTD_storfe!D388)</f>
        <v xml:space="preserve"> </v>
      </c>
      <c r="F382" s="62" t="str">
        <f>IF(PTD_storfe!E388=0," ",PTD_storfe!E388)</f>
        <v xml:space="preserve"> </v>
      </c>
      <c r="G382" s="62" t="str">
        <f>IF(PTD_storfe!F388=0," ",PTD_storfe!F388)</f>
        <v xml:space="preserve"> </v>
      </c>
      <c r="H382" s="62" t="str">
        <f>IF(PTD_storfe!G388=0," ",PTD_storfe!G388)</f>
        <v xml:space="preserve"> </v>
      </c>
      <c r="I382" s="62" t="str">
        <f>IF(PTD_storfe!H388=0," ",PTD_storfe!H388)</f>
        <v xml:space="preserve"> </v>
      </c>
      <c r="J382" s="62"/>
      <c r="K382" s="47" t="str">
        <f>IF(PTD_storfe!I388=0," ",PTD_storfe!I388)</f>
        <v xml:space="preserve"> </v>
      </c>
      <c r="L382" s="63" t="str">
        <f>IF(PTD_storfe!J388=0," ",PTD_storfe!J388)</f>
        <v xml:space="preserve"> </v>
      </c>
      <c r="M382" s="63" t="str">
        <f>IF(PTD_storfe!K388=0," ",PTD_storfe!K388)</f>
        <v xml:space="preserve"> </v>
      </c>
      <c r="N382" s="63" t="str">
        <f>IF(PTD_storfe!L388=0," ",PTD_storfe!L388)</f>
        <v xml:space="preserve"> </v>
      </c>
      <c r="O382" s="63" t="str">
        <f>IF(PTD_storfe!M388=0," ",PTD_storfe!M388)</f>
        <v xml:space="preserve"> </v>
      </c>
      <c r="P382" s="63" t="str">
        <f>IF(PTD_storfe!N388=0," ",PTD_storfe!N388)</f>
        <v xml:space="preserve"> </v>
      </c>
      <c r="Q382" s="63" t="str">
        <f>IF(PTD_storfe!O388=0," ",PTD_storfe!O388)</f>
        <v xml:space="preserve"> </v>
      </c>
      <c r="R382" s="63" t="str">
        <f>IF(PTD_storfe!P388=0," ",PTD_storfe!P388)</f>
        <v xml:space="preserve"> </v>
      </c>
    </row>
    <row r="383" spans="2:18" x14ac:dyDescent="0.25">
      <c r="B383" s="47" t="str">
        <f>IF(PTD_storfe!A389=0," ",PTD_storfe!A389)</f>
        <v xml:space="preserve"> </v>
      </c>
      <c r="C383" s="62" t="str">
        <f>IF(PTD_storfe!B389=0," ",PTD_storfe!B389)</f>
        <v xml:space="preserve"> </v>
      </c>
      <c r="D383" s="62" t="str">
        <f>IF(PTD_storfe!C389=0," ",PTD_storfe!C389)</f>
        <v xml:space="preserve"> </v>
      </c>
      <c r="E383" s="62" t="str">
        <f>IF(PTD_storfe!D389=0," ",PTD_storfe!D389)</f>
        <v xml:space="preserve"> </v>
      </c>
      <c r="F383" s="62" t="str">
        <f>IF(PTD_storfe!E389=0," ",PTD_storfe!E389)</f>
        <v xml:space="preserve"> </v>
      </c>
      <c r="G383" s="62" t="str">
        <f>IF(PTD_storfe!F389=0," ",PTD_storfe!F389)</f>
        <v xml:space="preserve"> </v>
      </c>
      <c r="H383" s="62" t="str">
        <f>IF(PTD_storfe!G389=0," ",PTD_storfe!G389)</f>
        <v xml:space="preserve"> </v>
      </c>
      <c r="I383" s="62" t="str">
        <f>IF(PTD_storfe!H389=0," ",PTD_storfe!H389)</f>
        <v xml:space="preserve"> </v>
      </c>
      <c r="J383" s="62"/>
      <c r="K383" s="47" t="str">
        <f>IF(PTD_storfe!I389=0," ",PTD_storfe!I389)</f>
        <v xml:space="preserve"> </v>
      </c>
      <c r="L383" s="63" t="str">
        <f>IF(PTD_storfe!J389=0," ",PTD_storfe!J389)</f>
        <v xml:space="preserve"> </v>
      </c>
      <c r="M383" s="63" t="str">
        <f>IF(PTD_storfe!K389=0," ",PTD_storfe!K389)</f>
        <v xml:space="preserve"> </v>
      </c>
      <c r="N383" s="63" t="str">
        <f>IF(PTD_storfe!L389=0," ",PTD_storfe!L389)</f>
        <v xml:space="preserve"> </v>
      </c>
      <c r="O383" s="63" t="str">
        <f>IF(PTD_storfe!M389=0," ",PTD_storfe!M389)</f>
        <v xml:space="preserve"> </v>
      </c>
      <c r="P383" s="63" t="str">
        <f>IF(PTD_storfe!N389=0," ",PTD_storfe!N389)</f>
        <v xml:space="preserve"> </v>
      </c>
      <c r="Q383" s="63" t="str">
        <f>IF(PTD_storfe!O389=0," ",PTD_storfe!O389)</f>
        <v xml:space="preserve"> </v>
      </c>
      <c r="R383" s="63" t="str">
        <f>IF(PTD_storfe!P389=0," ",PTD_storfe!P389)</f>
        <v xml:space="preserve"> </v>
      </c>
    </row>
    <row r="384" spans="2:18" x14ac:dyDescent="0.25">
      <c r="B384" s="47" t="str">
        <f>IF(PTD_storfe!A390=0," ",PTD_storfe!A390)</f>
        <v xml:space="preserve"> </v>
      </c>
      <c r="C384" s="62" t="str">
        <f>IF(PTD_storfe!B390=0," ",PTD_storfe!B390)</f>
        <v xml:space="preserve"> </v>
      </c>
      <c r="D384" s="62" t="str">
        <f>IF(PTD_storfe!C390=0," ",PTD_storfe!C390)</f>
        <v xml:space="preserve"> </v>
      </c>
      <c r="E384" s="62" t="str">
        <f>IF(PTD_storfe!D390=0," ",PTD_storfe!D390)</f>
        <v xml:space="preserve"> </v>
      </c>
      <c r="F384" s="62" t="str">
        <f>IF(PTD_storfe!E390=0," ",PTD_storfe!E390)</f>
        <v xml:space="preserve"> </v>
      </c>
      <c r="G384" s="62" t="str">
        <f>IF(PTD_storfe!F390=0," ",PTD_storfe!F390)</f>
        <v xml:space="preserve"> </v>
      </c>
      <c r="H384" s="62" t="str">
        <f>IF(PTD_storfe!G390=0," ",PTD_storfe!G390)</f>
        <v xml:space="preserve"> </v>
      </c>
      <c r="I384" s="62" t="str">
        <f>IF(PTD_storfe!H390=0," ",PTD_storfe!H390)</f>
        <v xml:space="preserve"> </v>
      </c>
      <c r="J384" s="62"/>
      <c r="K384" s="47" t="str">
        <f>IF(PTD_storfe!I390=0," ",PTD_storfe!I390)</f>
        <v xml:space="preserve"> </v>
      </c>
      <c r="L384" s="63" t="str">
        <f>IF(PTD_storfe!J390=0," ",PTD_storfe!J390)</f>
        <v xml:space="preserve"> </v>
      </c>
      <c r="M384" s="63" t="str">
        <f>IF(PTD_storfe!K390=0," ",PTD_storfe!K390)</f>
        <v xml:space="preserve"> </v>
      </c>
      <c r="N384" s="63" t="str">
        <f>IF(PTD_storfe!L390=0," ",PTD_storfe!L390)</f>
        <v xml:space="preserve"> </v>
      </c>
      <c r="O384" s="63" t="str">
        <f>IF(PTD_storfe!M390=0," ",PTD_storfe!M390)</f>
        <v xml:space="preserve"> </v>
      </c>
      <c r="P384" s="63" t="str">
        <f>IF(PTD_storfe!N390=0," ",PTD_storfe!N390)</f>
        <v xml:space="preserve"> </v>
      </c>
      <c r="Q384" s="63" t="str">
        <f>IF(PTD_storfe!O390=0," ",PTD_storfe!O390)</f>
        <v xml:space="preserve"> </v>
      </c>
      <c r="R384" s="63" t="str">
        <f>IF(PTD_storfe!P390=0," ",PTD_storfe!P390)</f>
        <v xml:space="preserve"> </v>
      </c>
    </row>
    <row r="385" spans="2:18" x14ac:dyDescent="0.25">
      <c r="B385" s="47" t="str">
        <f>IF(PTD_storfe!A391=0," ",PTD_storfe!A391)</f>
        <v xml:space="preserve"> </v>
      </c>
      <c r="C385" s="62" t="str">
        <f>IF(PTD_storfe!B391=0," ",PTD_storfe!B391)</f>
        <v xml:space="preserve"> </v>
      </c>
      <c r="D385" s="62" t="str">
        <f>IF(PTD_storfe!C391=0," ",PTD_storfe!C391)</f>
        <v xml:space="preserve"> </v>
      </c>
      <c r="E385" s="62" t="str">
        <f>IF(PTD_storfe!D391=0," ",PTD_storfe!D391)</f>
        <v xml:space="preserve"> </v>
      </c>
      <c r="F385" s="62" t="str">
        <f>IF(PTD_storfe!E391=0," ",PTD_storfe!E391)</f>
        <v xml:space="preserve"> </v>
      </c>
      <c r="G385" s="62" t="str">
        <f>IF(PTD_storfe!F391=0," ",PTD_storfe!F391)</f>
        <v xml:space="preserve"> </v>
      </c>
      <c r="H385" s="62" t="str">
        <f>IF(PTD_storfe!G391=0," ",PTD_storfe!G391)</f>
        <v xml:space="preserve"> </v>
      </c>
      <c r="I385" s="62" t="str">
        <f>IF(PTD_storfe!H391=0," ",PTD_storfe!H391)</f>
        <v xml:space="preserve"> </v>
      </c>
      <c r="J385" s="62"/>
      <c r="K385" s="47" t="str">
        <f>IF(PTD_storfe!I391=0," ",PTD_storfe!I391)</f>
        <v xml:space="preserve"> </v>
      </c>
      <c r="L385" s="63" t="str">
        <f>IF(PTD_storfe!J391=0," ",PTD_storfe!J391)</f>
        <v xml:space="preserve"> </v>
      </c>
      <c r="M385" s="63" t="str">
        <f>IF(PTD_storfe!K391=0," ",PTD_storfe!K391)</f>
        <v xml:space="preserve"> </v>
      </c>
      <c r="N385" s="63" t="str">
        <f>IF(PTD_storfe!L391=0," ",PTD_storfe!L391)</f>
        <v xml:space="preserve"> </v>
      </c>
      <c r="O385" s="63" t="str">
        <f>IF(PTD_storfe!M391=0," ",PTD_storfe!M391)</f>
        <v xml:space="preserve"> </v>
      </c>
      <c r="P385" s="63" t="str">
        <f>IF(PTD_storfe!N391=0," ",PTD_storfe!N391)</f>
        <v xml:space="preserve"> </v>
      </c>
      <c r="Q385" s="63" t="str">
        <f>IF(PTD_storfe!O391=0," ",PTD_storfe!O391)</f>
        <v xml:space="preserve"> </v>
      </c>
      <c r="R385" s="63" t="str">
        <f>IF(PTD_storfe!P391=0," ",PTD_storfe!P391)</f>
        <v xml:space="preserve"> </v>
      </c>
    </row>
    <row r="386" spans="2:18" x14ac:dyDescent="0.25">
      <c r="B386" s="47" t="str">
        <f>IF(PTD_storfe!A392=0," ",PTD_storfe!A392)</f>
        <v xml:space="preserve"> </v>
      </c>
      <c r="C386" s="62" t="str">
        <f>IF(PTD_storfe!B392=0," ",PTD_storfe!B392)</f>
        <v xml:space="preserve"> </v>
      </c>
      <c r="D386" s="62" t="str">
        <f>IF(PTD_storfe!C392=0," ",PTD_storfe!C392)</f>
        <v xml:space="preserve"> </v>
      </c>
      <c r="E386" s="62" t="str">
        <f>IF(PTD_storfe!D392=0," ",PTD_storfe!D392)</f>
        <v xml:space="preserve"> </v>
      </c>
      <c r="F386" s="62" t="str">
        <f>IF(PTD_storfe!E392=0," ",PTD_storfe!E392)</f>
        <v xml:space="preserve"> </v>
      </c>
      <c r="G386" s="62" t="str">
        <f>IF(PTD_storfe!F392=0," ",PTD_storfe!F392)</f>
        <v xml:space="preserve"> </v>
      </c>
      <c r="H386" s="62" t="str">
        <f>IF(PTD_storfe!G392=0," ",PTD_storfe!G392)</f>
        <v xml:space="preserve"> </v>
      </c>
      <c r="I386" s="62" t="str">
        <f>IF(PTD_storfe!H392=0," ",PTD_storfe!H392)</f>
        <v xml:space="preserve"> </v>
      </c>
      <c r="J386" s="62"/>
      <c r="K386" s="47" t="str">
        <f>IF(PTD_storfe!I392=0," ",PTD_storfe!I392)</f>
        <v xml:space="preserve"> </v>
      </c>
      <c r="L386" s="63" t="str">
        <f>IF(PTD_storfe!J392=0," ",PTD_storfe!J392)</f>
        <v xml:space="preserve"> </v>
      </c>
      <c r="M386" s="63" t="str">
        <f>IF(PTD_storfe!K392=0," ",PTD_storfe!K392)</f>
        <v xml:space="preserve"> </v>
      </c>
      <c r="N386" s="63" t="str">
        <f>IF(PTD_storfe!L392=0," ",PTD_storfe!L392)</f>
        <v xml:space="preserve"> </v>
      </c>
      <c r="O386" s="63" t="str">
        <f>IF(PTD_storfe!M392=0," ",PTD_storfe!M392)</f>
        <v xml:space="preserve"> </v>
      </c>
      <c r="P386" s="63" t="str">
        <f>IF(PTD_storfe!N392=0," ",PTD_storfe!N392)</f>
        <v xml:space="preserve"> </v>
      </c>
      <c r="Q386" s="63" t="str">
        <f>IF(PTD_storfe!O392=0," ",PTD_storfe!O392)</f>
        <v xml:space="preserve"> </v>
      </c>
      <c r="R386" s="63" t="str">
        <f>IF(PTD_storfe!P392=0," ",PTD_storfe!P392)</f>
        <v xml:space="preserve"> </v>
      </c>
    </row>
    <row r="387" spans="2:18" x14ac:dyDescent="0.25">
      <c r="B387" s="47" t="str">
        <f>IF(PTD_storfe!A393=0," ",PTD_storfe!A393)</f>
        <v xml:space="preserve"> </v>
      </c>
      <c r="C387" s="62" t="str">
        <f>IF(PTD_storfe!B393=0," ",PTD_storfe!B393)</f>
        <v xml:space="preserve"> </v>
      </c>
      <c r="D387" s="62" t="str">
        <f>IF(PTD_storfe!C393=0," ",PTD_storfe!C393)</f>
        <v xml:space="preserve"> </v>
      </c>
      <c r="E387" s="62" t="str">
        <f>IF(PTD_storfe!D393=0," ",PTD_storfe!D393)</f>
        <v xml:space="preserve"> </v>
      </c>
      <c r="F387" s="62" t="str">
        <f>IF(PTD_storfe!E393=0," ",PTD_storfe!E393)</f>
        <v xml:space="preserve"> </v>
      </c>
      <c r="G387" s="62" t="str">
        <f>IF(PTD_storfe!F393=0," ",PTD_storfe!F393)</f>
        <v xml:space="preserve"> </v>
      </c>
      <c r="H387" s="62" t="str">
        <f>IF(PTD_storfe!G393=0," ",PTD_storfe!G393)</f>
        <v xml:space="preserve"> </v>
      </c>
      <c r="I387" s="62" t="str">
        <f>IF(PTD_storfe!H393=0," ",PTD_storfe!H393)</f>
        <v xml:space="preserve"> </v>
      </c>
      <c r="J387" s="62"/>
      <c r="K387" s="47" t="str">
        <f>IF(PTD_storfe!I393=0," ",PTD_storfe!I393)</f>
        <v xml:space="preserve"> </v>
      </c>
      <c r="L387" s="63" t="str">
        <f>IF(PTD_storfe!J393=0," ",PTD_storfe!J393)</f>
        <v xml:space="preserve"> </v>
      </c>
      <c r="M387" s="63" t="str">
        <f>IF(PTD_storfe!K393=0," ",PTD_storfe!K393)</f>
        <v xml:space="preserve"> </v>
      </c>
      <c r="N387" s="63" t="str">
        <f>IF(PTD_storfe!L393=0," ",PTD_storfe!L393)</f>
        <v xml:space="preserve"> </v>
      </c>
      <c r="O387" s="63" t="str">
        <f>IF(PTD_storfe!M393=0," ",PTD_storfe!M393)</f>
        <v xml:space="preserve"> </v>
      </c>
      <c r="P387" s="63" t="str">
        <f>IF(PTD_storfe!N393=0," ",PTD_storfe!N393)</f>
        <v xml:space="preserve"> </v>
      </c>
      <c r="Q387" s="63" t="str">
        <f>IF(PTD_storfe!O393=0," ",PTD_storfe!O393)</f>
        <v xml:space="preserve"> </v>
      </c>
      <c r="R387" s="63" t="str">
        <f>IF(PTD_storfe!P393=0," ",PTD_storfe!P393)</f>
        <v xml:space="preserve"> </v>
      </c>
    </row>
    <row r="388" spans="2:18" x14ac:dyDescent="0.25">
      <c r="B388" s="47" t="str">
        <f>IF(PTD_storfe!A394=0," ",PTD_storfe!A394)</f>
        <v xml:space="preserve"> </v>
      </c>
      <c r="C388" s="62" t="str">
        <f>IF(PTD_storfe!B394=0," ",PTD_storfe!B394)</f>
        <v xml:space="preserve"> </v>
      </c>
      <c r="D388" s="62" t="str">
        <f>IF(PTD_storfe!C394=0," ",PTD_storfe!C394)</f>
        <v xml:space="preserve"> </v>
      </c>
      <c r="E388" s="62" t="str">
        <f>IF(PTD_storfe!D394=0," ",PTD_storfe!D394)</f>
        <v xml:space="preserve"> </v>
      </c>
      <c r="F388" s="62" t="str">
        <f>IF(PTD_storfe!E394=0," ",PTD_storfe!E394)</f>
        <v xml:space="preserve"> </v>
      </c>
      <c r="G388" s="62" t="str">
        <f>IF(PTD_storfe!F394=0," ",PTD_storfe!F394)</f>
        <v xml:space="preserve"> </v>
      </c>
      <c r="H388" s="62" t="str">
        <f>IF(PTD_storfe!G394=0," ",PTD_storfe!G394)</f>
        <v xml:space="preserve"> </v>
      </c>
      <c r="I388" s="62" t="str">
        <f>IF(PTD_storfe!H394=0," ",PTD_storfe!H394)</f>
        <v xml:space="preserve"> </v>
      </c>
      <c r="J388" s="62"/>
      <c r="K388" s="47" t="str">
        <f>IF(PTD_storfe!I394=0," ",PTD_storfe!I394)</f>
        <v xml:space="preserve"> </v>
      </c>
      <c r="L388" s="63" t="str">
        <f>IF(PTD_storfe!J394=0," ",PTD_storfe!J394)</f>
        <v xml:space="preserve"> </v>
      </c>
      <c r="M388" s="63" t="str">
        <f>IF(PTD_storfe!K394=0," ",PTD_storfe!K394)</f>
        <v xml:space="preserve"> </v>
      </c>
      <c r="N388" s="63" t="str">
        <f>IF(PTD_storfe!L394=0," ",PTD_storfe!L394)</f>
        <v xml:space="preserve"> </v>
      </c>
      <c r="O388" s="63" t="str">
        <f>IF(PTD_storfe!M394=0," ",PTD_storfe!M394)</f>
        <v xml:space="preserve"> </v>
      </c>
      <c r="P388" s="63" t="str">
        <f>IF(PTD_storfe!N394=0," ",PTD_storfe!N394)</f>
        <v xml:space="preserve"> </v>
      </c>
      <c r="Q388" s="63" t="str">
        <f>IF(PTD_storfe!O394=0," ",PTD_storfe!O394)</f>
        <v xml:space="preserve"> </v>
      </c>
      <c r="R388" s="63" t="str">
        <f>IF(PTD_storfe!P394=0," ",PTD_storfe!P394)</f>
        <v xml:space="preserve"> </v>
      </c>
    </row>
    <row r="389" spans="2:18" x14ac:dyDescent="0.25">
      <c r="B389" s="47" t="str">
        <f>IF(PTD_storfe!A395=0," ",PTD_storfe!A395)</f>
        <v xml:space="preserve"> </v>
      </c>
      <c r="C389" s="62" t="str">
        <f>IF(PTD_storfe!B395=0," ",PTD_storfe!B395)</f>
        <v xml:space="preserve"> </v>
      </c>
      <c r="D389" s="62" t="str">
        <f>IF(PTD_storfe!C395=0," ",PTD_storfe!C395)</f>
        <v xml:space="preserve"> </v>
      </c>
      <c r="E389" s="62" t="str">
        <f>IF(PTD_storfe!D395=0," ",PTD_storfe!D395)</f>
        <v xml:space="preserve"> </v>
      </c>
      <c r="F389" s="62" t="str">
        <f>IF(PTD_storfe!E395=0," ",PTD_storfe!E395)</f>
        <v xml:space="preserve"> </v>
      </c>
      <c r="G389" s="62" t="str">
        <f>IF(PTD_storfe!F395=0," ",PTD_storfe!F395)</f>
        <v xml:space="preserve"> </v>
      </c>
      <c r="H389" s="62" t="str">
        <f>IF(PTD_storfe!G395=0," ",PTD_storfe!G395)</f>
        <v xml:space="preserve"> </v>
      </c>
      <c r="I389" s="62" t="str">
        <f>IF(PTD_storfe!H395=0," ",PTD_storfe!H395)</f>
        <v xml:space="preserve"> </v>
      </c>
      <c r="J389" s="62"/>
      <c r="K389" s="47" t="str">
        <f>IF(PTD_storfe!I395=0," ",PTD_storfe!I395)</f>
        <v xml:space="preserve"> </v>
      </c>
      <c r="L389" s="63" t="str">
        <f>IF(PTD_storfe!J395=0," ",PTD_storfe!J395)</f>
        <v xml:space="preserve"> </v>
      </c>
      <c r="M389" s="63" t="str">
        <f>IF(PTD_storfe!K395=0," ",PTD_storfe!K395)</f>
        <v xml:space="preserve"> </v>
      </c>
      <c r="N389" s="63" t="str">
        <f>IF(PTD_storfe!L395=0," ",PTD_storfe!L395)</f>
        <v xml:space="preserve"> </v>
      </c>
      <c r="O389" s="63" t="str">
        <f>IF(PTD_storfe!M395=0," ",PTD_storfe!M395)</f>
        <v xml:space="preserve"> </v>
      </c>
      <c r="P389" s="63" t="str">
        <f>IF(PTD_storfe!N395=0," ",PTD_storfe!N395)</f>
        <v xml:space="preserve"> </v>
      </c>
      <c r="Q389" s="63" t="str">
        <f>IF(PTD_storfe!O395=0," ",PTD_storfe!O395)</f>
        <v xml:space="preserve"> </v>
      </c>
      <c r="R389" s="63" t="str">
        <f>IF(PTD_storfe!P395=0," ",PTD_storfe!P395)</f>
        <v xml:space="preserve"> </v>
      </c>
    </row>
    <row r="390" spans="2:18" x14ac:dyDescent="0.25">
      <c r="B390" s="47" t="str">
        <f>IF(PTD_storfe!A396=0," ",PTD_storfe!A396)</f>
        <v xml:space="preserve"> </v>
      </c>
      <c r="C390" s="62" t="str">
        <f>IF(PTD_storfe!B396=0," ",PTD_storfe!B396)</f>
        <v xml:space="preserve"> </v>
      </c>
      <c r="D390" s="62" t="str">
        <f>IF(PTD_storfe!C396=0," ",PTD_storfe!C396)</f>
        <v xml:space="preserve"> </v>
      </c>
      <c r="E390" s="62" t="str">
        <f>IF(PTD_storfe!D396=0," ",PTD_storfe!D396)</f>
        <v xml:space="preserve"> </v>
      </c>
      <c r="F390" s="62" t="str">
        <f>IF(PTD_storfe!E396=0," ",PTD_storfe!E396)</f>
        <v xml:space="preserve"> </v>
      </c>
      <c r="G390" s="62" t="str">
        <f>IF(PTD_storfe!F396=0," ",PTD_storfe!F396)</f>
        <v xml:space="preserve"> </v>
      </c>
      <c r="H390" s="62" t="str">
        <f>IF(PTD_storfe!G396=0," ",PTD_storfe!G396)</f>
        <v xml:space="preserve"> </v>
      </c>
      <c r="I390" s="62" t="str">
        <f>IF(PTD_storfe!H396=0," ",PTD_storfe!H396)</f>
        <v xml:space="preserve"> </v>
      </c>
      <c r="J390" s="62"/>
      <c r="K390" s="47" t="str">
        <f>IF(PTD_storfe!I396=0," ",PTD_storfe!I396)</f>
        <v xml:space="preserve"> </v>
      </c>
      <c r="L390" s="63" t="str">
        <f>IF(PTD_storfe!J396=0," ",PTD_storfe!J396)</f>
        <v xml:space="preserve"> </v>
      </c>
      <c r="M390" s="63" t="str">
        <f>IF(PTD_storfe!K396=0," ",PTD_storfe!K396)</f>
        <v xml:space="preserve"> </v>
      </c>
      <c r="N390" s="63" t="str">
        <f>IF(PTD_storfe!L396=0," ",PTD_storfe!L396)</f>
        <v xml:space="preserve"> </v>
      </c>
      <c r="O390" s="63" t="str">
        <f>IF(PTD_storfe!M396=0," ",PTD_storfe!M396)</f>
        <v xml:space="preserve"> </v>
      </c>
      <c r="P390" s="63" t="str">
        <f>IF(PTD_storfe!N396=0," ",PTD_storfe!N396)</f>
        <v xml:space="preserve"> </v>
      </c>
      <c r="Q390" s="63" t="str">
        <f>IF(PTD_storfe!O396=0," ",PTD_storfe!O396)</f>
        <v xml:space="preserve"> </v>
      </c>
      <c r="R390" s="63" t="str">
        <f>IF(PTD_storfe!P396=0," ",PTD_storfe!P396)</f>
        <v xml:space="preserve"> </v>
      </c>
    </row>
    <row r="391" spans="2:18" x14ac:dyDescent="0.25">
      <c r="B391" s="47" t="str">
        <f>IF(PTD_storfe!A397=0," ",PTD_storfe!A397)</f>
        <v xml:space="preserve"> </v>
      </c>
      <c r="C391" s="62" t="str">
        <f>IF(PTD_storfe!B397=0," ",PTD_storfe!B397)</f>
        <v xml:space="preserve"> </v>
      </c>
      <c r="D391" s="62" t="str">
        <f>IF(PTD_storfe!C397=0," ",PTD_storfe!C397)</f>
        <v xml:space="preserve"> </v>
      </c>
      <c r="E391" s="62" t="str">
        <f>IF(PTD_storfe!D397=0," ",PTD_storfe!D397)</f>
        <v xml:space="preserve"> </v>
      </c>
      <c r="F391" s="62" t="str">
        <f>IF(PTD_storfe!E397=0," ",PTD_storfe!E397)</f>
        <v xml:space="preserve"> </v>
      </c>
      <c r="G391" s="62" t="str">
        <f>IF(PTD_storfe!F397=0," ",PTD_storfe!F397)</f>
        <v xml:space="preserve"> </v>
      </c>
      <c r="H391" s="62" t="str">
        <f>IF(PTD_storfe!G397=0," ",PTD_storfe!G397)</f>
        <v xml:space="preserve"> </v>
      </c>
      <c r="I391" s="62" t="str">
        <f>IF(PTD_storfe!H397=0," ",PTD_storfe!H397)</f>
        <v xml:space="preserve"> </v>
      </c>
      <c r="J391" s="62"/>
      <c r="K391" s="47" t="str">
        <f>IF(PTD_storfe!I397=0," ",PTD_storfe!I397)</f>
        <v xml:space="preserve"> </v>
      </c>
      <c r="L391" s="63" t="str">
        <f>IF(PTD_storfe!J397=0," ",PTD_storfe!J397)</f>
        <v xml:space="preserve"> </v>
      </c>
      <c r="M391" s="63" t="str">
        <f>IF(PTD_storfe!K397=0," ",PTD_storfe!K397)</f>
        <v xml:space="preserve"> </v>
      </c>
      <c r="N391" s="63" t="str">
        <f>IF(PTD_storfe!L397=0," ",PTD_storfe!L397)</f>
        <v xml:space="preserve"> </v>
      </c>
      <c r="O391" s="63" t="str">
        <f>IF(PTD_storfe!M397=0," ",PTD_storfe!M397)</f>
        <v xml:space="preserve"> </v>
      </c>
      <c r="P391" s="63" t="str">
        <f>IF(PTD_storfe!N397=0," ",PTD_storfe!N397)</f>
        <v xml:space="preserve"> </v>
      </c>
      <c r="Q391" s="63" t="str">
        <f>IF(PTD_storfe!O397=0," ",PTD_storfe!O397)</f>
        <v xml:space="preserve"> </v>
      </c>
      <c r="R391" s="63" t="str">
        <f>IF(PTD_storfe!P397=0," ",PTD_storfe!P397)</f>
        <v xml:space="preserve"> </v>
      </c>
    </row>
    <row r="392" spans="2:18" x14ac:dyDescent="0.25">
      <c r="B392" s="47" t="str">
        <f>IF(PTD_storfe!A398=0," ",PTD_storfe!A398)</f>
        <v xml:space="preserve"> </v>
      </c>
      <c r="C392" s="62" t="str">
        <f>IF(PTD_storfe!B398=0," ",PTD_storfe!B398)</f>
        <v xml:space="preserve"> </v>
      </c>
      <c r="D392" s="62" t="str">
        <f>IF(PTD_storfe!C398=0," ",PTD_storfe!C398)</f>
        <v xml:space="preserve"> </v>
      </c>
      <c r="E392" s="62" t="str">
        <f>IF(PTD_storfe!D398=0," ",PTD_storfe!D398)</f>
        <v xml:space="preserve"> </v>
      </c>
      <c r="F392" s="62" t="str">
        <f>IF(PTD_storfe!E398=0," ",PTD_storfe!E398)</f>
        <v xml:space="preserve"> </v>
      </c>
      <c r="G392" s="62" t="str">
        <f>IF(PTD_storfe!F398=0," ",PTD_storfe!F398)</f>
        <v xml:space="preserve"> </v>
      </c>
      <c r="H392" s="62" t="str">
        <f>IF(PTD_storfe!G398=0," ",PTD_storfe!G398)</f>
        <v xml:space="preserve"> </v>
      </c>
      <c r="I392" s="62" t="str">
        <f>IF(PTD_storfe!H398=0," ",PTD_storfe!H398)</f>
        <v xml:space="preserve"> </v>
      </c>
      <c r="J392" s="62"/>
      <c r="K392" s="47" t="str">
        <f>IF(PTD_storfe!I398=0," ",PTD_storfe!I398)</f>
        <v xml:space="preserve"> </v>
      </c>
      <c r="L392" s="63" t="str">
        <f>IF(PTD_storfe!J398=0," ",PTD_storfe!J398)</f>
        <v xml:space="preserve"> </v>
      </c>
      <c r="M392" s="63" t="str">
        <f>IF(PTD_storfe!K398=0," ",PTD_storfe!K398)</f>
        <v xml:space="preserve"> </v>
      </c>
      <c r="N392" s="63" t="str">
        <f>IF(PTD_storfe!L398=0," ",PTD_storfe!L398)</f>
        <v xml:space="preserve"> </v>
      </c>
      <c r="O392" s="63" t="str">
        <f>IF(PTD_storfe!M398=0," ",PTD_storfe!M398)</f>
        <v xml:space="preserve"> </v>
      </c>
      <c r="P392" s="63" t="str">
        <f>IF(PTD_storfe!N398=0," ",PTD_storfe!N398)</f>
        <v xml:space="preserve"> </v>
      </c>
      <c r="Q392" s="63" t="str">
        <f>IF(PTD_storfe!O398=0," ",PTD_storfe!O398)</f>
        <v xml:space="preserve"> </v>
      </c>
      <c r="R392" s="63" t="str">
        <f>IF(PTD_storfe!P398=0," ",PTD_storfe!P398)</f>
        <v xml:space="preserve"> </v>
      </c>
    </row>
    <row r="393" spans="2:18" x14ac:dyDescent="0.25">
      <c r="B393" s="47" t="str">
        <f>IF(PTD_storfe!A399=0," ",PTD_storfe!A399)</f>
        <v xml:space="preserve"> </v>
      </c>
      <c r="C393" s="62" t="str">
        <f>IF(PTD_storfe!B399=0," ",PTD_storfe!B399)</f>
        <v xml:space="preserve"> </v>
      </c>
      <c r="D393" s="62" t="str">
        <f>IF(PTD_storfe!C399=0," ",PTD_storfe!C399)</f>
        <v xml:space="preserve"> </v>
      </c>
      <c r="E393" s="62" t="str">
        <f>IF(PTD_storfe!D399=0," ",PTD_storfe!D399)</f>
        <v xml:space="preserve"> </v>
      </c>
      <c r="F393" s="62" t="str">
        <f>IF(PTD_storfe!E399=0," ",PTD_storfe!E399)</f>
        <v xml:space="preserve"> </v>
      </c>
      <c r="G393" s="62" t="str">
        <f>IF(PTD_storfe!F399=0," ",PTD_storfe!F399)</f>
        <v xml:space="preserve"> </v>
      </c>
      <c r="H393" s="62" t="str">
        <f>IF(PTD_storfe!G399=0," ",PTD_storfe!G399)</f>
        <v xml:space="preserve"> </v>
      </c>
      <c r="I393" s="62" t="str">
        <f>IF(PTD_storfe!H399=0," ",PTD_storfe!H399)</f>
        <v xml:space="preserve"> </v>
      </c>
      <c r="J393" s="62"/>
      <c r="K393" s="47" t="str">
        <f>IF(PTD_storfe!I399=0," ",PTD_storfe!I399)</f>
        <v xml:space="preserve"> </v>
      </c>
      <c r="L393" s="63" t="str">
        <f>IF(PTD_storfe!J399=0," ",PTD_storfe!J399)</f>
        <v xml:space="preserve"> </v>
      </c>
      <c r="M393" s="63" t="str">
        <f>IF(PTD_storfe!K399=0," ",PTD_storfe!K399)</f>
        <v xml:space="preserve"> </v>
      </c>
      <c r="N393" s="63" t="str">
        <f>IF(PTD_storfe!L399=0," ",PTD_storfe!L399)</f>
        <v xml:space="preserve"> </v>
      </c>
      <c r="O393" s="63" t="str">
        <f>IF(PTD_storfe!M399=0," ",PTD_storfe!M399)</f>
        <v xml:space="preserve"> </v>
      </c>
      <c r="P393" s="63" t="str">
        <f>IF(PTD_storfe!N399=0," ",PTD_storfe!N399)</f>
        <v xml:space="preserve"> </v>
      </c>
      <c r="Q393" s="63" t="str">
        <f>IF(PTD_storfe!O399=0," ",PTD_storfe!O399)</f>
        <v xml:space="preserve"> </v>
      </c>
      <c r="R393" s="63" t="str">
        <f>IF(PTD_storfe!P399=0," ",PTD_storfe!P399)</f>
        <v xml:space="preserve"> </v>
      </c>
    </row>
    <row r="394" spans="2:18" x14ac:dyDescent="0.25">
      <c r="B394" s="47" t="str">
        <f>IF(PTD_storfe!A400=0," ",PTD_storfe!A400)</f>
        <v xml:space="preserve"> </v>
      </c>
      <c r="C394" s="62" t="str">
        <f>IF(PTD_storfe!B400=0," ",PTD_storfe!B400)</f>
        <v xml:space="preserve"> </v>
      </c>
      <c r="D394" s="62" t="str">
        <f>IF(PTD_storfe!C400=0," ",PTD_storfe!C400)</f>
        <v xml:space="preserve"> </v>
      </c>
      <c r="E394" s="62" t="str">
        <f>IF(PTD_storfe!D400=0," ",PTD_storfe!D400)</f>
        <v xml:space="preserve"> </v>
      </c>
      <c r="F394" s="62" t="str">
        <f>IF(PTD_storfe!E400=0," ",PTD_storfe!E400)</f>
        <v xml:space="preserve"> </v>
      </c>
      <c r="G394" s="62" t="str">
        <f>IF(PTD_storfe!F400=0," ",PTD_storfe!F400)</f>
        <v xml:space="preserve"> </v>
      </c>
      <c r="H394" s="62" t="str">
        <f>IF(PTD_storfe!G400=0," ",PTD_storfe!G400)</f>
        <v xml:space="preserve"> </v>
      </c>
      <c r="I394" s="62" t="str">
        <f>IF(PTD_storfe!H400=0," ",PTD_storfe!H400)</f>
        <v xml:space="preserve"> </v>
      </c>
      <c r="J394" s="62"/>
      <c r="K394" s="47" t="str">
        <f>IF(PTD_storfe!I400=0," ",PTD_storfe!I400)</f>
        <v xml:space="preserve"> </v>
      </c>
      <c r="L394" s="63" t="str">
        <f>IF(PTD_storfe!J400=0," ",PTD_storfe!J400)</f>
        <v xml:space="preserve"> </v>
      </c>
      <c r="M394" s="63" t="str">
        <f>IF(PTD_storfe!K400=0," ",PTD_storfe!K400)</f>
        <v xml:space="preserve"> </v>
      </c>
      <c r="N394" s="63" t="str">
        <f>IF(PTD_storfe!L400=0," ",PTD_storfe!L400)</f>
        <v xml:space="preserve"> </v>
      </c>
      <c r="O394" s="63" t="str">
        <f>IF(PTD_storfe!M400=0," ",PTD_storfe!M400)</f>
        <v xml:space="preserve"> </v>
      </c>
      <c r="P394" s="63" t="str">
        <f>IF(PTD_storfe!N400=0," ",PTD_storfe!N400)</f>
        <v xml:space="preserve"> </v>
      </c>
      <c r="Q394" s="63" t="str">
        <f>IF(PTD_storfe!O400=0," ",PTD_storfe!O400)</f>
        <v xml:space="preserve"> </v>
      </c>
      <c r="R394" s="63" t="str">
        <f>IF(PTD_storfe!P400=0," ",PTD_storfe!P400)</f>
        <v xml:space="preserve"> </v>
      </c>
    </row>
    <row r="395" spans="2:18" x14ac:dyDescent="0.25">
      <c r="B395" s="47" t="str">
        <f>IF(PTD_storfe!A401=0," ",PTD_storfe!A401)</f>
        <v xml:space="preserve"> </v>
      </c>
      <c r="C395" s="62" t="str">
        <f>IF(PTD_storfe!B401=0," ",PTD_storfe!B401)</f>
        <v xml:space="preserve"> </v>
      </c>
      <c r="D395" s="62" t="str">
        <f>IF(PTD_storfe!C401=0," ",PTD_storfe!C401)</f>
        <v xml:space="preserve"> </v>
      </c>
      <c r="E395" s="62" t="str">
        <f>IF(PTD_storfe!D401=0," ",PTD_storfe!D401)</f>
        <v xml:space="preserve"> </v>
      </c>
      <c r="F395" s="62" t="str">
        <f>IF(PTD_storfe!E401=0," ",PTD_storfe!E401)</f>
        <v xml:space="preserve"> </v>
      </c>
      <c r="G395" s="62" t="str">
        <f>IF(PTD_storfe!F401=0," ",PTD_storfe!F401)</f>
        <v xml:space="preserve"> </v>
      </c>
      <c r="H395" s="62" t="str">
        <f>IF(PTD_storfe!G401=0," ",PTD_storfe!G401)</f>
        <v xml:space="preserve"> </v>
      </c>
      <c r="I395" s="62" t="str">
        <f>IF(PTD_storfe!H401=0," ",PTD_storfe!H401)</f>
        <v xml:space="preserve"> </v>
      </c>
      <c r="J395" s="62"/>
      <c r="K395" s="47" t="str">
        <f>IF(PTD_storfe!I401=0," ",PTD_storfe!I401)</f>
        <v xml:space="preserve"> </v>
      </c>
      <c r="L395" s="63" t="str">
        <f>IF(PTD_storfe!J401=0," ",PTD_storfe!J401)</f>
        <v xml:space="preserve"> </v>
      </c>
      <c r="M395" s="63" t="str">
        <f>IF(PTD_storfe!K401=0," ",PTD_storfe!K401)</f>
        <v xml:space="preserve"> </v>
      </c>
      <c r="N395" s="63" t="str">
        <f>IF(PTD_storfe!L401=0," ",PTD_storfe!L401)</f>
        <v xml:space="preserve"> </v>
      </c>
      <c r="O395" s="63" t="str">
        <f>IF(PTD_storfe!M401=0," ",PTD_storfe!M401)</f>
        <v xml:space="preserve"> </v>
      </c>
      <c r="P395" s="63" t="str">
        <f>IF(PTD_storfe!N401=0," ",PTD_storfe!N401)</f>
        <v xml:space="preserve"> </v>
      </c>
      <c r="Q395" s="63" t="str">
        <f>IF(PTD_storfe!O401=0," ",PTD_storfe!O401)</f>
        <v xml:space="preserve"> </v>
      </c>
      <c r="R395" s="63" t="str">
        <f>IF(PTD_storfe!P401=0," ",PTD_storfe!P401)</f>
        <v xml:space="preserve"> </v>
      </c>
    </row>
    <row r="396" spans="2:18" x14ac:dyDescent="0.25">
      <c r="B396" s="47" t="str">
        <f>IF(PTD_storfe!A402=0," ",PTD_storfe!A402)</f>
        <v xml:space="preserve"> </v>
      </c>
      <c r="C396" s="62" t="str">
        <f>IF(PTD_storfe!B402=0," ",PTD_storfe!B402)</f>
        <v xml:space="preserve"> </v>
      </c>
      <c r="D396" s="62" t="str">
        <f>IF(PTD_storfe!C402=0," ",PTD_storfe!C402)</f>
        <v xml:space="preserve"> </v>
      </c>
      <c r="E396" s="62" t="str">
        <f>IF(PTD_storfe!D402=0," ",PTD_storfe!D402)</f>
        <v xml:space="preserve"> </v>
      </c>
      <c r="F396" s="62" t="str">
        <f>IF(PTD_storfe!E402=0," ",PTD_storfe!E402)</f>
        <v xml:space="preserve"> </v>
      </c>
      <c r="G396" s="62" t="str">
        <f>IF(PTD_storfe!F402=0," ",PTD_storfe!F402)</f>
        <v xml:space="preserve"> </v>
      </c>
      <c r="H396" s="62" t="str">
        <f>IF(PTD_storfe!G402=0," ",PTD_storfe!G402)</f>
        <v xml:space="preserve"> </v>
      </c>
      <c r="I396" s="62" t="str">
        <f>IF(PTD_storfe!H402=0," ",PTD_storfe!H402)</f>
        <v xml:space="preserve"> </v>
      </c>
      <c r="J396" s="62"/>
      <c r="K396" s="47" t="str">
        <f>IF(PTD_storfe!I402=0," ",PTD_storfe!I402)</f>
        <v xml:space="preserve"> </v>
      </c>
      <c r="L396" s="63" t="str">
        <f>IF(PTD_storfe!J402=0," ",PTD_storfe!J402)</f>
        <v xml:space="preserve"> </v>
      </c>
      <c r="M396" s="63" t="str">
        <f>IF(PTD_storfe!K402=0," ",PTD_storfe!K402)</f>
        <v xml:space="preserve"> </v>
      </c>
      <c r="N396" s="63" t="str">
        <f>IF(PTD_storfe!L402=0," ",PTD_storfe!L402)</f>
        <v xml:space="preserve"> </v>
      </c>
      <c r="O396" s="63" t="str">
        <f>IF(PTD_storfe!M402=0," ",PTD_storfe!M402)</f>
        <v xml:space="preserve"> </v>
      </c>
      <c r="P396" s="63" t="str">
        <f>IF(PTD_storfe!N402=0," ",PTD_storfe!N402)</f>
        <v xml:space="preserve"> </v>
      </c>
      <c r="Q396" s="63" t="str">
        <f>IF(PTD_storfe!O402=0," ",PTD_storfe!O402)</f>
        <v xml:space="preserve"> </v>
      </c>
      <c r="R396" s="63" t="str">
        <f>IF(PTD_storfe!P402=0," ",PTD_storfe!P402)</f>
        <v xml:space="preserve"> </v>
      </c>
    </row>
    <row r="397" spans="2:18" x14ac:dyDescent="0.25">
      <c r="B397" s="47" t="str">
        <f>IF(PTD_storfe!A403=0," ",PTD_storfe!A403)</f>
        <v xml:space="preserve"> </v>
      </c>
      <c r="C397" s="62" t="str">
        <f>IF(PTD_storfe!B403=0," ",PTD_storfe!B403)</f>
        <v xml:space="preserve"> </v>
      </c>
      <c r="D397" s="62" t="str">
        <f>IF(PTD_storfe!C403=0," ",PTD_storfe!C403)</f>
        <v xml:space="preserve"> </v>
      </c>
      <c r="E397" s="62" t="str">
        <f>IF(PTD_storfe!D403=0," ",PTD_storfe!D403)</f>
        <v xml:space="preserve"> </v>
      </c>
      <c r="F397" s="62" t="str">
        <f>IF(PTD_storfe!E403=0," ",PTD_storfe!E403)</f>
        <v xml:space="preserve"> </v>
      </c>
      <c r="G397" s="62" t="str">
        <f>IF(PTD_storfe!F403=0," ",PTD_storfe!F403)</f>
        <v xml:space="preserve"> </v>
      </c>
      <c r="H397" s="62" t="str">
        <f>IF(PTD_storfe!G403=0," ",PTD_storfe!G403)</f>
        <v xml:space="preserve"> </v>
      </c>
      <c r="I397" s="62" t="str">
        <f>IF(PTD_storfe!H403=0," ",PTD_storfe!H403)</f>
        <v xml:space="preserve"> </v>
      </c>
      <c r="J397" s="62"/>
      <c r="K397" s="47" t="str">
        <f>IF(PTD_storfe!I403=0," ",PTD_storfe!I403)</f>
        <v xml:space="preserve"> </v>
      </c>
      <c r="L397" s="63" t="str">
        <f>IF(PTD_storfe!J403=0," ",PTD_storfe!J403)</f>
        <v xml:space="preserve"> </v>
      </c>
      <c r="M397" s="63" t="str">
        <f>IF(PTD_storfe!K403=0," ",PTD_storfe!K403)</f>
        <v xml:space="preserve"> </v>
      </c>
      <c r="N397" s="63" t="str">
        <f>IF(PTD_storfe!L403=0," ",PTD_storfe!L403)</f>
        <v xml:space="preserve"> </v>
      </c>
      <c r="O397" s="63" t="str">
        <f>IF(PTD_storfe!M403=0," ",PTD_storfe!M403)</f>
        <v xml:space="preserve"> </v>
      </c>
      <c r="P397" s="63" t="str">
        <f>IF(PTD_storfe!N403=0," ",PTD_storfe!N403)</f>
        <v xml:space="preserve"> </v>
      </c>
      <c r="Q397" s="63" t="str">
        <f>IF(PTD_storfe!O403=0," ",PTD_storfe!O403)</f>
        <v xml:space="preserve"> </v>
      </c>
      <c r="R397" s="63" t="str">
        <f>IF(PTD_storfe!P403=0," ",PTD_storfe!P403)</f>
        <v xml:space="preserve"> </v>
      </c>
    </row>
    <row r="398" spans="2:18" x14ac:dyDescent="0.25">
      <c r="B398" s="47" t="str">
        <f>IF(PTD_storfe!A404=0," ",PTD_storfe!A404)</f>
        <v xml:space="preserve"> </v>
      </c>
      <c r="C398" s="62" t="str">
        <f>IF(PTD_storfe!B404=0," ",PTD_storfe!B404)</f>
        <v xml:space="preserve"> </v>
      </c>
      <c r="D398" s="62" t="str">
        <f>IF(PTD_storfe!C404=0," ",PTD_storfe!C404)</f>
        <v xml:space="preserve"> </v>
      </c>
      <c r="E398" s="62" t="str">
        <f>IF(PTD_storfe!D404=0," ",PTD_storfe!D404)</f>
        <v xml:space="preserve"> </v>
      </c>
      <c r="F398" s="62" t="str">
        <f>IF(PTD_storfe!E404=0," ",PTD_storfe!E404)</f>
        <v xml:space="preserve"> </v>
      </c>
      <c r="G398" s="62" t="str">
        <f>IF(PTD_storfe!F404=0," ",PTD_storfe!F404)</f>
        <v xml:space="preserve"> </v>
      </c>
      <c r="H398" s="62" t="str">
        <f>IF(PTD_storfe!G404=0," ",PTD_storfe!G404)</f>
        <v xml:space="preserve"> </v>
      </c>
      <c r="I398" s="62" t="str">
        <f>IF(PTD_storfe!H404=0," ",PTD_storfe!H404)</f>
        <v xml:space="preserve"> </v>
      </c>
      <c r="J398" s="62"/>
      <c r="K398" s="47" t="str">
        <f>IF(PTD_storfe!I404=0," ",PTD_storfe!I404)</f>
        <v xml:space="preserve"> </v>
      </c>
      <c r="L398" s="63" t="str">
        <f>IF(PTD_storfe!J404=0," ",PTD_storfe!J404)</f>
        <v xml:space="preserve"> </v>
      </c>
      <c r="M398" s="63" t="str">
        <f>IF(PTD_storfe!K404=0," ",PTD_storfe!K404)</f>
        <v xml:space="preserve"> </v>
      </c>
      <c r="N398" s="63" t="str">
        <f>IF(PTD_storfe!L404=0," ",PTD_storfe!L404)</f>
        <v xml:space="preserve"> </v>
      </c>
      <c r="O398" s="63" t="str">
        <f>IF(PTD_storfe!M404=0," ",PTD_storfe!M404)</f>
        <v xml:space="preserve"> </v>
      </c>
      <c r="P398" s="63" t="str">
        <f>IF(PTD_storfe!N404=0," ",PTD_storfe!N404)</f>
        <v xml:space="preserve"> </v>
      </c>
      <c r="Q398" s="63" t="str">
        <f>IF(PTD_storfe!O404=0," ",PTD_storfe!O404)</f>
        <v xml:space="preserve"> </v>
      </c>
      <c r="R398" s="63" t="str">
        <f>IF(PTD_storfe!P404=0," ",PTD_storfe!P404)</f>
        <v xml:space="preserve"> </v>
      </c>
    </row>
    <row r="399" spans="2:18" x14ac:dyDescent="0.25">
      <c r="B399" s="47" t="str">
        <f>IF(PTD_storfe!A405=0," ",PTD_storfe!A405)</f>
        <v xml:space="preserve"> </v>
      </c>
      <c r="C399" s="62" t="str">
        <f>IF(PTD_storfe!B405=0," ",PTD_storfe!B405)</f>
        <v xml:space="preserve"> </v>
      </c>
      <c r="D399" s="62" t="str">
        <f>IF(PTD_storfe!C405=0," ",PTD_storfe!C405)</f>
        <v xml:space="preserve"> </v>
      </c>
      <c r="E399" s="62" t="str">
        <f>IF(PTD_storfe!D405=0," ",PTD_storfe!D405)</f>
        <v xml:space="preserve"> </v>
      </c>
      <c r="F399" s="62" t="str">
        <f>IF(PTD_storfe!E405=0," ",PTD_storfe!E405)</f>
        <v xml:space="preserve"> </v>
      </c>
      <c r="G399" s="62" t="str">
        <f>IF(PTD_storfe!F405=0," ",PTD_storfe!F405)</f>
        <v xml:space="preserve"> </v>
      </c>
      <c r="H399" s="62" t="str">
        <f>IF(PTD_storfe!G405=0," ",PTD_storfe!G405)</f>
        <v xml:space="preserve"> </v>
      </c>
      <c r="I399" s="62" t="str">
        <f>IF(PTD_storfe!H405=0," ",PTD_storfe!H405)</f>
        <v xml:space="preserve"> </v>
      </c>
      <c r="J399" s="62"/>
      <c r="K399" s="47" t="str">
        <f>IF(PTD_storfe!I405=0," ",PTD_storfe!I405)</f>
        <v xml:space="preserve"> </v>
      </c>
      <c r="L399" s="63" t="str">
        <f>IF(PTD_storfe!J405=0," ",PTD_storfe!J405)</f>
        <v xml:space="preserve"> </v>
      </c>
      <c r="M399" s="63" t="str">
        <f>IF(PTD_storfe!K405=0," ",PTD_storfe!K405)</f>
        <v xml:space="preserve"> </v>
      </c>
      <c r="N399" s="63" t="str">
        <f>IF(PTD_storfe!L405=0," ",PTD_storfe!L405)</f>
        <v xml:space="preserve"> </v>
      </c>
      <c r="O399" s="63" t="str">
        <f>IF(PTD_storfe!M405=0," ",PTD_storfe!M405)</f>
        <v xml:space="preserve"> </v>
      </c>
      <c r="P399" s="63" t="str">
        <f>IF(PTD_storfe!N405=0," ",PTD_storfe!N405)</f>
        <v xml:space="preserve"> </v>
      </c>
      <c r="Q399" s="63" t="str">
        <f>IF(PTD_storfe!O405=0," ",PTD_storfe!O405)</f>
        <v xml:space="preserve"> </v>
      </c>
      <c r="R399" s="63" t="str">
        <f>IF(PTD_storfe!P405=0," ",PTD_storfe!P405)</f>
        <v xml:space="preserve"> </v>
      </c>
    </row>
    <row r="400" spans="2:18" x14ac:dyDescent="0.25">
      <c r="B400" s="47" t="str">
        <f>IF(PTD_storfe!A406=0," ",PTD_storfe!A406)</f>
        <v xml:space="preserve"> </v>
      </c>
      <c r="C400" s="62" t="str">
        <f>IF(PTD_storfe!B406=0," ",PTD_storfe!B406)</f>
        <v xml:space="preserve"> </v>
      </c>
      <c r="D400" s="62" t="str">
        <f>IF(PTD_storfe!C406=0," ",PTD_storfe!C406)</f>
        <v xml:space="preserve"> </v>
      </c>
      <c r="E400" s="62" t="str">
        <f>IF(PTD_storfe!D406=0," ",PTD_storfe!D406)</f>
        <v xml:space="preserve"> </v>
      </c>
      <c r="F400" s="62" t="str">
        <f>IF(PTD_storfe!E406=0," ",PTD_storfe!E406)</f>
        <v xml:space="preserve"> </v>
      </c>
      <c r="G400" s="62" t="str">
        <f>IF(PTD_storfe!F406=0," ",PTD_storfe!F406)</f>
        <v xml:space="preserve"> </v>
      </c>
      <c r="H400" s="62" t="str">
        <f>IF(PTD_storfe!G406=0," ",PTD_storfe!G406)</f>
        <v xml:space="preserve"> </v>
      </c>
      <c r="I400" s="62" t="str">
        <f>IF(PTD_storfe!H406=0," ",PTD_storfe!H406)</f>
        <v xml:space="preserve"> </v>
      </c>
      <c r="J400" s="62"/>
      <c r="K400" s="47" t="str">
        <f>IF(PTD_storfe!I406=0," ",PTD_storfe!I406)</f>
        <v xml:space="preserve"> </v>
      </c>
      <c r="L400" s="63" t="str">
        <f>IF(PTD_storfe!J406=0," ",PTD_storfe!J406)</f>
        <v xml:space="preserve"> </v>
      </c>
      <c r="M400" s="63" t="str">
        <f>IF(PTD_storfe!K406=0," ",PTD_storfe!K406)</f>
        <v xml:space="preserve"> </v>
      </c>
      <c r="N400" s="63" t="str">
        <f>IF(PTD_storfe!L406=0," ",PTD_storfe!L406)</f>
        <v xml:space="preserve"> </v>
      </c>
      <c r="O400" s="63" t="str">
        <f>IF(PTD_storfe!M406=0," ",PTD_storfe!M406)</f>
        <v xml:space="preserve"> </v>
      </c>
      <c r="P400" s="63" t="str">
        <f>IF(PTD_storfe!N406=0," ",PTD_storfe!N406)</f>
        <v xml:space="preserve"> </v>
      </c>
      <c r="Q400" s="63" t="str">
        <f>IF(PTD_storfe!O406=0," ",PTD_storfe!O406)</f>
        <v xml:space="preserve"> </v>
      </c>
      <c r="R400" s="63" t="str">
        <f>IF(PTD_storfe!P406=0," ",PTD_storfe!P406)</f>
        <v xml:space="preserve"> </v>
      </c>
    </row>
    <row r="401" spans="2:18" x14ac:dyDescent="0.25">
      <c r="B401" s="47" t="str">
        <f>IF(PTD_storfe!A407=0," ",PTD_storfe!A407)</f>
        <v xml:space="preserve"> </v>
      </c>
      <c r="C401" s="62" t="str">
        <f>IF(PTD_storfe!B407=0," ",PTD_storfe!B407)</f>
        <v xml:space="preserve"> </v>
      </c>
      <c r="D401" s="62" t="str">
        <f>IF(PTD_storfe!C407=0," ",PTD_storfe!C407)</f>
        <v xml:space="preserve"> </v>
      </c>
      <c r="E401" s="62" t="str">
        <f>IF(PTD_storfe!D407=0," ",PTD_storfe!D407)</f>
        <v xml:space="preserve"> </v>
      </c>
      <c r="F401" s="62" t="str">
        <f>IF(PTD_storfe!E407=0," ",PTD_storfe!E407)</f>
        <v xml:space="preserve"> </v>
      </c>
      <c r="G401" s="62" t="str">
        <f>IF(PTD_storfe!F407=0," ",PTD_storfe!F407)</f>
        <v xml:space="preserve"> </v>
      </c>
      <c r="H401" s="62" t="str">
        <f>IF(PTD_storfe!G407=0," ",PTD_storfe!G407)</f>
        <v xml:space="preserve"> </v>
      </c>
      <c r="I401" s="62" t="str">
        <f>IF(PTD_storfe!H407=0," ",PTD_storfe!H407)</f>
        <v xml:space="preserve"> </v>
      </c>
      <c r="J401" s="62"/>
      <c r="K401" s="47" t="str">
        <f>IF(PTD_storfe!I407=0," ",PTD_storfe!I407)</f>
        <v xml:space="preserve"> </v>
      </c>
      <c r="L401" s="63" t="str">
        <f>IF(PTD_storfe!J407=0," ",PTD_storfe!J407)</f>
        <v xml:space="preserve"> </v>
      </c>
      <c r="M401" s="63" t="str">
        <f>IF(PTD_storfe!K407=0," ",PTD_storfe!K407)</f>
        <v xml:space="preserve"> </v>
      </c>
      <c r="N401" s="63" t="str">
        <f>IF(PTD_storfe!L407=0," ",PTD_storfe!L407)</f>
        <v xml:space="preserve"> </v>
      </c>
      <c r="O401" s="63" t="str">
        <f>IF(PTD_storfe!M407=0," ",PTD_storfe!M407)</f>
        <v xml:space="preserve"> </v>
      </c>
      <c r="P401" s="63" t="str">
        <f>IF(PTD_storfe!N407=0," ",PTD_storfe!N407)</f>
        <v xml:space="preserve"> </v>
      </c>
      <c r="Q401" s="63" t="str">
        <f>IF(PTD_storfe!O407=0," ",PTD_storfe!O407)</f>
        <v xml:space="preserve"> </v>
      </c>
      <c r="R401" s="63" t="str">
        <f>IF(PTD_storfe!P407=0," ",PTD_storfe!P407)</f>
        <v xml:space="preserve"> </v>
      </c>
    </row>
    <row r="402" spans="2:18" x14ac:dyDescent="0.25">
      <c r="B402" s="47" t="str">
        <f>IF(PTD_storfe!A408=0," ",PTD_storfe!A408)</f>
        <v xml:space="preserve"> </v>
      </c>
      <c r="C402" s="62" t="str">
        <f>IF(PTD_storfe!B408=0," ",PTD_storfe!B408)</f>
        <v xml:space="preserve"> </v>
      </c>
      <c r="D402" s="62" t="str">
        <f>IF(PTD_storfe!C408=0," ",PTD_storfe!C408)</f>
        <v xml:space="preserve"> </v>
      </c>
      <c r="E402" s="62" t="str">
        <f>IF(PTD_storfe!D408=0," ",PTD_storfe!D408)</f>
        <v xml:space="preserve"> </v>
      </c>
      <c r="F402" s="62" t="str">
        <f>IF(PTD_storfe!E408=0," ",PTD_storfe!E408)</f>
        <v xml:space="preserve"> </v>
      </c>
      <c r="G402" s="62" t="str">
        <f>IF(PTD_storfe!F408=0," ",PTD_storfe!F408)</f>
        <v xml:space="preserve"> </v>
      </c>
      <c r="H402" s="62" t="str">
        <f>IF(PTD_storfe!G408=0," ",PTD_storfe!G408)</f>
        <v xml:space="preserve"> </v>
      </c>
      <c r="I402" s="62" t="str">
        <f>IF(PTD_storfe!H408=0," ",PTD_storfe!H408)</f>
        <v xml:space="preserve"> </v>
      </c>
      <c r="J402" s="62"/>
      <c r="K402" s="47" t="str">
        <f>IF(PTD_storfe!I408=0," ",PTD_storfe!I408)</f>
        <v xml:space="preserve"> </v>
      </c>
      <c r="L402" s="63" t="str">
        <f>IF(PTD_storfe!J408=0," ",PTD_storfe!J408)</f>
        <v xml:space="preserve"> </v>
      </c>
      <c r="M402" s="63" t="str">
        <f>IF(PTD_storfe!K408=0," ",PTD_storfe!K408)</f>
        <v xml:space="preserve"> </v>
      </c>
      <c r="N402" s="63" t="str">
        <f>IF(PTD_storfe!L408=0," ",PTD_storfe!L408)</f>
        <v xml:space="preserve"> </v>
      </c>
      <c r="O402" s="63" t="str">
        <f>IF(PTD_storfe!M408=0," ",PTD_storfe!M408)</f>
        <v xml:space="preserve"> </v>
      </c>
      <c r="P402" s="63" t="str">
        <f>IF(PTD_storfe!N408=0," ",PTD_storfe!N408)</f>
        <v xml:space="preserve"> </v>
      </c>
      <c r="Q402" s="63" t="str">
        <f>IF(PTD_storfe!O408=0," ",PTD_storfe!O408)</f>
        <v xml:space="preserve"> </v>
      </c>
      <c r="R402" s="63" t="str">
        <f>IF(PTD_storfe!P408=0," ",PTD_storfe!P408)</f>
        <v xml:space="preserve"> </v>
      </c>
    </row>
    <row r="403" spans="2:18" x14ac:dyDescent="0.25">
      <c r="B403" s="47" t="str">
        <f>IF(PTD_storfe!A409=0," ",PTD_storfe!A409)</f>
        <v xml:space="preserve"> </v>
      </c>
      <c r="C403" s="62" t="str">
        <f>IF(PTD_storfe!B409=0," ",PTD_storfe!B409)</f>
        <v xml:space="preserve"> </v>
      </c>
      <c r="D403" s="62" t="str">
        <f>IF(PTD_storfe!C409=0," ",PTD_storfe!C409)</f>
        <v xml:space="preserve"> </v>
      </c>
      <c r="E403" s="62" t="str">
        <f>IF(PTD_storfe!D409=0," ",PTD_storfe!D409)</f>
        <v xml:space="preserve"> </v>
      </c>
      <c r="F403" s="62" t="str">
        <f>IF(PTD_storfe!E409=0," ",PTD_storfe!E409)</f>
        <v xml:space="preserve"> </v>
      </c>
      <c r="G403" s="62" t="str">
        <f>IF(PTD_storfe!F409=0," ",PTD_storfe!F409)</f>
        <v xml:space="preserve"> </v>
      </c>
      <c r="H403" s="62" t="str">
        <f>IF(PTD_storfe!G409=0," ",PTD_storfe!G409)</f>
        <v xml:space="preserve"> </v>
      </c>
      <c r="I403" s="62" t="str">
        <f>IF(PTD_storfe!H409=0," ",PTD_storfe!H409)</f>
        <v xml:space="preserve"> </v>
      </c>
      <c r="J403" s="62"/>
      <c r="K403" s="47" t="str">
        <f>IF(PTD_storfe!I409=0," ",PTD_storfe!I409)</f>
        <v xml:space="preserve"> </v>
      </c>
      <c r="L403" s="63" t="str">
        <f>IF(PTD_storfe!J409=0," ",PTD_storfe!J409)</f>
        <v xml:space="preserve"> </v>
      </c>
      <c r="M403" s="63" t="str">
        <f>IF(PTD_storfe!K409=0," ",PTD_storfe!K409)</f>
        <v xml:space="preserve"> </v>
      </c>
      <c r="N403" s="63" t="str">
        <f>IF(PTD_storfe!L409=0," ",PTD_storfe!L409)</f>
        <v xml:space="preserve"> </v>
      </c>
      <c r="O403" s="63" t="str">
        <f>IF(PTD_storfe!M409=0," ",PTD_storfe!M409)</f>
        <v xml:space="preserve"> </v>
      </c>
      <c r="P403" s="63" t="str">
        <f>IF(PTD_storfe!N409=0," ",PTD_storfe!N409)</f>
        <v xml:space="preserve"> </v>
      </c>
      <c r="Q403" s="63" t="str">
        <f>IF(PTD_storfe!O409=0," ",PTD_storfe!O409)</f>
        <v xml:space="preserve"> </v>
      </c>
      <c r="R403" s="63" t="str">
        <f>IF(PTD_storfe!P409=0," ",PTD_storfe!P409)</f>
        <v xml:space="preserve"> </v>
      </c>
    </row>
    <row r="404" spans="2:18" x14ac:dyDescent="0.25">
      <c r="B404" s="47" t="str">
        <f>IF(PTD_storfe!A410=0," ",PTD_storfe!A410)</f>
        <v xml:space="preserve"> </v>
      </c>
      <c r="C404" s="62" t="str">
        <f>IF(PTD_storfe!B410=0," ",PTD_storfe!B410)</f>
        <v xml:space="preserve"> </v>
      </c>
      <c r="D404" s="62" t="str">
        <f>IF(PTD_storfe!C410=0," ",PTD_storfe!C410)</f>
        <v xml:space="preserve"> </v>
      </c>
      <c r="E404" s="62" t="str">
        <f>IF(PTD_storfe!D410=0," ",PTD_storfe!D410)</f>
        <v xml:space="preserve"> </v>
      </c>
      <c r="F404" s="62" t="str">
        <f>IF(PTD_storfe!E410=0," ",PTD_storfe!E410)</f>
        <v xml:space="preserve"> </v>
      </c>
      <c r="G404" s="62" t="str">
        <f>IF(PTD_storfe!F410=0," ",PTD_storfe!F410)</f>
        <v xml:space="preserve"> </v>
      </c>
      <c r="H404" s="62" t="str">
        <f>IF(PTD_storfe!G410=0," ",PTD_storfe!G410)</f>
        <v xml:space="preserve"> </v>
      </c>
      <c r="I404" s="62" t="str">
        <f>IF(PTD_storfe!H410=0," ",PTD_storfe!H410)</f>
        <v xml:space="preserve"> </v>
      </c>
      <c r="J404" s="62"/>
      <c r="K404" s="47" t="str">
        <f>IF(PTD_storfe!I410=0," ",PTD_storfe!I410)</f>
        <v xml:space="preserve"> </v>
      </c>
      <c r="L404" s="63" t="str">
        <f>IF(PTD_storfe!J410=0," ",PTD_storfe!J410)</f>
        <v xml:space="preserve"> </v>
      </c>
      <c r="M404" s="63" t="str">
        <f>IF(PTD_storfe!K410=0," ",PTD_storfe!K410)</f>
        <v xml:space="preserve"> </v>
      </c>
      <c r="N404" s="63" t="str">
        <f>IF(PTD_storfe!L410=0," ",PTD_storfe!L410)</f>
        <v xml:space="preserve"> </v>
      </c>
      <c r="O404" s="63" t="str">
        <f>IF(PTD_storfe!M410=0," ",PTD_storfe!M410)</f>
        <v xml:space="preserve"> </v>
      </c>
      <c r="P404" s="63" t="str">
        <f>IF(PTD_storfe!N410=0," ",PTD_storfe!N410)</f>
        <v xml:space="preserve"> </v>
      </c>
      <c r="Q404" s="63" t="str">
        <f>IF(PTD_storfe!O410=0," ",PTD_storfe!O410)</f>
        <v xml:space="preserve"> </v>
      </c>
      <c r="R404" s="63" t="str">
        <f>IF(PTD_storfe!P410=0," ",PTD_storfe!P410)</f>
        <v xml:space="preserve"> </v>
      </c>
    </row>
    <row r="405" spans="2:18" x14ac:dyDescent="0.25">
      <c r="B405" s="47" t="str">
        <f>IF(PTD_storfe!A411=0," ",PTD_storfe!A411)</f>
        <v xml:space="preserve"> </v>
      </c>
      <c r="C405" s="62" t="str">
        <f>IF(PTD_storfe!B411=0," ",PTD_storfe!B411)</f>
        <v xml:space="preserve"> </v>
      </c>
      <c r="D405" s="62" t="str">
        <f>IF(PTD_storfe!C411=0," ",PTD_storfe!C411)</f>
        <v xml:space="preserve"> </v>
      </c>
      <c r="E405" s="62" t="str">
        <f>IF(PTD_storfe!D411=0," ",PTD_storfe!D411)</f>
        <v xml:space="preserve"> </v>
      </c>
      <c r="F405" s="62" t="str">
        <f>IF(PTD_storfe!E411=0," ",PTD_storfe!E411)</f>
        <v xml:space="preserve"> </v>
      </c>
      <c r="G405" s="62" t="str">
        <f>IF(PTD_storfe!F411=0," ",PTD_storfe!F411)</f>
        <v xml:space="preserve"> </v>
      </c>
      <c r="H405" s="62" t="str">
        <f>IF(PTD_storfe!G411=0," ",PTD_storfe!G411)</f>
        <v xml:space="preserve"> </v>
      </c>
      <c r="I405" s="62" t="str">
        <f>IF(PTD_storfe!H411=0," ",PTD_storfe!H411)</f>
        <v xml:space="preserve"> </v>
      </c>
      <c r="J405" s="62"/>
      <c r="K405" s="47" t="str">
        <f>IF(PTD_storfe!I411=0," ",PTD_storfe!I411)</f>
        <v xml:space="preserve"> </v>
      </c>
      <c r="L405" s="63" t="str">
        <f>IF(PTD_storfe!J411=0," ",PTD_storfe!J411)</f>
        <v xml:space="preserve"> </v>
      </c>
      <c r="M405" s="63" t="str">
        <f>IF(PTD_storfe!K411=0," ",PTD_storfe!K411)</f>
        <v xml:space="preserve"> </v>
      </c>
      <c r="N405" s="63" t="str">
        <f>IF(PTD_storfe!L411=0," ",PTD_storfe!L411)</f>
        <v xml:space="preserve"> </v>
      </c>
      <c r="O405" s="63" t="str">
        <f>IF(PTD_storfe!M411=0," ",PTD_storfe!M411)</f>
        <v xml:space="preserve"> </v>
      </c>
      <c r="P405" s="63" t="str">
        <f>IF(PTD_storfe!N411=0," ",PTD_storfe!N411)</f>
        <v xml:space="preserve"> </v>
      </c>
      <c r="Q405" s="63" t="str">
        <f>IF(PTD_storfe!O411=0," ",PTD_storfe!O411)</f>
        <v xml:space="preserve"> </v>
      </c>
      <c r="R405" s="63" t="str">
        <f>IF(PTD_storfe!P411=0," ",PTD_storfe!P411)</f>
        <v xml:space="preserve"> </v>
      </c>
    </row>
    <row r="406" spans="2:18" x14ac:dyDescent="0.25">
      <c r="B406" s="47" t="str">
        <f>IF(PTD_storfe!A412=0," ",PTD_storfe!A412)</f>
        <v xml:space="preserve"> </v>
      </c>
      <c r="C406" s="62" t="str">
        <f>IF(PTD_storfe!B412=0," ",PTD_storfe!B412)</f>
        <v xml:space="preserve"> </v>
      </c>
      <c r="D406" s="62" t="str">
        <f>IF(PTD_storfe!C412=0," ",PTD_storfe!C412)</f>
        <v xml:space="preserve"> </v>
      </c>
      <c r="E406" s="62" t="str">
        <f>IF(PTD_storfe!D412=0," ",PTD_storfe!D412)</f>
        <v xml:space="preserve"> </v>
      </c>
      <c r="F406" s="62" t="str">
        <f>IF(PTD_storfe!E412=0," ",PTD_storfe!E412)</f>
        <v xml:space="preserve"> </v>
      </c>
      <c r="G406" s="62" t="str">
        <f>IF(PTD_storfe!F412=0," ",PTD_storfe!F412)</f>
        <v xml:space="preserve"> </v>
      </c>
      <c r="H406" s="62" t="str">
        <f>IF(PTD_storfe!G412=0," ",PTD_storfe!G412)</f>
        <v xml:space="preserve"> </v>
      </c>
      <c r="I406" s="62" t="str">
        <f>IF(PTD_storfe!H412=0," ",PTD_storfe!H412)</f>
        <v xml:space="preserve"> </v>
      </c>
      <c r="J406" s="62"/>
      <c r="K406" s="47" t="str">
        <f>IF(PTD_storfe!I412=0," ",PTD_storfe!I412)</f>
        <v xml:space="preserve"> </v>
      </c>
      <c r="L406" s="63" t="str">
        <f>IF(PTD_storfe!J412=0," ",PTD_storfe!J412)</f>
        <v xml:space="preserve"> </v>
      </c>
      <c r="M406" s="63" t="str">
        <f>IF(PTD_storfe!K412=0," ",PTD_storfe!K412)</f>
        <v xml:space="preserve"> </v>
      </c>
      <c r="N406" s="63" t="str">
        <f>IF(PTD_storfe!L412=0," ",PTD_storfe!L412)</f>
        <v xml:space="preserve"> </v>
      </c>
      <c r="O406" s="63" t="str">
        <f>IF(PTD_storfe!M412=0," ",PTD_storfe!M412)</f>
        <v xml:space="preserve"> </v>
      </c>
      <c r="P406" s="63" t="str">
        <f>IF(PTD_storfe!N412=0," ",PTD_storfe!N412)</f>
        <v xml:space="preserve"> </v>
      </c>
      <c r="Q406" s="63" t="str">
        <f>IF(PTD_storfe!O412=0," ",PTD_storfe!O412)</f>
        <v xml:space="preserve"> </v>
      </c>
      <c r="R406" s="63" t="str">
        <f>IF(PTD_storfe!P412=0," ",PTD_storfe!P412)</f>
        <v xml:space="preserve"> </v>
      </c>
    </row>
    <row r="407" spans="2:18" x14ac:dyDescent="0.25">
      <c r="B407" s="47" t="str">
        <f>IF(PTD_storfe!A413=0," ",PTD_storfe!A413)</f>
        <v xml:space="preserve"> </v>
      </c>
      <c r="C407" s="62" t="str">
        <f>IF(PTD_storfe!B413=0," ",PTD_storfe!B413)</f>
        <v xml:space="preserve"> </v>
      </c>
      <c r="D407" s="62" t="str">
        <f>IF(PTD_storfe!C413=0," ",PTD_storfe!C413)</f>
        <v xml:space="preserve"> </v>
      </c>
      <c r="E407" s="62" t="str">
        <f>IF(PTD_storfe!D413=0," ",PTD_storfe!D413)</f>
        <v xml:space="preserve"> </v>
      </c>
      <c r="F407" s="62" t="str">
        <f>IF(PTD_storfe!E413=0," ",PTD_storfe!E413)</f>
        <v xml:space="preserve"> </v>
      </c>
      <c r="G407" s="62" t="str">
        <f>IF(PTD_storfe!F413=0," ",PTD_storfe!F413)</f>
        <v xml:space="preserve"> </v>
      </c>
      <c r="H407" s="62" t="str">
        <f>IF(PTD_storfe!G413=0," ",PTD_storfe!G413)</f>
        <v xml:space="preserve"> </v>
      </c>
      <c r="I407" s="62" t="str">
        <f>IF(PTD_storfe!H413=0," ",PTD_storfe!H413)</f>
        <v xml:space="preserve"> </v>
      </c>
      <c r="J407" s="62"/>
      <c r="K407" s="47" t="str">
        <f>IF(PTD_storfe!I413=0," ",PTD_storfe!I413)</f>
        <v xml:space="preserve"> </v>
      </c>
      <c r="L407" s="63" t="str">
        <f>IF(PTD_storfe!J413=0," ",PTD_storfe!J413)</f>
        <v xml:space="preserve"> </v>
      </c>
      <c r="M407" s="63" t="str">
        <f>IF(PTD_storfe!K413=0," ",PTD_storfe!K413)</f>
        <v xml:space="preserve"> </v>
      </c>
      <c r="N407" s="63" t="str">
        <f>IF(PTD_storfe!L413=0," ",PTD_storfe!L413)</f>
        <v xml:space="preserve"> </v>
      </c>
      <c r="O407" s="63" t="str">
        <f>IF(PTD_storfe!M413=0," ",PTD_storfe!M413)</f>
        <v xml:space="preserve"> </v>
      </c>
      <c r="P407" s="63" t="str">
        <f>IF(PTD_storfe!N413=0," ",PTD_storfe!N413)</f>
        <v xml:space="preserve"> </v>
      </c>
      <c r="Q407" s="63" t="str">
        <f>IF(PTD_storfe!O413=0," ",PTD_storfe!O413)</f>
        <v xml:space="preserve"> </v>
      </c>
      <c r="R407" s="63" t="str">
        <f>IF(PTD_storfe!P413=0," ",PTD_storfe!P413)</f>
        <v xml:space="preserve"> </v>
      </c>
    </row>
    <row r="408" spans="2:18" x14ac:dyDescent="0.25">
      <c r="B408" s="47" t="str">
        <f>IF(PTD_storfe!A414=0," ",PTD_storfe!A414)</f>
        <v xml:space="preserve"> </v>
      </c>
      <c r="C408" s="62" t="str">
        <f>IF(PTD_storfe!B414=0," ",PTD_storfe!B414)</f>
        <v xml:space="preserve"> </v>
      </c>
      <c r="D408" s="62" t="str">
        <f>IF(PTD_storfe!C414=0," ",PTD_storfe!C414)</f>
        <v xml:space="preserve"> </v>
      </c>
      <c r="E408" s="62" t="str">
        <f>IF(PTD_storfe!D414=0," ",PTD_storfe!D414)</f>
        <v xml:space="preserve"> </v>
      </c>
      <c r="F408" s="62" t="str">
        <f>IF(PTD_storfe!E414=0," ",PTD_storfe!E414)</f>
        <v xml:space="preserve"> </v>
      </c>
      <c r="G408" s="62" t="str">
        <f>IF(PTD_storfe!F414=0," ",PTD_storfe!F414)</f>
        <v xml:space="preserve"> </v>
      </c>
      <c r="H408" s="62" t="str">
        <f>IF(PTD_storfe!G414=0," ",PTD_storfe!G414)</f>
        <v xml:space="preserve"> </v>
      </c>
      <c r="I408" s="62" t="str">
        <f>IF(PTD_storfe!H414=0," ",PTD_storfe!H414)</f>
        <v xml:space="preserve"> </v>
      </c>
      <c r="J408" s="62"/>
      <c r="K408" s="47" t="str">
        <f>IF(PTD_storfe!I414=0," ",PTD_storfe!I414)</f>
        <v xml:space="preserve"> </v>
      </c>
      <c r="L408" s="63" t="str">
        <f>IF(PTD_storfe!J414=0," ",PTD_storfe!J414)</f>
        <v xml:space="preserve"> </v>
      </c>
      <c r="M408" s="63" t="str">
        <f>IF(PTD_storfe!K414=0," ",PTD_storfe!K414)</f>
        <v xml:space="preserve"> </v>
      </c>
      <c r="N408" s="63" t="str">
        <f>IF(PTD_storfe!L414=0," ",PTD_storfe!L414)</f>
        <v xml:space="preserve"> </v>
      </c>
      <c r="O408" s="63" t="str">
        <f>IF(PTD_storfe!M414=0," ",PTD_storfe!M414)</f>
        <v xml:space="preserve"> </v>
      </c>
      <c r="P408" s="63" t="str">
        <f>IF(PTD_storfe!N414=0," ",PTD_storfe!N414)</f>
        <v xml:space="preserve"> </v>
      </c>
      <c r="Q408" s="63" t="str">
        <f>IF(PTD_storfe!O414=0," ",PTD_storfe!O414)</f>
        <v xml:space="preserve"> </v>
      </c>
      <c r="R408" s="63" t="str">
        <f>IF(PTD_storfe!P414=0," ",PTD_storfe!P414)</f>
        <v xml:space="preserve"> </v>
      </c>
    </row>
    <row r="409" spans="2:18" x14ac:dyDescent="0.25">
      <c r="B409" s="47" t="str">
        <f>IF(PTD_storfe!A415=0," ",PTD_storfe!A415)</f>
        <v xml:space="preserve"> </v>
      </c>
      <c r="C409" s="62" t="str">
        <f>IF(PTD_storfe!B415=0," ",PTD_storfe!B415)</f>
        <v xml:space="preserve"> </v>
      </c>
      <c r="D409" s="62" t="str">
        <f>IF(PTD_storfe!C415=0," ",PTD_storfe!C415)</f>
        <v xml:space="preserve"> </v>
      </c>
      <c r="E409" s="62" t="str">
        <f>IF(PTD_storfe!D415=0," ",PTD_storfe!D415)</f>
        <v xml:space="preserve"> </v>
      </c>
      <c r="F409" s="62" t="str">
        <f>IF(PTD_storfe!E415=0," ",PTD_storfe!E415)</f>
        <v xml:space="preserve"> </v>
      </c>
      <c r="G409" s="62" t="str">
        <f>IF(PTD_storfe!F415=0," ",PTD_storfe!F415)</f>
        <v xml:space="preserve"> </v>
      </c>
      <c r="H409" s="62" t="str">
        <f>IF(PTD_storfe!G415=0," ",PTD_storfe!G415)</f>
        <v xml:space="preserve"> </v>
      </c>
      <c r="I409" s="62" t="str">
        <f>IF(PTD_storfe!H415=0," ",PTD_storfe!H415)</f>
        <v xml:space="preserve"> </v>
      </c>
      <c r="J409" s="62"/>
      <c r="K409" s="47" t="str">
        <f>IF(PTD_storfe!I415=0," ",PTD_storfe!I415)</f>
        <v xml:space="preserve"> </v>
      </c>
      <c r="L409" s="63" t="str">
        <f>IF(PTD_storfe!J415=0," ",PTD_storfe!J415)</f>
        <v xml:space="preserve"> </v>
      </c>
      <c r="M409" s="63" t="str">
        <f>IF(PTD_storfe!K415=0," ",PTD_storfe!K415)</f>
        <v xml:space="preserve"> </v>
      </c>
      <c r="N409" s="63" t="str">
        <f>IF(PTD_storfe!L415=0," ",PTD_storfe!L415)</f>
        <v xml:space="preserve"> </v>
      </c>
      <c r="O409" s="63" t="str">
        <f>IF(PTD_storfe!M415=0," ",PTD_storfe!M415)</f>
        <v xml:space="preserve"> </v>
      </c>
      <c r="P409" s="63" t="str">
        <f>IF(PTD_storfe!N415=0," ",PTD_storfe!N415)</f>
        <v xml:space="preserve"> </v>
      </c>
      <c r="Q409" s="63" t="str">
        <f>IF(PTD_storfe!O415=0," ",PTD_storfe!O415)</f>
        <v xml:space="preserve"> </v>
      </c>
      <c r="R409" s="63" t="str">
        <f>IF(PTD_storfe!P415=0," ",PTD_storfe!P415)</f>
        <v xml:space="preserve"> </v>
      </c>
    </row>
    <row r="410" spans="2:18" x14ac:dyDescent="0.25">
      <c r="B410" s="64" t="str">
        <f>IF(PTD_storfe!A416=0," ",PTD_storfe!A416)</f>
        <v xml:space="preserve"> </v>
      </c>
      <c r="C410" s="65" t="str">
        <f>IF(PTD_storfe!B416=0," ",PTD_storfe!B416)</f>
        <v xml:space="preserve"> </v>
      </c>
      <c r="D410" s="65" t="str">
        <f>IF(PTD_storfe!C416=0," ",PTD_storfe!C416)</f>
        <v xml:space="preserve"> </v>
      </c>
      <c r="E410" s="65" t="str">
        <f>IF(PTD_storfe!D416=0," ",PTD_storfe!D416)</f>
        <v xml:space="preserve"> </v>
      </c>
      <c r="F410" s="65" t="str">
        <f>IF(PTD_storfe!E416=0," ",PTD_storfe!E416)</f>
        <v xml:space="preserve"> </v>
      </c>
      <c r="G410" s="65" t="str">
        <f>IF(PTD_storfe!F416=0," ",PTD_storfe!F416)</f>
        <v xml:space="preserve"> </v>
      </c>
      <c r="H410" s="65" t="str">
        <f>IF(PTD_storfe!G416=0," ",PTD_storfe!G416)</f>
        <v xml:space="preserve"> </v>
      </c>
      <c r="I410" s="65" t="str">
        <f>IF(PTD_storfe!H416=0," ",PTD_storfe!H416)</f>
        <v xml:space="preserve"> </v>
      </c>
      <c r="J410" s="65"/>
      <c r="K410" s="64" t="str">
        <f>IF(PTD_storfe!I416=0," ",PTD_storfe!I416)</f>
        <v xml:space="preserve"> </v>
      </c>
      <c r="L410" s="66" t="str">
        <f>IF(PTD_storfe!J416=0," ",PTD_storfe!J416)</f>
        <v xml:space="preserve"> </v>
      </c>
      <c r="M410" s="66" t="str">
        <f>IF(PTD_storfe!K416=0," ",PTD_storfe!K416)</f>
        <v xml:space="preserve"> </v>
      </c>
      <c r="N410" s="66" t="str">
        <f>IF(PTD_storfe!L416=0," ",PTD_storfe!L416)</f>
        <v xml:space="preserve"> </v>
      </c>
      <c r="O410" s="66" t="str">
        <f>IF(PTD_storfe!M416=0," ",PTD_storfe!M416)</f>
        <v xml:space="preserve"> </v>
      </c>
      <c r="P410" s="66" t="str">
        <f>IF(PTD_storfe!N416=0," ",PTD_storfe!N416)</f>
        <v xml:space="preserve"> </v>
      </c>
      <c r="Q410" s="66" t="str">
        <f>IF(PTD_storfe!O416=0," ",PTD_storfe!O416)</f>
        <v xml:space="preserve"> </v>
      </c>
      <c r="R410" s="66" t="str">
        <f>IF(PTD_storfe!P416=0," ",PTD_storfe!P416)</f>
        <v xml:space="preserve"> </v>
      </c>
    </row>
    <row r="411" spans="2:18" x14ac:dyDescent="0.25">
      <c r="B411" s="64" t="str">
        <f>IF(PTD_storfe!A417=0," ",PTD_storfe!A417)</f>
        <v xml:space="preserve"> </v>
      </c>
      <c r="C411" s="65" t="str">
        <f>IF(PTD_storfe!B417=0," ",PTD_storfe!B417)</f>
        <v xml:space="preserve"> </v>
      </c>
      <c r="D411" s="65" t="str">
        <f>IF(PTD_storfe!C417=0," ",PTD_storfe!C417)</f>
        <v xml:space="preserve"> </v>
      </c>
      <c r="E411" s="65" t="str">
        <f>IF(PTD_storfe!D417=0," ",PTD_storfe!D417)</f>
        <v xml:space="preserve"> </v>
      </c>
      <c r="F411" s="65" t="str">
        <f>IF(PTD_storfe!E417=0," ",PTD_storfe!E417)</f>
        <v xml:space="preserve"> </v>
      </c>
      <c r="G411" s="65" t="str">
        <f>IF(PTD_storfe!F417=0," ",PTD_storfe!F417)</f>
        <v xml:space="preserve"> </v>
      </c>
      <c r="H411" s="65" t="str">
        <f>IF(PTD_storfe!G417=0," ",PTD_storfe!G417)</f>
        <v xml:space="preserve"> </v>
      </c>
      <c r="I411" s="65" t="str">
        <f>IF(PTD_storfe!H417=0," ",PTD_storfe!H417)</f>
        <v xml:space="preserve"> </v>
      </c>
      <c r="J411" s="65"/>
      <c r="K411" s="64" t="str">
        <f>IF(PTD_storfe!I417=0," ",PTD_storfe!I417)</f>
        <v xml:space="preserve"> </v>
      </c>
      <c r="L411" s="66" t="str">
        <f>IF(PTD_storfe!J417=0," ",PTD_storfe!J417)</f>
        <v xml:space="preserve"> </v>
      </c>
      <c r="M411" s="66" t="str">
        <f>IF(PTD_storfe!K417=0," ",PTD_storfe!K417)</f>
        <v xml:space="preserve"> </v>
      </c>
      <c r="N411" s="66" t="str">
        <f>IF(PTD_storfe!L417=0," ",PTD_storfe!L417)</f>
        <v xml:space="preserve"> </v>
      </c>
      <c r="O411" s="66" t="str">
        <f>IF(PTD_storfe!M417=0," ",PTD_storfe!M417)</f>
        <v xml:space="preserve"> </v>
      </c>
      <c r="P411" s="66" t="str">
        <f>IF(PTD_storfe!N417=0," ",PTD_storfe!N417)</f>
        <v xml:space="preserve"> </v>
      </c>
      <c r="Q411" s="66" t="str">
        <f>IF(PTD_storfe!O417=0," ",PTD_storfe!O417)</f>
        <v xml:space="preserve"> </v>
      </c>
      <c r="R411" s="66" t="str">
        <f>IF(PTD_storfe!P417=0," ",PTD_storfe!P417)</f>
        <v xml:space="preserve"> </v>
      </c>
    </row>
    <row r="412" spans="2:18" x14ac:dyDescent="0.25">
      <c r="B412" s="64" t="str">
        <f>IF(PTD_storfe!A418=0," ",PTD_storfe!A418)</f>
        <v xml:space="preserve"> </v>
      </c>
      <c r="C412" s="65" t="str">
        <f>IF(PTD_storfe!B418=0," ",PTD_storfe!B418)</f>
        <v xml:space="preserve"> </v>
      </c>
      <c r="D412" s="65" t="str">
        <f>IF(PTD_storfe!C418=0," ",PTD_storfe!C418)</f>
        <v xml:space="preserve"> </v>
      </c>
      <c r="E412" s="65" t="str">
        <f>IF(PTD_storfe!D418=0," ",PTD_storfe!D418)</f>
        <v xml:space="preserve"> </v>
      </c>
      <c r="F412" s="65" t="str">
        <f>IF(PTD_storfe!E418=0," ",PTD_storfe!E418)</f>
        <v xml:space="preserve"> </v>
      </c>
      <c r="G412" s="65" t="str">
        <f>IF(PTD_storfe!F418=0," ",PTD_storfe!F418)</f>
        <v xml:space="preserve"> </v>
      </c>
      <c r="H412" s="65" t="str">
        <f>IF(PTD_storfe!G418=0," ",PTD_storfe!G418)</f>
        <v xml:space="preserve"> </v>
      </c>
      <c r="I412" s="65" t="str">
        <f>IF(PTD_storfe!H418=0," ",PTD_storfe!H418)</f>
        <v xml:space="preserve"> </v>
      </c>
      <c r="J412" s="65"/>
      <c r="K412" s="64" t="str">
        <f>IF(PTD_storfe!I418=0," ",PTD_storfe!I418)</f>
        <v xml:space="preserve"> </v>
      </c>
      <c r="L412" s="66" t="str">
        <f>IF(PTD_storfe!J418=0," ",PTD_storfe!J418)</f>
        <v xml:space="preserve"> </v>
      </c>
      <c r="M412" s="66" t="str">
        <f>IF(PTD_storfe!K418=0," ",PTD_storfe!K418)</f>
        <v xml:space="preserve"> </v>
      </c>
      <c r="N412" s="66" t="str">
        <f>IF(PTD_storfe!L418=0," ",PTD_storfe!L418)</f>
        <v xml:space="preserve"> </v>
      </c>
      <c r="O412" s="66" t="str">
        <f>IF(PTD_storfe!M418=0," ",PTD_storfe!M418)</f>
        <v xml:space="preserve"> </v>
      </c>
      <c r="P412" s="66" t="str">
        <f>IF(PTD_storfe!N418=0," ",PTD_storfe!N418)</f>
        <v xml:space="preserve"> </v>
      </c>
      <c r="Q412" s="66" t="str">
        <f>IF(PTD_storfe!O418=0," ",PTD_storfe!O418)</f>
        <v xml:space="preserve"> </v>
      </c>
      <c r="R412" s="66" t="str">
        <f>IF(PTD_storfe!P418=0," ",PTD_storfe!P418)</f>
        <v xml:space="preserve"> </v>
      </c>
    </row>
    <row r="413" spans="2:18" x14ac:dyDescent="0.25">
      <c r="B413" s="64" t="str">
        <f>IF(PTD_storfe!A419=0," ",PTD_storfe!A419)</f>
        <v xml:space="preserve"> </v>
      </c>
      <c r="C413" s="65" t="str">
        <f>IF(PTD_storfe!B419=0," ",PTD_storfe!B419)</f>
        <v xml:space="preserve"> </v>
      </c>
      <c r="D413" s="65" t="str">
        <f>IF(PTD_storfe!C419=0," ",PTD_storfe!C419)</f>
        <v xml:space="preserve"> </v>
      </c>
      <c r="E413" s="65" t="str">
        <f>IF(PTD_storfe!D419=0," ",PTD_storfe!D419)</f>
        <v xml:space="preserve"> </v>
      </c>
      <c r="F413" s="65" t="str">
        <f>IF(PTD_storfe!E419=0," ",PTD_storfe!E419)</f>
        <v xml:space="preserve"> </v>
      </c>
      <c r="G413" s="65" t="str">
        <f>IF(PTD_storfe!F419=0," ",PTD_storfe!F419)</f>
        <v xml:space="preserve"> </v>
      </c>
      <c r="H413" s="65" t="str">
        <f>IF(PTD_storfe!G419=0," ",PTD_storfe!G419)</f>
        <v xml:space="preserve"> </v>
      </c>
      <c r="I413" s="65" t="str">
        <f>IF(PTD_storfe!H419=0," ",PTD_storfe!H419)</f>
        <v xml:space="preserve"> </v>
      </c>
      <c r="J413" s="65"/>
      <c r="K413" s="64" t="str">
        <f>IF(PTD_storfe!I419=0," ",PTD_storfe!I419)</f>
        <v xml:space="preserve"> </v>
      </c>
      <c r="L413" s="66" t="str">
        <f>IF(PTD_storfe!J419=0," ",PTD_storfe!J419)</f>
        <v xml:space="preserve"> </v>
      </c>
      <c r="M413" s="66" t="str">
        <f>IF(PTD_storfe!K419=0," ",PTD_storfe!K419)</f>
        <v xml:space="preserve"> </v>
      </c>
      <c r="N413" s="66" t="str">
        <f>IF(PTD_storfe!L419=0," ",PTD_storfe!L419)</f>
        <v xml:space="preserve"> </v>
      </c>
      <c r="O413" s="66" t="str">
        <f>IF(PTD_storfe!M419=0," ",PTD_storfe!M419)</f>
        <v xml:space="preserve"> </v>
      </c>
      <c r="P413" s="66" t="str">
        <f>IF(PTD_storfe!N419=0," ",PTD_storfe!N419)</f>
        <v xml:space="preserve"> </v>
      </c>
      <c r="Q413" s="66" t="str">
        <f>IF(PTD_storfe!O419=0," ",PTD_storfe!O419)</f>
        <v xml:space="preserve"> </v>
      </c>
      <c r="R413" s="66" t="str">
        <f>IF(PTD_storfe!P419=0," ",PTD_storfe!P419)</f>
        <v xml:space="preserve"> </v>
      </c>
    </row>
    <row r="414" spans="2:18" x14ac:dyDescent="0.25">
      <c r="B414" s="64" t="str">
        <f>IF(PTD_storfe!A420=0," ",PTD_storfe!A420)</f>
        <v xml:space="preserve"> </v>
      </c>
      <c r="C414" s="65" t="str">
        <f>IF(PTD_storfe!B420=0," ",PTD_storfe!B420)</f>
        <v xml:space="preserve"> </v>
      </c>
      <c r="D414" s="65" t="str">
        <f>IF(PTD_storfe!C420=0," ",PTD_storfe!C420)</f>
        <v xml:space="preserve"> </v>
      </c>
      <c r="E414" s="65" t="str">
        <f>IF(PTD_storfe!D420=0," ",PTD_storfe!D420)</f>
        <v xml:space="preserve"> </v>
      </c>
      <c r="F414" s="65" t="str">
        <f>IF(PTD_storfe!E420=0," ",PTD_storfe!E420)</f>
        <v xml:space="preserve"> </v>
      </c>
      <c r="G414" s="65" t="str">
        <f>IF(PTD_storfe!F420=0," ",PTD_storfe!F420)</f>
        <v xml:space="preserve"> </v>
      </c>
      <c r="H414" s="65" t="str">
        <f>IF(PTD_storfe!G420=0," ",PTD_storfe!G420)</f>
        <v xml:space="preserve"> </v>
      </c>
      <c r="I414" s="65" t="str">
        <f>IF(PTD_storfe!H420=0," ",PTD_storfe!H420)</f>
        <v xml:space="preserve"> </v>
      </c>
      <c r="J414" s="65"/>
      <c r="K414" s="64" t="str">
        <f>IF(PTD_storfe!I420=0," ",PTD_storfe!I420)</f>
        <v xml:space="preserve"> </v>
      </c>
      <c r="L414" s="66" t="str">
        <f>IF(PTD_storfe!J420=0," ",PTD_storfe!J420)</f>
        <v xml:space="preserve"> </v>
      </c>
      <c r="M414" s="66" t="str">
        <f>IF(PTD_storfe!K420=0," ",PTD_storfe!K420)</f>
        <v xml:space="preserve"> </v>
      </c>
      <c r="N414" s="66" t="str">
        <f>IF(PTD_storfe!L420=0," ",PTD_storfe!L420)</f>
        <v xml:space="preserve"> </v>
      </c>
      <c r="O414" s="66" t="str">
        <f>IF(PTD_storfe!M420=0," ",PTD_storfe!M420)</f>
        <v xml:space="preserve"> </v>
      </c>
      <c r="P414" s="66" t="str">
        <f>IF(PTD_storfe!N420=0," ",PTD_storfe!N420)</f>
        <v xml:space="preserve"> </v>
      </c>
      <c r="Q414" s="66" t="str">
        <f>IF(PTD_storfe!O420=0," ",PTD_storfe!O420)</f>
        <v xml:space="preserve"> </v>
      </c>
      <c r="R414" s="66" t="str">
        <f>IF(PTD_storfe!P420=0," ",PTD_storfe!P420)</f>
        <v xml:space="preserve"> </v>
      </c>
    </row>
    <row r="415" spans="2:18" x14ac:dyDescent="0.25">
      <c r="B415" s="64" t="str">
        <f>IF(PTD_storfe!A421=0," ",PTD_storfe!A421)</f>
        <v xml:space="preserve"> </v>
      </c>
      <c r="C415" s="65" t="str">
        <f>IF(PTD_storfe!B421=0," ",PTD_storfe!B421)</f>
        <v xml:space="preserve"> </v>
      </c>
      <c r="D415" s="65" t="str">
        <f>IF(PTD_storfe!C421=0," ",PTD_storfe!C421)</f>
        <v xml:space="preserve"> </v>
      </c>
      <c r="E415" s="65" t="str">
        <f>IF(PTD_storfe!D421=0," ",PTD_storfe!D421)</f>
        <v xml:space="preserve"> </v>
      </c>
      <c r="F415" s="65" t="str">
        <f>IF(PTD_storfe!E421=0," ",PTD_storfe!E421)</f>
        <v xml:space="preserve"> </v>
      </c>
      <c r="G415" s="65" t="str">
        <f>IF(PTD_storfe!F421=0," ",PTD_storfe!F421)</f>
        <v xml:space="preserve"> </v>
      </c>
      <c r="H415" s="65" t="str">
        <f>IF(PTD_storfe!G421=0," ",PTD_storfe!G421)</f>
        <v xml:space="preserve"> </v>
      </c>
      <c r="I415" s="65" t="str">
        <f>IF(PTD_storfe!H421=0," ",PTD_storfe!H421)</f>
        <v xml:space="preserve"> </v>
      </c>
      <c r="J415" s="65"/>
      <c r="K415" s="64" t="str">
        <f>IF(PTD_storfe!I421=0," ",PTD_storfe!I421)</f>
        <v xml:space="preserve"> </v>
      </c>
      <c r="L415" s="66" t="str">
        <f>IF(PTD_storfe!J421=0," ",PTD_storfe!J421)</f>
        <v xml:space="preserve"> </v>
      </c>
      <c r="M415" s="66" t="str">
        <f>IF(PTD_storfe!K421=0," ",PTD_storfe!K421)</f>
        <v xml:space="preserve"> </v>
      </c>
      <c r="N415" s="66" t="str">
        <f>IF(PTD_storfe!L421=0," ",PTD_storfe!L421)</f>
        <v xml:space="preserve"> </v>
      </c>
      <c r="O415" s="66" t="str">
        <f>IF(PTD_storfe!M421=0," ",PTD_storfe!M421)</f>
        <v xml:space="preserve"> </v>
      </c>
      <c r="P415" s="66" t="str">
        <f>IF(PTD_storfe!N421=0," ",PTD_storfe!N421)</f>
        <v xml:space="preserve"> </v>
      </c>
      <c r="Q415" s="66" t="str">
        <f>IF(PTD_storfe!O421=0," ",PTD_storfe!O421)</f>
        <v xml:space="preserve"> </v>
      </c>
      <c r="R415" s="66" t="str">
        <f>IF(PTD_storfe!P421=0," ",PTD_storfe!P421)</f>
        <v xml:space="preserve"> </v>
      </c>
    </row>
    <row r="416" spans="2:18" x14ac:dyDescent="0.25">
      <c r="B416" s="64" t="str">
        <f>IF(PTD_storfe!A422=0," ",PTD_storfe!A422)</f>
        <v xml:space="preserve"> </v>
      </c>
      <c r="C416" s="65" t="str">
        <f>IF(PTD_storfe!B422=0," ",PTD_storfe!B422)</f>
        <v xml:space="preserve"> </v>
      </c>
      <c r="D416" s="65" t="str">
        <f>IF(PTD_storfe!C422=0," ",PTD_storfe!C422)</f>
        <v xml:space="preserve"> </v>
      </c>
      <c r="E416" s="65" t="str">
        <f>IF(PTD_storfe!D422=0," ",PTD_storfe!D422)</f>
        <v xml:space="preserve"> </v>
      </c>
      <c r="F416" s="65" t="str">
        <f>IF(PTD_storfe!E422=0," ",PTD_storfe!E422)</f>
        <v xml:space="preserve"> </v>
      </c>
      <c r="G416" s="65" t="str">
        <f>IF(PTD_storfe!F422=0," ",PTD_storfe!F422)</f>
        <v xml:space="preserve"> </v>
      </c>
      <c r="H416" s="65" t="str">
        <f>IF(PTD_storfe!G422=0," ",PTD_storfe!G422)</f>
        <v xml:space="preserve"> </v>
      </c>
      <c r="I416" s="65" t="str">
        <f>IF(PTD_storfe!H422=0," ",PTD_storfe!H422)</f>
        <v xml:space="preserve"> </v>
      </c>
      <c r="J416" s="65"/>
      <c r="K416" s="64" t="str">
        <f>IF(PTD_storfe!I422=0," ",PTD_storfe!I422)</f>
        <v xml:space="preserve"> </v>
      </c>
      <c r="L416" s="66" t="str">
        <f>IF(PTD_storfe!J422=0," ",PTD_storfe!J422)</f>
        <v xml:space="preserve"> </v>
      </c>
      <c r="M416" s="66" t="str">
        <f>IF(PTD_storfe!K422=0," ",PTD_storfe!K422)</f>
        <v xml:space="preserve"> </v>
      </c>
      <c r="N416" s="66" t="str">
        <f>IF(PTD_storfe!L422=0," ",PTD_storfe!L422)</f>
        <v xml:space="preserve"> </v>
      </c>
      <c r="O416" s="66" t="str">
        <f>IF(PTD_storfe!M422=0," ",PTD_storfe!M422)</f>
        <v xml:space="preserve"> </v>
      </c>
      <c r="P416" s="66" t="str">
        <f>IF(PTD_storfe!N422=0," ",PTD_storfe!N422)</f>
        <v xml:space="preserve"> </v>
      </c>
      <c r="Q416" s="66" t="str">
        <f>IF(PTD_storfe!O422=0," ",PTD_storfe!O422)</f>
        <v xml:space="preserve"> </v>
      </c>
      <c r="R416" s="66" t="str">
        <f>IF(PTD_storfe!P422=0," ",PTD_storfe!P422)</f>
        <v xml:space="preserve"> </v>
      </c>
    </row>
    <row r="417" spans="2:18" x14ac:dyDescent="0.25">
      <c r="B417" s="64" t="str">
        <f>IF(PTD_storfe!A423=0," ",PTD_storfe!A423)</f>
        <v xml:space="preserve"> </v>
      </c>
      <c r="C417" s="65" t="str">
        <f>IF(PTD_storfe!B423=0," ",PTD_storfe!B423)</f>
        <v xml:space="preserve"> </v>
      </c>
      <c r="D417" s="65" t="str">
        <f>IF(PTD_storfe!C423=0," ",PTD_storfe!C423)</f>
        <v xml:space="preserve"> </v>
      </c>
      <c r="E417" s="65" t="str">
        <f>IF(PTD_storfe!D423=0," ",PTD_storfe!D423)</f>
        <v xml:space="preserve"> </v>
      </c>
      <c r="F417" s="65" t="str">
        <f>IF(PTD_storfe!E423=0," ",PTD_storfe!E423)</f>
        <v xml:space="preserve"> </v>
      </c>
      <c r="G417" s="65" t="str">
        <f>IF(PTD_storfe!F423=0," ",PTD_storfe!F423)</f>
        <v xml:space="preserve"> </v>
      </c>
      <c r="H417" s="65" t="str">
        <f>IF(PTD_storfe!G423=0," ",PTD_storfe!G423)</f>
        <v xml:space="preserve"> </v>
      </c>
      <c r="I417" s="65" t="str">
        <f>IF(PTD_storfe!H423=0," ",PTD_storfe!H423)</f>
        <v xml:space="preserve"> </v>
      </c>
      <c r="J417" s="65"/>
      <c r="K417" s="64" t="str">
        <f>IF(PTD_storfe!I423=0," ",PTD_storfe!I423)</f>
        <v xml:space="preserve"> </v>
      </c>
      <c r="L417" s="66" t="str">
        <f>IF(PTD_storfe!J423=0," ",PTD_storfe!J423)</f>
        <v xml:space="preserve"> </v>
      </c>
      <c r="M417" s="66" t="str">
        <f>IF(PTD_storfe!K423=0," ",PTD_storfe!K423)</f>
        <v xml:space="preserve"> </v>
      </c>
      <c r="N417" s="66" t="str">
        <f>IF(PTD_storfe!L423=0," ",PTD_storfe!L423)</f>
        <v xml:space="preserve"> </v>
      </c>
      <c r="O417" s="66" t="str">
        <f>IF(PTD_storfe!M423=0," ",PTD_storfe!M423)</f>
        <v xml:space="preserve"> </v>
      </c>
      <c r="P417" s="66" t="str">
        <f>IF(PTD_storfe!N423=0," ",PTD_storfe!N423)</f>
        <v xml:space="preserve"> </v>
      </c>
      <c r="Q417" s="66" t="str">
        <f>IF(PTD_storfe!O423=0," ",PTD_storfe!O423)</f>
        <v xml:space="preserve"> </v>
      </c>
      <c r="R417" s="66" t="str">
        <f>IF(PTD_storfe!P423=0," ",PTD_storfe!P423)</f>
        <v xml:space="preserve"> </v>
      </c>
    </row>
    <row r="418" spans="2:18" x14ac:dyDescent="0.25">
      <c r="B418" s="64" t="str">
        <f>IF(PTD_storfe!A424=0," ",PTD_storfe!A424)</f>
        <v xml:space="preserve"> </v>
      </c>
      <c r="C418" s="65" t="str">
        <f>IF(PTD_storfe!B424=0," ",PTD_storfe!B424)</f>
        <v xml:space="preserve"> </v>
      </c>
      <c r="D418" s="65" t="str">
        <f>IF(PTD_storfe!C424=0," ",PTD_storfe!C424)</f>
        <v xml:space="preserve"> </v>
      </c>
      <c r="E418" s="65" t="str">
        <f>IF(PTD_storfe!D424=0," ",PTD_storfe!D424)</f>
        <v xml:space="preserve"> </v>
      </c>
      <c r="F418" s="65" t="str">
        <f>IF(PTD_storfe!E424=0," ",PTD_storfe!E424)</f>
        <v xml:space="preserve"> </v>
      </c>
      <c r="G418" s="65" t="str">
        <f>IF(PTD_storfe!F424=0," ",PTD_storfe!F424)</f>
        <v xml:space="preserve"> </v>
      </c>
      <c r="H418" s="65" t="str">
        <f>IF(PTD_storfe!G424=0," ",PTD_storfe!G424)</f>
        <v xml:space="preserve"> </v>
      </c>
      <c r="I418" s="65" t="str">
        <f>IF(PTD_storfe!H424=0," ",PTD_storfe!H424)</f>
        <v xml:space="preserve"> </v>
      </c>
      <c r="J418" s="65"/>
      <c r="K418" s="64" t="str">
        <f>IF(PTD_storfe!I424=0," ",PTD_storfe!I424)</f>
        <v xml:space="preserve"> </v>
      </c>
      <c r="L418" s="66" t="str">
        <f>IF(PTD_storfe!J424=0," ",PTD_storfe!J424)</f>
        <v xml:space="preserve"> </v>
      </c>
      <c r="M418" s="66" t="str">
        <f>IF(PTD_storfe!K424=0," ",PTD_storfe!K424)</f>
        <v xml:space="preserve"> </v>
      </c>
      <c r="N418" s="66" t="str">
        <f>IF(PTD_storfe!L424=0," ",PTD_storfe!L424)</f>
        <v xml:space="preserve"> </v>
      </c>
      <c r="O418" s="66" t="str">
        <f>IF(PTD_storfe!M424=0," ",PTD_storfe!M424)</f>
        <v xml:space="preserve"> </v>
      </c>
      <c r="P418" s="66" t="str">
        <f>IF(PTD_storfe!N424=0," ",PTD_storfe!N424)</f>
        <v xml:space="preserve"> </v>
      </c>
      <c r="Q418" s="66" t="str">
        <f>IF(PTD_storfe!O424=0," ",PTD_storfe!O424)</f>
        <v xml:space="preserve"> </v>
      </c>
      <c r="R418" s="66" t="str">
        <f>IF(PTD_storfe!P424=0," ",PTD_storfe!P424)</f>
        <v xml:space="preserve"> </v>
      </c>
    </row>
    <row r="419" spans="2:18" x14ac:dyDescent="0.25">
      <c r="B419" s="64" t="str">
        <f>IF(PTD_storfe!A425=0," ",PTD_storfe!A425)</f>
        <v xml:space="preserve"> </v>
      </c>
      <c r="C419" s="65" t="str">
        <f>IF(PTD_storfe!B425=0," ",PTD_storfe!B425)</f>
        <v xml:space="preserve"> </v>
      </c>
      <c r="D419" s="65" t="str">
        <f>IF(PTD_storfe!C425=0," ",PTD_storfe!C425)</f>
        <v xml:space="preserve"> </v>
      </c>
      <c r="E419" s="65" t="str">
        <f>IF(PTD_storfe!D425=0," ",PTD_storfe!D425)</f>
        <v xml:space="preserve"> </v>
      </c>
      <c r="F419" s="65" t="str">
        <f>IF(PTD_storfe!E425=0," ",PTD_storfe!E425)</f>
        <v xml:space="preserve"> </v>
      </c>
      <c r="G419" s="65" t="str">
        <f>IF(PTD_storfe!F425=0," ",PTD_storfe!F425)</f>
        <v xml:space="preserve"> </v>
      </c>
      <c r="H419" s="65" t="str">
        <f>IF(PTD_storfe!G425=0," ",PTD_storfe!G425)</f>
        <v xml:space="preserve"> </v>
      </c>
      <c r="I419" s="65" t="str">
        <f>IF(PTD_storfe!H425=0," ",PTD_storfe!H425)</f>
        <v xml:space="preserve"> </v>
      </c>
      <c r="J419" s="65"/>
      <c r="K419" s="64" t="str">
        <f>IF(PTD_storfe!I425=0," ",PTD_storfe!I425)</f>
        <v xml:space="preserve"> </v>
      </c>
      <c r="L419" s="66" t="str">
        <f>IF(PTD_storfe!J425=0," ",PTD_storfe!J425)</f>
        <v xml:space="preserve"> </v>
      </c>
      <c r="M419" s="66" t="str">
        <f>IF(PTD_storfe!K425=0," ",PTD_storfe!K425)</f>
        <v xml:space="preserve"> </v>
      </c>
      <c r="N419" s="66" t="str">
        <f>IF(PTD_storfe!L425=0," ",PTD_storfe!L425)</f>
        <v xml:space="preserve"> </v>
      </c>
      <c r="O419" s="66" t="str">
        <f>IF(PTD_storfe!M425=0," ",PTD_storfe!M425)</f>
        <v xml:space="preserve"> </v>
      </c>
      <c r="P419" s="66" t="str">
        <f>IF(PTD_storfe!N425=0," ",PTD_storfe!N425)</f>
        <v xml:space="preserve"> </v>
      </c>
      <c r="Q419" s="66" t="str">
        <f>IF(PTD_storfe!O425=0," ",PTD_storfe!O425)</f>
        <v xml:space="preserve"> </v>
      </c>
      <c r="R419" s="66" t="str">
        <f>IF(PTD_storfe!P425=0," ",PTD_storfe!P425)</f>
        <v xml:space="preserve"> </v>
      </c>
    </row>
    <row r="420" spans="2:18" x14ac:dyDescent="0.25">
      <c r="B420" s="64" t="str">
        <f>IF(PTD_storfe!A426=0," ",PTD_storfe!A426)</f>
        <v xml:space="preserve"> </v>
      </c>
      <c r="C420" s="65" t="str">
        <f>IF(PTD_storfe!B426=0," ",PTD_storfe!B426)</f>
        <v xml:space="preserve"> </v>
      </c>
      <c r="D420" s="65" t="str">
        <f>IF(PTD_storfe!C426=0," ",PTD_storfe!C426)</f>
        <v xml:space="preserve"> </v>
      </c>
      <c r="E420" s="65" t="str">
        <f>IF(PTD_storfe!D426=0," ",PTD_storfe!D426)</f>
        <v xml:space="preserve"> </v>
      </c>
      <c r="F420" s="65" t="str">
        <f>IF(PTD_storfe!E426=0," ",PTD_storfe!E426)</f>
        <v xml:space="preserve"> </v>
      </c>
      <c r="G420" s="65" t="str">
        <f>IF(PTD_storfe!F426=0," ",PTD_storfe!F426)</f>
        <v xml:space="preserve"> </v>
      </c>
      <c r="H420" s="65" t="str">
        <f>IF(PTD_storfe!G426=0," ",PTD_storfe!G426)</f>
        <v xml:space="preserve"> </v>
      </c>
      <c r="I420" s="65" t="str">
        <f>IF(PTD_storfe!H426=0," ",PTD_storfe!H426)</f>
        <v xml:space="preserve"> </v>
      </c>
      <c r="J420" s="65"/>
      <c r="K420" s="64" t="str">
        <f>IF(PTD_storfe!I426=0," ",PTD_storfe!I426)</f>
        <v xml:space="preserve"> </v>
      </c>
      <c r="L420" s="66" t="str">
        <f>IF(PTD_storfe!J426=0," ",PTD_storfe!J426)</f>
        <v xml:space="preserve"> </v>
      </c>
      <c r="M420" s="66" t="str">
        <f>IF(PTD_storfe!K426=0," ",PTD_storfe!K426)</f>
        <v xml:space="preserve"> </v>
      </c>
      <c r="N420" s="66" t="str">
        <f>IF(PTD_storfe!L426=0," ",PTD_storfe!L426)</f>
        <v xml:space="preserve"> </v>
      </c>
      <c r="O420" s="66" t="str">
        <f>IF(PTD_storfe!M426=0," ",PTD_storfe!M426)</f>
        <v xml:space="preserve"> </v>
      </c>
      <c r="P420" s="66" t="str">
        <f>IF(PTD_storfe!N426=0," ",PTD_storfe!N426)</f>
        <v xml:space="preserve"> </v>
      </c>
      <c r="Q420" s="66" t="str">
        <f>IF(PTD_storfe!O426=0," ",PTD_storfe!O426)</f>
        <v xml:space="preserve"> </v>
      </c>
      <c r="R420" s="66" t="str">
        <f>IF(PTD_storfe!P426=0," ",PTD_storfe!P426)</f>
        <v xml:space="preserve"> </v>
      </c>
    </row>
    <row r="421" spans="2:18" x14ac:dyDescent="0.25">
      <c r="B421" s="64" t="str">
        <f>IF(PTD_storfe!A427=0," ",PTD_storfe!A427)</f>
        <v xml:space="preserve"> </v>
      </c>
      <c r="C421" s="65" t="str">
        <f>IF(PTD_storfe!B427=0," ",PTD_storfe!B427)</f>
        <v xml:space="preserve"> </v>
      </c>
      <c r="D421" s="65" t="str">
        <f>IF(PTD_storfe!C427=0," ",PTD_storfe!C427)</f>
        <v xml:space="preserve"> </v>
      </c>
      <c r="E421" s="65" t="str">
        <f>IF(PTD_storfe!D427=0," ",PTD_storfe!D427)</f>
        <v xml:space="preserve"> </v>
      </c>
      <c r="F421" s="65" t="str">
        <f>IF(PTD_storfe!E427=0," ",PTD_storfe!E427)</f>
        <v xml:space="preserve"> </v>
      </c>
      <c r="G421" s="65" t="str">
        <f>IF(PTD_storfe!F427=0," ",PTD_storfe!F427)</f>
        <v xml:space="preserve"> </v>
      </c>
      <c r="H421" s="65" t="str">
        <f>IF(PTD_storfe!G427=0," ",PTD_storfe!G427)</f>
        <v xml:space="preserve"> </v>
      </c>
      <c r="I421" s="65" t="str">
        <f>IF(PTD_storfe!H427=0," ",PTD_storfe!H427)</f>
        <v xml:space="preserve"> </v>
      </c>
      <c r="J421" s="65"/>
      <c r="K421" s="64" t="str">
        <f>IF(PTD_storfe!I427=0," ",PTD_storfe!I427)</f>
        <v xml:space="preserve"> </v>
      </c>
      <c r="L421" s="66" t="str">
        <f>IF(PTD_storfe!J427=0," ",PTD_storfe!J427)</f>
        <v xml:space="preserve"> </v>
      </c>
      <c r="M421" s="66" t="str">
        <f>IF(PTD_storfe!K427=0," ",PTD_storfe!K427)</f>
        <v xml:space="preserve"> </v>
      </c>
      <c r="N421" s="66" t="str">
        <f>IF(PTD_storfe!L427=0," ",PTD_storfe!L427)</f>
        <v xml:space="preserve"> </v>
      </c>
      <c r="O421" s="66" t="str">
        <f>IF(PTD_storfe!M427=0," ",PTD_storfe!M427)</f>
        <v xml:space="preserve"> </v>
      </c>
      <c r="P421" s="66" t="str">
        <f>IF(PTD_storfe!N427=0," ",PTD_storfe!N427)</f>
        <v xml:space="preserve"> </v>
      </c>
      <c r="Q421" s="66" t="str">
        <f>IF(PTD_storfe!O427=0," ",PTD_storfe!O427)</f>
        <v xml:space="preserve"> </v>
      </c>
      <c r="R421" s="66" t="str">
        <f>IF(PTD_storfe!P427=0," ",PTD_storfe!P427)</f>
        <v xml:space="preserve"> </v>
      </c>
    </row>
    <row r="422" spans="2:18" x14ac:dyDescent="0.25">
      <c r="B422" s="64" t="str">
        <f>IF(PTD_storfe!A428=0," ",PTD_storfe!A428)</f>
        <v xml:space="preserve"> </v>
      </c>
      <c r="C422" s="65" t="str">
        <f>IF(PTD_storfe!B428=0," ",PTD_storfe!B428)</f>
        <v xml:space="preserve"> </v>
      </c>
      <c r="D422" s="65" t="str">
        <f>IF(PTD_storfe!C428=0," ",PTD_storfe!C428)</f>
        <v xml:space="preserve"> </v>
      </c>
      <c r="E422" s="65" t="str">
        <f>IF(PTD_storfe!D428=0," ",PTD_storfe!D428)</f>
        <v xml:space="preserve"> </v>
      </c>
      <c r="F422" s="65" t="str">
        <f>IF(PTD_storfe!E428=0," ",PTD_storfe!E428)</f>
        <v xml:space="preserve"> </v>
      </c>
      <c r="G422" s="65" t="str">
        <f>IF(PTD_storfe!F428=0," ",PTD_storfe!F428)</f>
        <v xml:space="preserve"> </v>
      </c>
      <c r="H422" s="65" t="str">
        <f>IF(PTD_storfe!G428=0," ",PTD_storfe!G428)</f>
        <v xml:space="preserve"> </v>
      </c>
      <c r="I422" s="65" t="str">
        <f>IF(PTD_storfe!H428=0," ",PTD_storfe!H428)</f>
        <v xml:space="preserve"> </v>
      </c>
      <c r="J422" s="65"/>
      <c r="K422" s="64" t="str">
        <f>IF(PTD_storfe!I428=0," ",PTD_storfe!I428)</f>
        <v xml:space="preserve"> </v>
      </c>
      <c r="L422" s="66" t="str">
        <f>IF(PTD_storfe!J428=0," ",PTD_storfe!J428)</f>
        <v xml:space="preserve"> </v>
      </c>
      <c r="M422" s="66" t="str">
        <f>IF(PTD_storfe!K428=0," ",PTD_storfe!K428)</f>
        <v xml:space="preserve"> </v>
      </c>
      <c r="N422" s="66" t="str">
        <f>IF(PTD_storfe!L428=0," ",PTD_storfe!L428)</f>
        <v xml:space="preserve"> </v>
      </c>
      <c r="O422" s="66" t="str">
        <f>IF(PTD_storfe!M428=0," ",PTD_storfe!M428)</f>
        <v xml:space="preserve"> </v>
      </c>
      <c r="P422" s="66" t="str">
        <f>IF(PTD_storfe!N428=0," ",PTD_storfe!N428)</f>
        <v xml:space="preserve"> </v>
      </c>
      <c r="Q422" s="66" t="str">
        <f>IF(PTD_storfe!O428=0," ",PTD_storfe!O428)</f>
        <v xml:space="preserve"> </v>
      </c>
      <c r="R422" s="66" t="str">
        <f>IF(PTD_storfe!P428=0," ",PTD_storfe!P428)</f>
        <v xml:space="preserve"> </v>
      </c>
    </row>
    <row r="423" spans="2:18" x14ac:dyDescent="0.25">
      <c r="B423" s="64" t="str">
        <f>IF(PTD_storfe!A429=0," ",PTD_storfe!A429)</f>
        <v xml:space="preserve"> </v>
      </c>
      <c r="C423" s="65" t="str">
        <f>IF(PTD_storfe!B429=0," ",PTD_storfe!B429)</f>
        <v xml:space="preserve"> </v>
      </c>
      <c r="D423" s="65" t="str">
        <f>IF(PTD_storfe!C429=0," ",PTD_storfe!C429)</f>
        <v xml:space="preserve"> </v>
      </c>
      <c r="E423" s="65" t="str">
        <f>IF(PTD_storfe!D429=0," ",PTD_storfe!D429)</f>
        <v xml:space="preserve"> </v>
      </c>
      <c r="F423" s="65" t="str">
        <f>IF(PTD_storfe!E429=0," ",PTD_storfe!E429)</f>
        <v xml:space="preserve"> </v>
      </c>
      <c r="G423" s="65" t="str">
        <f>IF(PTD_storfe!F429=0," ",PTD_storfe!F429)</f>
        <v xml:space="preserve"> </v>
      </c>
      <c r="H423" s="65" t="str">
        <f>IF(PTD_storfe!G429=0," ",PTD_storfe!G429)</f>
        <v xml:space="preserve"> </v>
      </c>
      <c r="I423" s="65" t="str">
        <f>IF(PTD_storfe!H429=0," ",PTD_storfe!H429)</f>
        <v xml:space="preserve"> </v>
      </c>
      <c r="J423" s="65"/>
      <c r="K423" s="64" t="str">
        <f>IF(PTD_storfe!I429=0," ",PTD_storfe!I429)</f>
        <v xml:space="preserve"> </v>
      </c>
      <c r="L423" s="66" t="str">
        <f>IF(PTD_storfe!J429=0," ",PTD_storfe!J429)</f>
        <v xml:space="preserve"> </v>
      </c>
      <c r="M423" s="66" t="str">
        <f>IF(PTD_storfe!K429=0," ",PTD_storfe!K429)</f>
        <v xml:space="preserve"> </v>
      </c>
      <c r="N423" s="66" t="str">
        <f>IF(PTD_storfe!L429=0," ",PTD_storfe!L429)</f>
        <v xml:space="preserve"> </v>
      </c>
      <c r="O423" s="66" t="str">
        <f>IF(PTD_storfe!M429=0," ",PTD_storfe!M429)</f>
        <v xml:space="preserve"> </v>
      </c>
      <c r="P423" s="66" t="str">
        <f>IF(PTD_storfe!N429=0," ",PTD_storfe!N429)</f>
        <v xml:space="preserve"> </v>
      </c>
      <c r="Q423" s="66" t="str">
        <f>IF(PTD_storfe!O429=0," ",PTD_storfe!O429)</f>
        <v xml:space="preserve"> </v>
      </c>
      <c r="R423" s="66" t="str">
        <f>IF(PTD_storfe!P429=0," ",PTD_storfe!P429)</f>
        <v xml:space="preserve"> </v>
      </c>
    </row>
    <row r="424" spans="2:18" x14ac:dyDescent="0.25">
      <c r="B424" s="64" t="str">
        <f>IF(PTD_storfe!A430=0," ",PTD_storfe!A430)</f>
        <v xml:space="preserve"> </v>
      </c>
      <c r="C424" s="65" t="str">
        <f>IF(PTD_storfe!B430=0," ",PTD_storfe!B430)</f>
        <v xml:space="preserve"> </v>
      </c>
      <c r="D424" s="65" t="str">
        <f>IF(PTD_storfe!C430=0," ",PTD_storfe!C430)</f>
        <v xml:space="preserve"> </v>
      </c>
      <c r="E424" s="65" t="str">
        <f>IF(PTD_storfe!D430=0," ",PTD_storfe!D430)</f>
        <v xml:space="preserve"> </v>
      </c>
      <c r="F424" s="65" t="str">
        <f>IF(PTD_storfe!E430=0," ",PTD_storfe!E430)</f>
        <v xml:space="preserve"> </v>
      </c>
      <c r="G424" s="65" t="str">
        <f>IF(PTD_storfe!F430=0," ",PTD_storfe!F430)</f>
        <v xml:space="preserve"> </v>
      </c>
      <c r="H424" s="65" t="str">
        <f>IF(PTD_storfe!G430=0," ",PTD_storfe!G430)</f>
        <v xml:space="preserve"> </v>
      </c>
      <c r="I424" s="65" t="str">
        <f>IF(PTD_storfe!H430=0," ",PTD_storfe!H430)</f>
        <v xml:space="preserve"> </v>
      </c>
      <c r="J424" s="65"/>
      <c r="K424" s="64" t="str">
        <f>IF(PTD_storfe!I430=0," ",PTD_storfe!I430)</f>
        <v xml:space="preserve"> </v>
      </c>
      <c r="L424" s="66" t="str">
        <f>IF(PTD_storfe!J430=0," ",PTD_storfe!J430)</f>
        <v xml:space="preserve"> </v>
      </c>
      <c r="M424" s="66" t="str">
        <f>IF(PTD_storfe!K430=0," ",PTD_storfe!K430)</f>
        <v xml:space="preserve"> </v>
      </c>
      <c r="N424" s="66" t="str">
        <f>IF(PTD_storfe!L430=0," ",PTD_storfe!L430)</f>
        <v xml:space="preserve"> </v>
      </c>
      <c r="O424" s="66" t="str">
        <f>IF(PTD_storfe!M430=0," ",PTD_storfe!M430)</f>
        <v xml:space="preserve"> </v>
      </c>
      <c r="P424" s="66" t="str">
        <f>IF(PTD_storfe!N430=0," ",PTD_storfe!N430)</f>
        <v xml:space="preserve"> </v>
      </c>
      <c r="Q424" s="66" t="str">
        <f>IF(PTD_storfe!O430=0," ",PTD_storfe!O430)</f>
        <v xml:space="preserve"> </v>
      </c>
      <c r="R424" s="66" t="str">
        <f>IF(PTD_storfe!P430=0," ",PTD_storfe!P430)</f>
        <v xml:space="preserve"> </v>
      </c>
    </row>
    <row r="425" spans="2:18" x14ac:dyDescent="0.25">
      <c r="B425" s="64" t="str">
        <f>IF(PTD_storfe!A431=0," ",PTD_storfe!A431)</f>
        <v xml:space="preserve"> </v>
      </c>
      <c r="C425" s="65" t="str">
        <f>IF(PTD_storfe!B431=0," ",PTD_storfe!B431)</f>
        <v xml:space="preserve"> </v>
      </c>
      <c r="D425" s="65" t="str">
        <f>IF(PTD_storfe!C431=0," ",PTD_storfe!C431)</f>
        <v xml:space="preserve"> </v>
      </c>
      <c r="E425" s="65" t="str">
        <f>IF(PTD_storfe!D431=0," ",PTD_storfe!D431)</f>
        <v xml:space="preserve"> </v>
      </c>
      <c r="F425" s="65" t="str">
        <f>IF(PTD_storfe!E431=0," ",PTD_storfe!E431)</f>
        <v xml:space="preserve"> </v>
      </c>
      <c r="G425" s="65" t="str">
        <f>IF(PTD_storfe!F431=0," ",PTD_storfe!F431)</f>
        <v xml:space="preserve"> </v>
      </c>
      <c r="H425" s="65" t="str">
        <f>IF(PTD_storfe!G431=0," ",PTD_storfe!G431)</f>
        <v xml:space="preserve"> </v>
      </c>
      <c r="I425" s="65" t="str">
        <f>IF(PTD_storfe!H431=0," ",PTD_storfe!H431)</f>
        <v xml:space="preserve"> </v>
      </c>
      <c r="J425" s="65"/>
      <c r="K425" s="64" t="str">
        <f>IF(PTD_storfe!I431=0," ",PTD_storfe!I431)</f>
        <v xml:space="preserve"> </v>
      </c>
      <c r="L425" s="66" t="str">
        <f>IF(PTD_storfe!J431=0," ",PTD_storfe!J431)</f>
        <v xml:space="preserve"> </v>
      </c>
      <c r="M425" s="66" t="str">
        <f>IF(PTD_storfe!K431=0," ",PTD_storfe!K431)</f>
        <v xml:space="preserve"> </v>
      </c>
      <c r="N425" s="66" t="str">
        <f>IF(PTD_storfe!L431=0," ",PTD_storfe!L431)</f>
        <v xml:space="preserve"> </v>
      </c>
      <c r="O425" s="66" t="str">
        <f>IF(PTD_storfe!M431=0," ",PTD_storfe!M431)</f>
        <v xml:space="preserve"> </v>
      </c>
      <c r="P425" s="66" t="str">
        <f>IF(PTD_storfe!N431=0," ",PTD_storfe!N431)</f>
        <v xml:space="preserve"> </v>
      </c>
      <c r="Q425" s="66" t="str">
        <f>IF(PTD_storfe!O431=0," ",PTD_storfe!O431)</f>
        <v xml:space="preserve"> </v>
      </c>
      <c r="R425" s="66" t="str">
        <f>IF(PTD_storfe!P431=0," ",PTD_storfe!P431)</f>
        <v xml:space="preserve"> </v>
      </c>
    </row>
    <row r="426" spans="2:18" x14ac:dyDescent="0.25">
      <c r="B426" s="64" t="str">
        <f>IF(PTD_storfe!A432=0," ",PTD_storfe!A432)</f>
        <v xml:space="preserve"> </v>
      </c>
      <c r="C426" s="65" t="str">
        <f>IF(PTD_storfe!B432=0," ",PTD_storfe!B432)</f>
        <v xml:space="preserve"> </v>
      </c>
      <c r="D426" s="65" t="str">
        <f>IF(PTD_storfe!C432=0," ",PTD_storfe!C432)</f>
        <v xml:space="preserve"> </v>
      </c>
      <c r="E426" s="65" t="str">
        <f>IF(PTD_storfe!D432=0," ",PTD_storfe!D432)</f>
        <v xml:space="preserve"> </v>
      </c>
      <c r="F426" s="65" t="str">
        <f>IF(PTD_storfe!E432=0," ",PTD_storfe!E432)</f>
        <v xml:space="preserve"> </v>
      </c>
      <c r="G426" s="65" t="str">
        <f>IF(PTD_storfe!F432=0," ",PTD_storfe!F432)</f>
        <v xml:space="preserve"> </v>
      </c>
      <c r="H426" s="65" t="str">
        <f>IF(PTD_storfe!G432=0," ",PTD_storfe!G432)</f>
        <v xml:space="preserve"> </v>
      </c>
      <c r="I426" s="65" t="str">
        <f>IF(PTD_storfe!H432=0," ",PTD_storfe!H432)</f>
        <v xml:space="preserve"> </v>
      </c>
      <c r="J426" s="65"/>
      <c r="K426" s="64" t="str">
        <f>IF(PTD_storfe!I432=0," ",PTD_storfe!I432)</f>
        <v xml:space="preserve"> </v>
      </c>
      <c r="L426" s="66" t="str">
        <f>IF(PTD_storfe!J432=0," ",PTD_storfe!J432)</f>
        <v xml:space="preserve"> </v>
      </c>
      <c r="M426" s="66" t="str">
        <f>IF(PTD_storfe!K432=0," ",PTD_storfe!K432)</f>
        <v xml:space="preserve"> </v>
      </c>
      <c r="N426" s="66" t="str">
        <f>IF(PTD_storfe!L432=0," ",PTD_storfe!L432)</f>
        <v xml:space="preserve"> </v>
      </c>
      <c r="O426" s="66" t="str">
        <f>IF(PTD_storfe!M432=0," ",PTD_storfe!M432)</f>
        <v xml:space="preserve"> </v>
      </c>
      <c r="P426" s="66" t="str">
        <f>IF(PTD_storfe!N432=0," ",PTD_storfe!N432)</f>
        <v xml:space="preserve"> </v>
      </c>
      <c r="Q426" s="66" t="str">
        <f>IF(PTD_storfe!O432=0," ",PTD_storfe!O432)</f>
        <v xml:space="preserve"> </v>
      </c>
      <c r="R426" s="66" t="str">
        <f>IF(PTD_storfe!P432=0," ",PTD_storfe!P432)</f>
        <v xml:space="preserve"> </v>
      </c>
    </row>
    <row r="427" spans="2:18" x14ac:dyDescent="0.25">
      <c r="B427" s="64" t="str">
        <f>IF(PTD_storfe!A433=0," ",PTD_storfe!A433)</f>
        <v xml:space="preserve"> </v>
      </c>
      <c r="C427" s="65" t="str">
        <f>IF(PTD_storfe!B433=0," ",PTD_storfe!B433)</f>
        <v xml:space="preserve"> </v>
      </c>
      <c r="D427" s="65" t="str">
        <f>IF(PTD_storfe!C433=0," ",PTD_storfe!C433)</f>
        <v xml:space="preserve"> </v>
      </c>
      <c r="E427" s="65" t="str">
        <f>IF(PTD_storfe!D433=0," ",PTD_storfe!D433)</f>
        <v xml:space="preserve"> </v>
      </c>
      <c r="F427" s="65" t="str">
        <f>IF(PTD_storfe!E433=0," ",PTD_storfe!E433)</f>
        <v xml:space="preserve"> </v>
      </c>
      <c r="G427" s="65" t="str">
        <f>IF(PTD_storfe!F433=0," ",PTD_storfe!F433)</f>
        <v xml:space="preserve"> </v>
      </c>
      <c r="H427" s="65" t="str">
        <f>IF(PTD_storfe!G433=0," ",PTD_storfe!G433)</f>
        <v xml:space="preserve"> </v>
      </c>
      <c r="I427" s="65" t="str">
        <f>IF(PTD_storfe!H433=0," ",PTD_storfe!H433)</f>
        <v xml:space="preserve"> </v>
      </c>
      <c r="J427" s="65"/>
      <c r="K427" s="64" t="str">
        <f>IF(PTD_storfe!I433=0," ",PTD_storfe!I433)</f>
        <v xml:space="preserve"> </v>
      </c>
      <c r="L427" s="66" t="str">
        <f>IF(PTD_storfe!J433=0," ",PTD_storfe!J433)</f>
        <v xml:space="preserve"> </v>
      </c>
      <c r="M427" s="66" t="str">
        <f>IF(PTD_storfe!K433=0," ",PTD_storfe!K433)</f>
        <v xml:space="preserve"> </v>
      </c>
      <c r="N427" s="66" t="str">
        <f>IF(PTD_storfe!L433=0," ",PTD_storfe!L433)</f>
        <v xml:space="preserve"> </v>
      </c>
      <c r="O427" s="66" t="str">
        <f>IF(PTD_storfe!M433=0," ",PTD_storfe!M433)</f>
        <v xml:space="preserve"> </v>
      </c>
      <c r="P427" s="66" t="str">
        <f>IF(PTD_storfe!N433=0," ",PTD_storfe!N433)</f>
        <v xml:space="preserve"> </v>
      </c>
      <c r="Q427" s="66" t="str">
        <f>IF(PTD_storfe!O433=0," ",PTD_storfe!O433)</f>
        <v xml:space="preserve"> </v>
      </c>
      <c r="R427" s="66" t="str">
        <f>IF(PTD_storfe!P433=0," ",PTD_storfe!P433)</f>
        <v xml:space="preserve"> </v>
      </c>
    </row>
    <row r="428" spans="2:18" x14ac:dyDescent="0.25">
      <c r="B428" s="64" t="str">
        <f>IF(PTD_storfe!A434=0," ",PTD_storfe!A434)</f>
        <v xml:space="preserve"> </v>
      </c>
      <c r="C428" s="65" t="str">
        <f>IF(PTD_storfe!B434=0," ",PTD_storfe!B434)</f>
        <v xml:space="preserve"> </v>
      </c>
      <c r="D428" s="65" t="str">
        <f>IF(PTD_storfe!C434=0," ",PTD_storfe!C434)</f>
        <v xml:space="preserve"> </v>
      </c>
      <c r="E428" s="65" t="str">
        <f>IF(PTD_storfe!D434=0," ",PTD_storfe!D434)</f>
        <v xml:space="preserve"> </v>
      </c>
      <c r="F428" s="65" t="str">
        <f>IF(PTD_storfe!E434=0," ",PTD_storfe!E434)</f>
        <v xml:space="preserve"> </v>
      </c>
      <c r="G428" s="65" t="str">
        <f>IF(PTD_storfe!F434=0," ",PTD_storfe!F434)</f>
        <v xml:space="preserve"> </v>
      </c>
      <c r="H428" s="65" t="str">
        <f>IF(PTD_storfe!G434=0," ",PTD_storfe!G434)</f>
        <v xml:space="preserve"> </v>
      </c>
      <c r="I428" s="65" t="str">
        <f>IF(PTD_storfe!H434=0," ",PTD_storfe!H434)</f>
        <v xml:space="preserve"> </v>
      </c>
      <c r="J428" s="65"/>
      <c r="K428" s="64" t="str">
        <f>IF(PTD_storfe!I434=0," ",PTD_storfe!I434)</f>
        <v xml:space="preserve"> </v>
      </c>
      <c r="L428" s="66" t="str">
        <f>IF(PTD_storfe!J434=0," ",PTD_storfe!J434)</f>
        <v xml:space="preserve"> </v>
      </c>
      <c r="M428" s="66" t="str">
        <f>IF(PTD_storfe!K434=0," ",PTD_storfe!K434)</f>
        <v xml:space="preserve"> </v>
      </c>
      <c r="N428" s="66" t="str">
        <f>IF(PTD_storfe!L434=0," ",PTD_storfe!L434)</f>
        <v xml:space="preserve"> </v>
      </c>
      <c r="O428" s="66" t="str">
        <f>IF(PTD_storfe!M434=0," ",PTD_storfe!M434)</f>
        <v xml:space="preserve"> </v>
      </c>
      <c r="P428" s="66" t="str">
        <f>IF(PTD_storfe!N434=0," ",PTD_storfe!N434)</f>
        <v xml:space="preserve"> </v>
      </c>
      <c r="Q428" s="66" t="str">
        <f>IF(PTD_storfe!O434=0," ",PTD_storfe!O434)</f>
        <v xml:space="preserve"> </v>
      </c>
      <c r="R428" s="66" t="str">
        <f>IF(PTD_storfe!P434=0," ",PTD_storfe!P434)</f>
        <v xml:space="preserve"> </v>
      </c>
    </row>
    <row r="429" spans="2:18" x14ac:dyDescent="0.25">
      <c r="B429" s="64" t="str">
        <f>IF(PTD_storfe!A435=0," ",PTD_storfe!A435)</f>
        <v xml:space="preserve"> </v>
      </c>
      <c r="C429" s="65" t="str">
        <f>IF(PTD_storfe!B435=0," ",PTD_storfe!B435)</f>
        <v xml:space="preserve"> </v>
      </c>
      <c r="D429" s="65" t="str">
        <f>IF(PTD_storfe!C435=0," ",PTD_storfe!C435)</f>
        <v xml:space="preserve"> </v>
      </c>
      <c r="E429" s="65" t="str">
        <f>IF(PTD_storfe!D435=0," ",PTD_storfe!D435)</f>
        <v xml:space="preserve"> </v>
      </c>
      <c r="F429" s="65" t="str">
        <f>IF(PTD_storfe!E435=0," ",PTD_storfe!E435)</f>
        <v xml:space="preserve"> </v>
      </c>
      <c r="G429" s="65" t="str">
        <f>IF(PTD_storfe!F435=0," ",PTD_storfe!F435)</f>
        <v xml:space="preserve"> </v>
      </c>
      <c r="H429" s="65" t="str">
        <f>IF(PTD_storfe!G435=0," ",PTD_storfe!G435)</f>
        <v xml:space="preserve"> </v>
      </c>
      <c r="I429" s="65" t="str">
        <f>IF(PTD_storfe!H435=0," ",PTD_storfe!H435)</f>
        <v xml:space="preserve"> </v>
      </c>
      <c r="J429" s="65"/>
      <c r="K429" s="64" t="str">
        <f>IF(PTD_storfe!I435=0," ",PTD_storfe!I435)</f>
        <v xml:space="preserve"> </v>
      </c>
      <c r="L429" s="66" t="str">
        <f>IF(PTD_storfe!J435=0," ",PTD_storfe!J435)</f>
        <v xml:space="preserve"> </v>
      </c>
      <c r="M429" s="66" t="str">
        <f>IF(PTD_storfe!K435=0," ",PTD_storfe!K435)</f>
        <v xml:space="preserve"> </v>
      </c>
      <c r="N429" s="66" t="str">
        <f>IF(PTD_storfe!L435=0," ",PTD_storfe!L435)</f>
        <v xml:space="preserve"> </v>
      </c>
      <c r="O429" s="66" t="str">
        <f>IF(PTD_storfe!M435=0," ",PTD_storfe!M435)</f>
        <v xml:space="preserve"> </v>
      </c>
      <c r="P429" s="66" t="str">
        <f>IF(PTD_storfe!N435=0," ",PTD_storfe!N435)</f>
        <v xml:space="preserve"> </v>
      </c>
      <c r="Q429" s="66" t="str">
        <f>IF(PTD_storfe!O435=0," ",PTD_storfe!O435)</f>
        <v xml:space="preserve"> </v>
      </c>
      <c r="R429" s="66" t="str">
        <f>IF(PTD_storfe!P435=0," ",PTD_storfe!P435)</f>
        <v xml:space="preserve"> </v>
      </c>
    </row>
    <row r="430" spans="2:18" x14ac:dyDescent="0.25">
      <c r="B430" s="64" t="str">
        <f>IF(PTD_storfe!A436=0," ",PTD_storfe!A436)</f>
        <v xml:space="preserve"> </v>
      </c>
      <c r="C430" s="65" t="str">
        <f>IF(PTD_storfe!B436=0," ",PTD_storfe!B436)</f>
        <v xml:space="preserve"> </v>
      </c>
      <c r="D430" s="65" t="str">
        <f>IF(PTD_storfe!C436=0," ",PTD_storfe!C436)</f>
        <v xml:space="preserve"> </v>
      </c>
      <c r="E430" s="65" t="str">
        <f>IF(PTD_storfe!D436=0," ",PTD_storfe!D436)</f>
        <v xml:space="preserve"> </v>
      </c>
      <c r="F430" s="65" t="str">
        <f>IF(PTD_storfe!E436=0," ",PTD_storfe!E436)</f>
        <v xml:space="preserve"> </v>
      </c>
      <c r="G430" s="65" t="str">
        <f>IF(PTD_storfe!F436=0," ",PTD_storfe!F436)</f>
        <v xml:space="preserve"> </v>
      </c>
      <c r="H430" s="65" t="str">
        <f>IF(PTD_storfe!G436=0," ",PTD_storfe!G436)</f>
        <v xml:space="preserve"> </v>
      </c>
      <c r="I430" s="65" t="str">
        <f>IF(PTD_storfe!H436=0," ",PTD_storfe!H436)</f>
        <v xml:space="preserve"> </v>
      </c>
      <c r="J430" s="65"/>
      <c r="K430" s="64" t="str">
        <f>IF(PTD_storfe!I436=0," ",PTD_storfe!I436)</f>
        <v xml:space="preserve"> </v>
      </c>
      <c r="L430" s="66" t="str">
        <f>IF(PTD_storfe!J436=0," ",PTD_storfe!J436)</f>
        <v xml:space="preserve"> </v>
      </c>
      <c r="M430" s="66" t="str">
        <f>IF(PTD_storfe!K436=0," ",PTD_storfe!K436)</f>
        <v xml:space="preserve"> </v>
      </c>
      <c r="N430" s="66" t="str">
        <f>IF(PTD_storfe!L436=0," ",PTD_storfe!L436)</f>
        <v xml:space="preserve"> </v>
      </c>
      <c r="O430" s="66" t="str">
        <f>IF(PTD_storfe!M436=0," ",PTD_storfe!M436)</f>
        <v xml:space="preserve"> </v>
      </c>
      <c r="P430" s="66" t="str">
        <f>IF(PTD_storfe!N436=0," ",PTD_storfe!N436)</f>
        <v xml:space="preserve"> </v>
      </c>
      <c r="Q430" s="66" t="str">
        <f>IF(PTD_storfe!O436=0," ",PTD_storfe!O436)</f>
        <v xml:space="preserve"> </v>
      </c>
      <c r="R430" s="66" t="str">
        <f>IF(PTD_storfe!P436=0," ",PTD_storfe!P436)</f>
        <v xml:space="preserve"> </v>
      </c>
    </row>
    <row r="431" spans="2:18" x14ac:dyDescent="0.25">
      <c r="B431" s="64" t="str">
        <f>IF(PTD_storfe!A437=0," ",PTD_storfe!A437)</f>
        <v xml:space="preserve"> </v>
      </c>
      <c r="C431" s="65" t="str">
        <f>IF(PTD_storfe!B437=0," ",PTD_storfe!B437)</f>
        <v xml:space="preserve"> </v>
      </c>
      <c r="D431" s="65" t="str">
        <f>IF(PTD_storfe!C437=0," ",PTD_storfe!C437)</f>
        <v xml:space="preserve"> </v>
      </c>
      <c r="E431" s="65" t="str">
        <f>IF(PTD_storfe!D437=0," ",PTD_storfe!D437)</f>
        <v xml:space="preserve"> </v>
      </c>
      <c r="F431" s="65" t="str">
        <f>IF(PTD_storfe!E437=0," ",PTD_storfe!E437)</f>
        <v xml:space="preserve"> </v>
      </c>
      <c r="G431" s="65" t="str">
        <f>IF(PTD_storfe!F437=0," ",PTD_storfe!F437)</f>
        <v xml:space="preserve"> </v>
      </c>
      <c r="H431" s="65" t="str">
        <f>IF(PTD_storfe!G437=0," ",PTD_storfe!G437)</f>
        <v xml:space="preserve"> </v>
      </c>
      <c r="I431" s="65" t="str">
        <f>IF(PTD_storfe!H437=0," ",PTD_storfe!H437)</f>
        <v xml:space="preserve"> </v>
      </c>
      <c r="J431" s="65"/>
      <c r="K431" s="64" t="str">
        <f>IF(PTD_storfe!I437=0," ",PTD_storfe!I437)</f>
        <v xml:space="preserve"> </v>
      </c>
      <c r="L431" s="66" t="str">
        <f>IF(PTD_storfe!J437=0," ",PTD_storfe!J437)</f>
        <v xml:space="preserve"> </v>
      </c>
      <c r="M431" s="66" t="str">
        <f>IF(PTD_storfe!K437=0," ",PTD_storfe!K437)</f>
        <v xml:space="preserve"> </v>
      </c>
      <c r="N431" s="66" t="str">
        <f>IF(PTD_storfe!L437=0," ",PTD_storfe!L437)</f>
        <v xml:space="preserve"> </v>
      </c>
      <c r="O431" s="66" t="str">
        <f>IF(PTD_storfe!M437=0," ",PTD_storfe!M437)</f>
        <v xml:space="preserve"> </v>
      </c>
      <c r="P431" s="66" t="str">
        <f>IF(PTD_storfe!N437=0," ",PTD_storfe!N437)</f>
        <v xml:space="preserve"> </v>
      </c>
      <c r="Q431" s="66" t="str">
        <f>IF(PTD_storfe!O437=0," ",PTD_storfe!O437)</f>
        <v xml:space="preserve"> </v>
      </c>
      <c r="R431" s="66" t="str">
        <f>IF(PTD_storfe!P437=0," ",PTD_storfe!P437)</f>
        <v xml:space="preserve"> </v>
      </c>
    </row>
    <row r="432" spans="2:18" x14ac:dyDescent="0.25">
      <c r="B432" s="64" t="str">
        <f>IF(PTD_storfe!A438=0," ",PTD_storfe!A438)</f>
        <v xml:space="preserve"> </v>
      </c>
      <c r="C432" s="65" t="str">
        <f>IF(PTD_storfe!B438=0," ",PTD_storfe!B438)</f>
        <v xml:space="preserve"> </v>
      </c>
      <c r="D432" s="65" t="str">
        <f>IF(PTD_storfe!C438=0," ",PTD_storfe!C438)</f>
        <v xml:space="preserve"> </v>
      </c>
      <c r="E432" s="65" t="str">
        <f>IF(PTD_storfe!D438=0," ",PTD_storfe!D438)</f>
        <v xml:space="preserve"> </v>
      </c>
      <c r="F432" s="65" t="str">
        <f>IF(PTD_storfe!E438=0," ",PTD_storfe!E438)</f>
        <v xml:space="preserve"> </v>
      </c>
      <c r="G432" s="65" t="str">
        <f>IF(PTD_storfe!F438=0," ",PTD_storfe!F438)</f>
        <v xml:space="preserve"> </v>
      </c>
      <c r="H432" s="65" t="str">
        <f>IF(PTD_storfe!G438=0," ",PTD_storfe!G438)</f>
        <v xml:space="preserve"> </v>
      </c>
      <c r="I432" s="65" t="str">
        <f>IF(PTD_storfe!H438=0," ",PTD_storfe!H438)</f>
        <v xml:space="preserve"> </v>
      </c>
      <c r="J432" s="65"/>
      <c r="K432" s="64" t="str">
        <f>IF(PTD_storfe!I438=0," ",PTD_storfe!I438)</f>
        <v xml:space="preserve"> </v>
      </c>
      <c r="L432" s="66" t="str">
        <f>IF(PTD_storfe!J438=0," ",PTD_storfe!J438)</f>
        <v xml:space="preserve"> </v>
      </c>
      <c r="M432" s="66" t="str">
        <f>IF(PTD_storfe!K438=0," ",PTD_storfe!K438)</f>
        <v xml:space="preserve"> </v>
      </c>
      <c r="N432" s="66" t="str">
        <f>IF(PTD_storfe!L438=0," ",PTD_storfe!L438)</f>
        <v xml:space="preserve"> </v>
      </c>
      <c r="O432" s="66" t="str">
        <f>IF(PTD_storfe!M438=0," ",PTD_storfe!M438)</f>
        <v xml:space="preserve"> </v>
      </c>
      <c r="P432" s="66" t="str">
        <f>IF(PTD_storfe!N438=0," ",PTD_storfe!N438)</f>
        <v xml:space="preserve"> </v>
      </c>
      <c r="Q432" s="66" t="str">
        <f>IF(PTD_storfe!O438=0," ",PTD_storfe!O438)</f>
        <v xml:space="preserve"> </v>
      </c>
      <c r="R432" s="66" t="str">
        <f>IF(PTD_storfe!P438=0," ",PTD_storfe!P438)</f>
        <v xml:space="preserve"> </v>
      </c>
    </row>
    <row r="433" spans="2:18" x14ac:dyDescent="0.25">
      <c r="B433" s="64" t="str">
        <f>IF(PTD_storfe!A439=0," ",PTD_storfe!A439)</f>
        <v xml:space="preserve"> </v>
      </c>
      <c r="C433" s="65" t="str">
        <f>IF(PTD_storfe!B439=0," ",PTD_storfe!B439)</f>
        <v xml:space="preserve"> </v>
      </c>
      <c r="D433" s="65" t="str">
        <f>IF(PTD_storfe!C439=0," ",PTD_storfe!C439)</f>
        <v xml:space="preserve"> </v>
      </c>
      <c r="E433" s="65" t="str">
        <f>IF(PTD_storfe!D439=0," ",PTD_storfe!D439)</f>
        <v xml:space="preserve"> </v>
      </c>
      <c r="F433" s="65" t="str">
        <f>IF(PTD_storfe!E439=0," ",PTD_storfe!E439)</f>
        <v xml:space="preserve"> </v>
      </c>
      <c r="G433" s="65" t="str">
        <f>IF(PTD_storfe!F439=0," ",PTD_storfe!F439)</f>
        <v xml:space="preserve"> </v>
      </c>
      <c r="H433" s="65" t="str">
        <f>IF(PTD_storfe!G439=0," ",PTD_storfe!G439)</f>
        <v xml:space="preserve"> </v>
      </c>
      <c r="I433" s="65" t="str">
        <f>IF(PTD_storfe!H439=0," ",PTD_storfe!H439)</f>
        <v xml:space="preserve"> </v>
      </c>
      <c r="J433" s="65"/>
      <c r="K433" s="64" t="str">
        <f>IF(PTD_storfe!I439=0," ",PTD_storfe!I439)</f>
        <v xml:space="preserve"> </v>
      </c>
      <c r="L433" s="66" t="str">
        <f>IF(PTD_storfe!J439=0," ",PTD_storfe!J439)</f>
        <v xml:space="preserve"> </v>
      </c>
      <c r="M433" s="66" t="str">
        <f>IF(PTD_storfe!K439=0," ",PTD_storfe!K439)</f>
        <v xml:space="preserve"> </v>
      </c>
      <c r="N433" s="66" t="str">
        <f>IF(PTD_storfe!L439=0," ",PTD_storfe!L439)</f>
        <v xml:space="preserve"> </v>
      </c>
      <c r="O433" s="66" t="str">
        <f>IF(PTD_storfe!M439=0," ",PTD_storfe!M439)</f>
        <v xml:space="preserve"> </v>
      </c>
      <c r="P433" s="66" t="str">
        <f>IF(PTD_storfe!N439=0," ",PTD_storfe!N439)</f>
        <v xml:space="preserve"> </v>
      </c>
      <c r="Q433" s="66" t="str">
        <f>IF(PTD_storfe!O439=0," ",PTD_storfe!O439)</f>
        <v xml:space="preserve"> </v>
      </c>
      <c r="R433" s="66" t="str">
        <f>IF(PTD_storfe!P439=0," ",PTD_storfe!P439)</f>
        <v xml:space="preserve"> </v>
      </c>
    </row>
    <row r="434" spans="2:18" x14ac:dyDescent="0.25">
      <c r="B434" s="64" t="str">
        <f>IF(PTD_storfe!A440=0," ",PTD_storfe!A440)</f>
        <v xml:space="preserve"> </v>
      </c>
      <c r="C434" s="65" t="str">
        <f>IF(PTD_storfe!B440=0," ",PTD_storfe!B440)</f>
        <v xml:space="preserve"> </v>
      </c>
      <c r="D434" s="65" t="str">
        <f>IF(PTD_storfe!C440=0," ",PTD_storfe!C440)</f>
        <v xml:space="preserve"> </v>
      </c>
      <c r="E434" s="65" t="str">
        <f>IF(PTD_storfe!D440=0," ",PTD_storfe!D440)</f>
        <v xml:space="preserve"> </v>
      </c>
      <c r="F434" s="65" t="str">
        <f>IF(PTD_storfe!E440=0," ",PTD_storfe!E440)</f>
        <v xml:space="preserve"> </v>
      </c>
      <c r="G434" s="65" t="str">
        <f>IF(PTD_storfe!F440=0," ",PTD_storfe!F440)</f>
        <v xml:space="preserve"> </v>
      </c>
      <c r="H434" s="65" t="str">
        <f>IF(PTD_storfe!G440=0," ",PTD_storfe!G440)</f>
        <v xml:space="preserve"> </v>
      </c>
      <c r="I434" s="65" t="str">
        <f>IF(PTD_storfe!H440=0," ",PTD_storfe!H440)</f>
        <v xml:space="preserve"> </v>
      </c>
      <c r="J434" s="65"/>
      <c r="K434" s="64" t="str">
        <f>IF(PTD_storfe!I440=0," ",PTD_storfe!I440)</f>
        <v xml:space="preserve"> </v>
      </c>
      <c r="L434" s="66" t="str">
        <f>IF(PTD_storfe!J440=0," ",PTD_storfe!J440)</f>
        <v xml:space="preserve"> </v>
      </c>
      <c r="M434" s="66" t="str">
        <f>IF(PTD_storfe!K440=0," ",PTD_storfe!K440)</f>
        <v xml:space="preserve"> </v>
      </c>
      <c r="N434" s="66" t="str">
        <f>IF(PTD_storfe!L440=0," ",PTD_storfe!L440)</f>
        <v xml:space="preserve"> </v>
      </c>
      <c r="O434" s="66" t="str">
        <f>IF(PTD_storfe!M440=0," ",PTD_storfe!M440)</f>
        <v xml:space="preserve"> </v>
      </c>
      <c r="P434" s="66" t="str">
        <f>IF(PTD_storfe!N440=0," ",PTD_storfe!N440)</f>
        <v xml:space="preserve"> </v>
      </c>
      <c r="Q434" s="66" t="str">
        <f>IF(PTD_storfe!O440=0," ",PTD_storfe!O440)</f>
        <v xml:space="preserve"> </v>
      </c>
      <c r="R434" s="66" t="str">
        <f>IF(PTD_storfe!P440=0," ",PTD_storfe!P440)</f>
        <v xml:space="preserve"> </v>
      </c>
    </row>
    <row r="435" spans="2:18" x14ac:dyDescent="0.25">
      <c r="B435" s="64" t="str">
        <f>IF(PTD_storfe!A441=0," ",PTD_storfe!A441)</f>
        <v xml:space="preserve"> </v>
      </c>
      <c r="C435" s="65" t="str">
        <f>IF(PTD_storfe!B441=0," ",PTD_storfe!B441)</f>
        <v xml:space="preserve"> </v>
      </c>
      <c r="D435" s="65" t="str">
        <f>IF(PTD_storfe!C441=0," ",PTD_storfe!C441)</f>
        <v xml:space="preserve"> </v>
      </c>
      <c r="E435" s="65" t="str">
        <f>IF(PTD_storfe!D441=0," ",PTD_storfe!D441)</f>
        <v xml:space="preserve"> </v>
      </c>
      <c r="F435" s="65" t="str">
        <f>IF(PTD_storfe!E441=0," ",PTD_storfe!E441)</f>
        <v xml:space="preserve"> </v>
      </c>
      <c r="G435" s="65" t="str">
        <f>IF(PTD_storfe!F441=0," ",PTD_storfe!F441)</f>
        <v xml:space="preserve"> </v>
      </c>
      <c r="H435" s="65" t="str">
        <f>IF(PTD_storfe!G441=0," ",PTD_storfe!G441)</f>
        <v xml:space="preserve"> </v>
      </c>
      <c r="I435" s="65" t="str">
        <f>IF(PTD_storfe!H441=0," ",PTD_storfe!H441)</f>
        <v xml:space="preserve"> </v>
      </c>
      <c r="J435" s="65"/>
      <c r="K435" s="64" t="str">
        <f>IF(PTD_storfe!I441=0," ",PTD_storfe!I441)</f>
        <v xml:space="preserve"> </v>
      </c>
      <c r="L435" s="66" t="str">
        <f>IF(PTD_storfe!J441=0," ",PTD_storfe!J441)</f>
        <v xml:space="preserve"> </v>
      </c>
      <c r="M435" s="66" t="str">
        <f>IF(PTD_storfe!K441=0," ",PTD_storfe!K441)</f>
        <v xml:space="preserve"> </v>
      </c>
      <c r="N435" s="66" t="str">
        <f>IF(PTD_storfe!L441=0," ",PTD_storfe!L441)</f>
        <v xml:space="preserve"> </v>
      </c>
      <c r="O435" s="66" t="str">
        <f>IF(PTD_storfe!M441=0," ",PTD_storfe!M441)</f>
        <v xml:space="preserve"> </v>
      </c>
      <c r="P435" s="66" t="str">
        <f>IF(PTD_storfe!N441=0," ",PTD_storfe!N441)</f>
        <v xml:space="preserve"> </v>
      </c>
      <c r="Q435" s="66" t="str">
        <f>IF(PTD_storfe!O441=0," ",PTD_storfe!O441)</f>
        <v xml:space="preserve"> </v>
      </c>
      <c r="R435" s="66" t="str">
        <f>IF(PTD_storfe!P441=0," ",PTD_storfe!P441)</f>
        <v xml:space="preserve"> </v>
      </c>
    </row>
    <row r="436" spans="2:18" x14ac:dyDescent="0.25">
      <c r="B436" s="64" t="str">
        <f>IF(PTD_storfe!A442=0," ",PTD_storfe!A442)</f>
        <v xml:space="preserve"> </v>
      </c>
      <c r="C436" s="65" t="str">
        <f>IF(PTD_storfe!B442=0," ",PTD_storfe!B442)</f>
        <v xml:space="preserve"> </v>
      </c>
      <c r="D436" s="65" t="str">
        <f>IF(PTD_storfe!C442=0," ",PTD_storfe!C442)</f>
        <v xml:space="preserve"> </v>
      </c>
      <c r="E436" s="65" t="str">
        <f>IF(PTD_storfe!D442=0," ",PTD_storfe!D442)</f>
        <v xml:space="preserve"> </v>
      </c>
      <c r="F436" s="65" t="str">
        <f>IF(PTD_storfe!E442=0," ",PTD_storfe!E442)</f>
        <v xml:space="preserve"> </v>
      </c>
      <c r="G436" s="65" t="str">
        <f>IF(PTD_storfe!F442=0," ",PTD_storfe!F442)</f>
        <v xml:space="preserve"> </v>
      </c>
      <c r="H436" s="65" t="str">
        <f>IF(PTD_storfe!G442=0," ",PTD_storfe!G442)</f>
        <v xml:space="preserve"> </v>
      </c>
      <c r="I436" s="65" t="str">
        <f>IF(PTD_storfe!H442=0," ",PTD_storfe!H442)</f>
        <v xml:space="preserve"> </v>
      </c>
      <c r="J436" s="65"/>
      <c r="K436" s="64" t="str">
        <f>IF(PTD_storfe!I442=0," ",PTD_storfe!I442)</f>
        <v xml:space="preserve"> </v>
      </c>
      <c r="L436" s="66" t="str">
        <f>IF(PTD_storfe!J442=0," ",PTD_storfe!J442)</f>
        <v xml:space="preserve"> </v>
      </c>
      <c r="M436" s="66" t="str">
        <f>IF(PTD_storfe!K442=0," ",PTD_storfe!K442)</f>
        <v xml:space="preserve"> </v>
      </c>
      <c r="N436" s="66" t="str">
        <f>IF(PTD_storfe!L442=0," ",PTD_storfe!L442)</f>
        <v xml:space="preserve"> </v>
      </c>
      <c r="O436" s="66" t="str">
        <f>IF(PTD_storfe!M442=0," ",PTD_storfe!M442)</f>
        <v xml:space="preserve"> </v>
      </c>
      <c r="P436" s="66" t="str">
        <f>IF(PTD_storfe!N442=0," ",PTD_storfe!N442)</f>
        <v xml:space="preserve"> </v>
      </c>
      <c r="Q436" s="66" t="str">
        <f>IF(PTD_storfe!O442=0," ",PTD_storfe!O442)</f>
        <v xml:space="preserve"> </v>
      </c>
      <c r="R436" s="66" t="str">
        <f>IF(PTD_storfe!P442=0," ",PTD_storfe!P442)</f>
        <v xml:space="preserve"> </v>
      </c>
    </row>
    <row r="437" spans="2:18" x14ac:dyDescent="0.25">
      <c r="B437" s="64" t="str">
        <f>IF(PTD_storfe!A443=0," ",PTD_storfe!A443)</f>
        <v xml:space="preserve"> </v>
      </c>
      <c r="C437" s="65" t="str">
        <f>IF(PTD_storfe!B443=0," ",PTD_storfe!B443)</f>
        <v xml:space="preserve"> </v>
      </c>
      <c r="D437" s="65" t="str">
        <f>IF(PTD_storfe!C443=0," ",PTD_storfe!C443)</f>
        <v xml:space="preserve"> </v>
      </c>
      <c r="E437" s="65" t="str">
        <f>IF(PTD_storfe!D443=0," ",PTD_storfe!D443)</f>
        <v xml:space="preserve"> </v>
      </c>
      <c r="F437" s="65" t="str">
        <f>IF(PTD_storfe!E443=0," ",PTD_storfe!E443)</f>
        <v xml:space="preserve"> </v>
      </c>
      <c r="G437" s="65" t="str">
        <f>IF(PTD_storfe!F443=0," ",PTD_storfe!F443)</f>
        <v xml:space="preserve"> </v>
      </c>
      <c r="H437" s="65" t="str">
        <f>IF(PTD_storfe!G443=0," ",PTD_storfe!G443)</f>
        <v xml:space="preserve"> </v>
      </c>
      <c r="I437" s="65" t="str">
        <f>IF(PTD_storfe!H443=0," ",PTD_storfe!H443)</f>
        <v xml:space="preserve"> </v>
      </c>
      <c r="J437" s="65"/>
      <c r="K437" s="64" t="str">
        <f>IF(PTD_storfe!I443=0," ",PTD_storfe!I443)</f>
        <v xml:space="preserve"> </v>
      </c>
      <c r="L437" s="66" t="str">
        <f>IF(PTD_storfe!J443=0," ",PTD_storfe!J443)</f>
        <v xml:space="preserve"> </v>
      </c>
      <c r="M437" s="66" t="str">
        <f>IF(PTD_storfe!K443=0," ",PTD_storfe!K443)</f>
        <v xml:space="preserve"> </v>
      </c>
      <c r="N437" s="66" t="str">
        <f>IF(PTD_storfe!L443=0," ",PTD_storfe!L443)</f>
        <v xml:space="preserve"> </v>
      </c>
      <c r="O437" s="66" t="str">
        <f>IF(PTD_storfe!M443=0," ",PTD_storfe!M443)</f>
        <v xml:space="preserve"> </v>
      </c>
      <c r="P437" s="66" t="str">
        <f>IF(PTD_storfe!N443=0," ",PTD_storfe!N443)</f>
        <v xml:space="preserve"> </v>
      </c>
      <c r="Q437" s="66" t="str">
        <f>IF(PTD_storfe!O443=0," ",PTD_storfe!O443)</f>
        <v xml:space="preserve"> </v>
      </c>
      <c r="R437" s="66" t="str">
        <f>IF(PTD_storfe!P443=0," ",PTD_storfe!P443)</f>
        <v xml:space="preserve"> </v>
      </c>
    </row>
    <row r="438" spans="2:18" x14ac:dyDescent="0.25">
      <c r="B438" s="64" t="str">
        <f>IF(PTD_storfe!A444=0," ",PTD_storfe!A444)</f>
        <v xml:space="preserve"> </v>
      </c>
      <c r="C438" s="65" t="str">
        <f>IF(PTD_storfe!B444=0," ",PTD_storfe!B444)</f>
        <v xml:space="preserve"> </v>
      </c>
      <c r="D438" s="65" t="str">
        <f>IF(PTD_storfe!C444=0," ",PTD_storfe!C444)</f>
        <v xml:space="preserve"> </v>
      </c>
      <c r="E438" s="65" t="str">
        <f>IF(PTD_storfe!D444=0," ",PTD_storfe!D444)</f>
        <v xml:space="preserve"> </v>
      </c>
      <c r="F438" s="65" t="str">
        <f>IF(PTD_storfe!E444=0," ",PTD_storfe!E444)</f>
        <v xml:space="preserve"> </v>
      </c>
      <c r="G438" s="65" t="str">
        <f>IF(PTD_storfe!F444=0," ",PTD_storfe!F444)</f>
        <v xml:space="preserve"> </v>
      </c>
      <c r="H438" s="65" t="str">
        <f>IF(PTD_storfe!G444=0," ",PTD_storfe!G444)</f>
        <v xml:space="preserve"> </v>
      </c>
      <c r="I438" s="65" t="str">
        <f>IF(PTD_storfe!H444=0," ",PTD_storfe!H444)</f>
        <v xml:space="preserve"> </v>
      </c>
      <c r="J438" s="65"/>
      <c r="K438" s="64" t="str">
        <f>IF(PTD_storfe!I444=0," ",PTD_storfe!I444)</f>
        <v xml:space="preserve"> </v>
      </c>
      <c r="L438" s="66" t="str">
        <f>IF(PTD_storfe!J444=0," ",PTD_storfe!J444)</f>
        <v xml:space="preserve"> </v>
      </c>
      <c r="M438" s="66" t="str">
        <f>IF(PTD_storfe!K444=0," ",PTD_storfe!K444)</f>
        <v xml:space="preserve"> </v>
      </c>
      <c r="N438" s="66" t="str">
        <f>IF(PTD_storfe!L444=0," ",PTD_storfe!L444)</f>
        <v xml:space="preserve"> </v>
      </c>
      <c r="O438" s="66" t="str">
        <f>IF(PTD_storfe!M444=0," ",PTD_storfe!M444)</f>
        <v xml:space="preserve"> </v>
      </c>
      <c r="P438" s="66" t="str">
        <f>IF(PTD_storfe!N444=0," ",PTD_storfe!N444)</f>
        <v xml:space="preserve"> </v>
      </c>
      <c r="Q438" s="66" t="str">
        <f>IF(PTD_storfe!O444=0," ",PTD_storfe!O444)</f>
        <v xml:space="preserve"> </v>
      </c>
      <c r="R438" s="66" t="str">
        <f>IF(PTD_storfe!P444=0," ",PTD_storfe!P444)</f>
        <v xml:space="preserve"> </v>
      </c>
    </row>
    <row r="439" spans="2:18" x14ac:dyDescent="0.25">
      <c r="B439" s="64" t="str">
        <f>IF(PTD_storfe!A445=0," ",PTD_storfe!A445)</f>
        <v xml:space="preserve"> </v>
      </c>
      <c r="C439" s="65" t="str">
        <f>IF(PTD_storfe!B445=0," ",PTD_storfe!B445)</f>
        <v xml:space="preserve"> </v>
      </c>
      <c r="D439" s="65" t="str">
        <f>IF(PTD_storfe!C445=0," ",PTD_storfe!C445)</f>
        <v xml:space="preserve"> </v>
      </c>
      <c r="E439" s="65" t="str">
        <f>IF(PTD_storfe!D445=0," ",PTD_storfe!D445)</f>
        <v xml:space="preserve"> </v>
      </c>
      <c r="F439" s="65" t="str">
        <f>IF(PTD_storfe!E445=0," ",PTD_storfe!E445)</f>
        <v xml:space="preserve"> </v>
      </c>
      <c r="G439" s="65" t="str">
        <f>IF(PTD_storfe!F445=0," ",PTD_storfe!F445)</f>
        <v xml:space="preserve"> </v>
      </c>
      <c r="H439" s="65" t="str">
        <f>IF(PTD_storfe!G445=0," ",PTD_storfe!G445)</f>
        <v xml:space="preserve"> </v>
      </c>
      <c r="I439" s="65" t="str">
        <f>IF(PTD_storfe!H445=0," ",PTD_storfe!H445)</f>
        <v xml:space="preserve"> </v>
      </c>
      <c r="J439" s="65"/>
      <c r="K439" s="64" t="str">
        <f>IF(PTD_storfe!I445=0," ",PTD_storfe!I445)</f>
        <v xml:space="preserve"> </v>
      </c>
      <c r="L439" s="66" t="str">
        <f>IF(PTD_storfe!J445=0," ",PTD_storfe!J445)</f>
        <v xml:space="preserve"> </v>
      </c>
      <c r="M439" s="66" t="str">
        <f>IF(PTD_storfe!K445=0," ",PTD_storfe!K445)</f>
        <v xml:space="preserve"> </v>
      </c>
      <c r="N439" s="66" t="str">
        <f>IF(PTD_storfe!L445=0," ",PTD_storfe!L445)</f>
        <v xml:space="preserve"> </v>
      </c>
      <c r="O439" s="66" t="str">
        <f>IF(PTD_storfe!M445=0," ",PTD_storfe!M445)</f>
        <v xml:space="preserve"> </v>
      </c>
      <c r="P439" s="66" t="str">
        <f>IF(PTD_storfe!N445=0," ",PTD_storfe!N445)</f>
        <v xml:space="preserve"> </v>
      </c>
      <c r="Q439" s="66" t="str">
        <f>IF(PTD_storfe!O445=0," ",PTD_storfe!O445)</f>
        <v xml:space="preserve"> </v>
      </c>
      <c r="R439" s="66" t="str">
        <f>IF(PTD_storfe!P445=0," ",PTD_storfe!P445)</f>
        <v xml:space="preserve"> </v>
      </c>
    </row>
    <row r="440" spans="2:18" x14ac:dyDescent="0.25">
      <c r="B440" s="64" t="str">
        <f>IF(PTD_storfe!A446=0," ",PTD_storfe!A446)</f>
        <v xml:space="preserve"> </v>
      </c>
      <c r="C440" s="65" t="str">
        <f>IF(PTD_storfe!B446=0," ",PTD_storfe!B446)</f>
        <v xml:space="preserve"> </v>
      </c>
      <c r="D440" s="65" t="str">
        <f>IF(PTD_storfe!C446=0," ",PTD_storfe!C446)</f>
        <v xml:space="preserve"> </v>
      </c>
      <c r="E440" s="65" t="str">
        <f>IF(PTD_storfe!D446=0," ",PTD_storfe!D446)</f>
        <v xml:space="preserve"> </v>
      </c>
      <c r="F440" s="65" t="str">
        <f>IF(PTD_storfe!E446=0," ",PTD_storfe!E446)</f>
        <v xml:space="preserve"> </v>
      </c>
      <c r="G440" s="65" t="str">
        <f>IF(PTD_storfe!F446=0," ",PTD_storfe!F446)</f>
        <v xml:space="preserve"> </v>
      </c>
      <c r="H440" s="65" t="str">
        <f>IF(PTD_storfe!G446=0," ",PTD_storfe!G446)</f>
        <v xml:space="preserve"> </v>
      </c>
      <c r="I440" s="65" t="str">
        <f>IF(PTD_storfe!H446=0," ",PTD_storfe!H446)</f>
        <v xml:space="preserve"> </v>
      </c>
      <c r="J440" s="65"/>
      <c r="K440" s="64" t="str">
        <f>IF(PTD_storfe!I446=0," ",PTD_storfe!I446)</f>
        <v xml:space="preserve"> </v>
      </c>
      <c r="L440" s="66" t="str">
        <f>IF(PTD_storfe!J446=0," ",PTD_storfe!J446)</f>
        <v xml:space="preserve"> </v>
      </c>
      <c r="M440" s="66" t="str">
        <f>IF(PTD_storfe!K446=0," ",PTD_storfe!K446)</f>
        <v xml:space="preserve"> </v>
      </c>
      <c r="N440" s="66" t="str">
        <f>IF(PTD_storfe!L446=0," ",PTD_storfe!L446)</f>
        <v xml:space="preserve"> </v>
      </c>
      <c r="O440" s="66" t="str">
        <f>IF(PTD_storfe!M446=0," ",PTD_storfe!M446)</f>
        <v xml:space="preserve"> </v>
      </c>
      <c r="P440" s="66" t="str">
        <f>IF(PTD_storfe!N446=0," ",PTD_storfe!N446)</f>
        <v xml:space="preserve"> </v>
      </c>
      <c r="Q440" s="66" t="str">
        <f>IF(PTD_storfe!O446=0," ",PTD_storfe!O446)</f>
        <v xml:space="preserve"> </v>
      </c>
      <c r="R440" s="66" t="str">
        <f>IF(PTD_storfe!P446=0," ",PTD_storfe!P446)</f>
        <v xml:space="preserve"> </v>
      </c>
    </row>
    <row r="441" spans="2:18" x14ac:dyDescent="0.25">
      <c r="B441" s="64" t="str">
        <f>IF(PTD_storfe!A447=0," ",PTD_storfe!A447)</f>
        <v xml:space="preserve"> </v>
      </c>
      <c r="C441" s="65" t="str">
        <f>IF(PTD_storfe!B447=0," ",PTD_storfe!B447)</f>
        <v xml:space="preserve"> </v>
      </c>
      <c r="D441" s="65" t="str">
        <f>IF(PTD_storfe!C447=0," ",PTD_storfe!C447)</f>
        <v xml:space="preserve"> </v>
      </c>
      <c r="E441" s="65" t="str">
        <f>IF(PTD_storfe!D447=0," ",PTD_storfe!D447)</f>
        <v xml:space="preserve"> </v>
      </c>
      <c r="F441" s="65" t="str">
        <f>IF(PTD_storfe!E447=0," ",PTD_storfe!E447)</f>
        <v xml:space="preserve"> </v>
      </c>
      <c r="G441" s="65" t="str">
        <f>IF(PTD_storfe!F447=0," ",PTD_storfe!F447)</f>
        <v xml:space="preserve"> </v>
      </c>
      <c r="H441" s="65" t="str">
        <f>IF(PTD_storfe!G447=0," ",PTD_storfe!G447)</f>
        <v xml:space="preserve"> </v>
      </c>
      <c r="I441" s="65" t="str">
        <f>IF(PTD_storfe!H447=0," ",PTD_storfe!H447)</f>
        <v xml:space="preserve"> </v>
      </c>
      <c r="J441" s="65"/>
      <c r="K441" s="64" t="str">
        <f>IF(PTD_storfe!I447=0," ",PTD_storfe!I447)</f>
        <v xml:space="preserve"> </v>
      </c>
      <c r="L441" s="66" t="str">
        <f>IF(PTD_storfe!J447=0," ",PTD_storfe!J447)</f>
        <v xml:space="preserve"> </v>
      </c>
      <c r="M441" s="66" t="str">
        <f>IF(PTD_storfe!K447=0," ",PTD_storfe!K447)</f>
        <v xml:space="preserve"> </v>
      </c>
      <c r="N441" s="66" t="str">
        <f>IF(PTD_storfe!L447=0," ",PTD_storfe!L447)</f>
        <v xml:space="preserve"> </v>
      </c>
      <c r="O441" s="66" t="str">
        <f>IF(PTD_storfe!M447=0," ",PTD_storfe!M447)</f>
        <v xml:space="preserve"> </v>
      </c>
      <c r="P441" s="66" t="str">
        <f>IF(PTD_storfe!N447=0," ",PTD_storfe!N447)</f>
        <v xml:space="preserve"> </v>
      </c>
      <c r="Q441" s="66" t="str">
        <f>IF(PTD_storfe!O447=0," ",PTD_storfe!O447)</f>
        <v xml:space="preserve"> </v>
      </c>
      <c r="R441" s="66" t="str">
        <f>IF(PTD_storfe!P447=0," ",PTD_storfe!P447)</f>
        <v xml:space="preserve"> </v>
      </c>
    </row>
    <row r="442" spans="2:18" x14ac:dyDescent="0.25">
      <c r="B442" s="64" t="str">
        <f>IF(PTD_storfe!A448=0," ",PTD_storfe!A448)</f>
        <v xml:space="preserve"> </v>
      </c>
      <c r="C442" s="65" t="str">
        <f>IF(PTD_storfe!B448=0," ",PTD_storfe!B448)</f>
        <v xml:space="preserve"> </v>
      </c>
      <c r="D442" s="65" t="str">
        <f>IF(PTD_storfe!C448=0," ",PTD_storfe!C448)</f>
        <v xml:space="preserve"> </v>
      </c>
      <c r="E442" s="65" t="str">
        <f>IF(PTD_storfe!D448=0," ",PTD_storfe!D448)</f>
        <v xml:space="preserve"> </v>
      </c>
      <c r="F442" s="65" t="str">
        <f>IF(PTD_storfe!E448=0," ",PTD_storfe!E448)</f>
        <v xml:space="preserve"> </v>
      </c>
      <c r="G442" s="65" t="str">
        <f>IF(PTD_storfe!F448=0," ",PTD_storfe!F448)</f>
        <v xml:space="preserve"> </v>
      </c>
      <c r="H442" s="65" t="str">
        <f>IF(PTD_storfe!G448=0," ",PTD_storfe!G448)</f>
        <v xml:space="preserve"> </v>
      </c>
      <c r="I442" s="65" t="str">
        <f>IF(PTD_storfe!H448=0," ",PTD_storfe!H448)</f>
        <v xml:space="preserve"> </v>
      </c>
      <c r="J442" s="65"/>
      <c r="K442" s="64" t="str">
        <f>IF(PTD_storfe!I448=0," ",PTD_storfe!I448)</f>
        <v xml:space="preserve"> </v>
      </c>
      <c r="L442" s="66" t="str">
        <f>IF(PTD_storfe!J448=0," ",PTD_storfe!J448)</f>
        <v xml:space="preserve"> </v>
      </c>
      <c r="M442" s="66" t="str">
        <f>IF(PTD_storfe!K448=0," ",PTD_storfe!K448)</f>
        <v xml:space="preserve"> </v>
      </c>
      <c r="N442" s="66" t="str">
        <f>IF(PTD_storfe!L448=0," ",PTD_storfe!L448)</f>
        <v xml:space="preserve"> </v>
      </c>
      <c r="O442" s="66" t="str">
        <f>IF(PTD_storfe!M448=0," ",PTD_storfe!M448)</f>
        <v xml:space="preserve"> </v>
      </c>
      <c r="P442" s="66" t="str">
        <f>IF(PTD_storfe!N448=0," ",PTD_storfe!N448)</f>
        <v xml:space="preserve"> </v>
      </c>
      <c r="Q442" s="66" t="str">
        <f>IF(PTD_storfe!O448=0," ",PTD_storfe!O448)</f>
        <v xml:space="preserve"> </v>
      </c>
      <c r="R442" s="66" t="str">
        <f>IF(PTD_storfe!P448=0," ",PTD_storfe!P448)</f>
        <v xml:space="preserve"> </v>
      </c>
    </row>
    <row r="443" spans="2:18" x14ac:dyDescent="0.25">
      <c r="B443" s="64" t="str">
        <f>IF(PTD_storfe!A449=0," ",PTD_storfe!A449)</f>
        <v xml:space="preserve"> </v>
      </c>
      <c r="C443" s="65" t="str">
        <f>IF(PTD_storfe!B449=0," ",PTD_storfe!B449)</f>
        <v xml:space="preserve"> </v>
      </c>
      <c r="D443" s="65" t="str">
        <f>IF(PTD_storfe!C449=0," ",PTD_storfe!C449)</f>
        <v xml:space="preserve"> </v>
      </c>
      <c r="E443" s="65" t="str">
        <f>IF(PTD_storfe!D449=0," ",PTD_storfe!D449)</f>
        <v xml:space="preserve"> </v>
      </c>
      <c r="F443" s="65" t="str">
        <f>IF(PTD_storfe!E449=0," ",PTD_storfe!E449)</f>
        <v xml:space="preserve"> </v>
      </c>
      <c r="G443" s="65" t="str">
        <f>IF(PTD_storfe!F449=0," ",PTD_storfe!F449)</f>
        <v xml:space="preserve"> </v>
      </c>
      <c r="H443" s="65" t="str">
        <f>IF(PTD_storfe!G449=0," ",PTD_storfe!G449)</f>
        <v xml:space="preserve"> </v>
      </c>
      <c r="I443" s="65" t="str">
        <f>IF(PTD_storfe!H449=0," ",PTD_storfe!H449)</f>
        <v xml:space="preserve"> </v>
      </c>
      <c r="J443" s="65"/>
      <c r="K443" s="64" t="str">
        <f>IF(PTD_storfe!I449=0," ",PTD_storfe!I449)</f>
        <v xml:space="preserve"> </v>
      </c>
      <c r="L443" s="66" t="str">
        <f>IF(PTD_storfe!J449=0," ",PTD_storfe!J449)</f>
        <v xml:space="preserve"> </v>
      </c>
      <c r="M443" s="66" t="str">
        <f>IF(PTD_storfe!K449=0," ",PTD_storfe!K449)</f>
        <v xml:space="preserve"> </v>
      </c>
      <c r="N443" s="66" t="str">
        <f>IF(PTD_storfe!L449=0," ",PTD_storfe!L449)</f>
        <v xml:space="preserve"> </v>
      </c>
      <c r="O443" s="66" t="str">
        <f>IF(PTD_storfe!M449=0," ",PTD_storfe!M449)</f>
        <v xml:space="preserve"> </v>
      </c>
      <c r="P443" s="66" t="str">
        <f>IF(PTD_storfe!N449=0," ",PTD_storfe!N449)</f>
        <v xml:space="preserve"> </v>
      </c>
      <c r="Q443" s="66" t="str">
        <f>IF(PTD_storfe!O449=0," ",PTD_storfe!O449)</f>
        <v xml:space="preserve"> </v>
      </c>
      <c r="R443" s="66" t="str">
        <f>IF(PTD_storfe!P449=0," ",PTD_storfe!P449)</f>
        <v xml:space="preserve"> </v>
      </c>
    </row>
    <row r="444" spans="2:18" x14ac:dyDescent="0.25">
      <c r="B444" s="64" t="str">
        <f>IF(PTD_storfe!A450=0," ",PTD_storfe!A450)</f>
        <v xml:space="preserve"> </v>
      </c>
      <c r="C444" s="65" t="str">
        <f>IF(PTD_storfe!B450=0," ",PTD_storfe!B450)</f>
        <v xml:space="preserve"> </v>
      </c>
      <c r="D444" s="65" t="str">
        <f>IF(PTD_storfe!C450=0," ",PTD_storfe!C450)</f>
        <v xml:space="preserve"> </v>
      </c>
      <c r="E444" s="65" t="str">
        <f>IF(PTD_storfe!D450=0," ",PTD_storfe!D450)</f>
        <v xml:space="preserve"> </v>
      </c>
      <c r="F444" s="65" t="str">
        <f>IF(PTD_storfe!E450=0," ",PTD_storfe!E450)</f>
        <v xml:space="preserve"> </v>
      </c>
      <c r="G444" s="65" t="str">
        <f>IF(PTD_storfe!F450=0," ",PTD_storfe!F450)</f>
        <v xml:space="preserve"> </v>
      </c>
      <c r="H444" s="65" t="str">
        <f>IF(PTD_storfe!G450=0," ",PTD_storfe!G450)</f>
        <v xml:space="preserve"> </v>
      </c>
      <c r="I444" s="65" t="str">
        <f>IF(PTD_storfe!H450=0," ",PTD_storfe!H450)</f>
        <v xml:space="preserve"> </v>
      </c>
      <c r="J444" s="65"/>
      <c r="K444" s="64" t="str">
        <f>IF(PTD_storfe!I450=0," ",PTD_storfe!I450)</f>
        <v xml:space="preserve"> </v>
      </c>
      <c r="L444" s="66" t="str">
        <f>IF(PTD_storfe!J450=0," ",PTD_storfe!J450)</f>
        <v xml:space="preserve"> </v>
      </c>
      <c r="M444" s="66" t="str">
        <f>IF(PTD_storfe!K450=0," ",PTD_storfe!K450)</f>
        <v xml:space="preserve"> </v>
      </c>
      <c r="N444" s="66" t="str">
        <f>IF(PTD_storfe!L450=0," ",PTD_storfe!L450)</f>
        <v xml:space="preserve"> </v>
      </c>
      <c r="O444" s="66" t="str">
        <f>IF(PTD_storfe!M450=0," ",PTD_storfe!M450)</f>
        <v xml:space="preserve"> </v>
      </c>
      <c r="P444" s="66" t="str">
        <f>IF(PTD_storfe!N450=0," ",PTD_storfe!N450)</f>
        <v xml:space="preserve"> </v>
      </c>
      <c r="Q444" s="66" t="str">
        <f>IF(PTD_storfe!O450=0," ",PTD_storfe!O450)</f>
        <v xml:space="preserve"> </v>
      </c>
      <c r="R444" s="66" t="str">
        <f>IF(PTD_storfe!P450=0," ",PTD_storfe!P450)</f>
        <v xml:space="preserve"> </v>
      </c>
    </row>
  </sheetData>
  <mergeCells count="2">
    <mergeCell ref="K4:R4"/>
    <mergeCell ref="B4:I4"/>
  </mergeCells>
  <conditionalFormatting sqref="B15:C26">
    <cfRule type="containsBlanks" dxfId="50" priority="2">
      <formula>LEN(TRIM(B15))=0</formula>
    </cfRule>
  </conditionalFormatting>
  <conditionalFormatting sqref="B6:R409">
    <cfRule type="containsBlanks" dxfId="49" priority="1">
      <formula>LEN(TRIM(B6))=0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E4C4C-CB25-4DCA-B6BD-66040412A4F9}">
  <sheetPr codeName="Ark20">
    <tabColor theme="8"/>
  </sheetPr>
  <dimension ref="B2:H418"/>
  <sheetViews>
    <sheetView showGridLines="0" showRowColHeaders="0" workbookViewId="0">
      <selection activeCell="O33" sqref="O33"/>
    </sheetView>
  </sheetViews>
  <sheetFormatPr baseColWidth="10" defaultColWidth="11.42578125" defaultRowHeight="12" x14ac:dyDescent="0.25"/>
  <cols>
    <col min="1" max="1" width="2.85546875" style="20" customWidth="1"/>
    <col min="2" max="2" width="15.42578125" style="31" customWidth="1"/>
    <col min="3" max="3" width="12.85546875" style="31" bestFit="1" customWidth="1"/>
    <col min="4" max="7" width="11.42578125" style="31" bestFit="1" customWidth="1"/>
    <col min="8" max="8" width="12.85546875" style="31" bestFit="1" customWidth="1"/>
    <col min="9" max="9" width="2.42578125" style="20" customWidth="1"/>
    <col min="10" max="16384" width="11.42578125" style="20"/>
  </cols>
  <sheetData>
    <row r="2" spans="2:8" ht="34.200000000000003" customHeight="1" x14ac:dyDescent="0.25">
      <c r="B2" s="98" t="str">
        <f>P_sau!L2</f>
        <v>Kommunevise slakteleveranser av ulike kategorier av sau i 2018 i kg</v>
      </c>
      <c r="C2" s="98"/>
      <c r="D2" s="98"/>
      <c r="E2" s="98"/>
      <c r="F2" s="98"/>
      <c r="G2" s="98"/>
      <c r="H2" s="98"/>
    </row>
    <row r="3" spans="2:8" x14ac:dyDescent="0.25">
      <c r="B3" s="67" t="s">
        <v>1493</v>
      </c>
      <c r="C3" s="67"/>
      <c r="D3" s="67"/>
      <c r="E3" s="67"/>
      <c r="F3" s="67"/>
      <c r="G3" s="67"/>
      <c r="H3" s="67"/>
    </row>
    <row r="4" spans="2:8" x14ac:dyDescent="0.25">
      <c r="B4" s="23" t="s">
        <v>1012</v>
      </c>
      <c r="C4" s="23" t="str">
        <f>IF(P_sau!B9=0," ",P_sau!B9)</f>
        <v>lam</v>
      </c>
      <c r="D4" s="23" t="str">
        <f>IF(P_sau!C9=0," ",P_sau!C9)</f>
        <v>lam villsau</v>
      </c>
      <c r="E4" s="23" t="str">
        <f>IF(P_sau!D9=0," ",P_sau!D9)</f>
        <v>sau</v>
      </c>
      <c r="F4" s="23" t="str">
        <f>IF(P_sau!E9=0," ",P_sau!E9)</f>
        <v>ung sau</v>
      </c>
      <c r="G4" s="23" t="str">
        <f>IF(P_sau!F9=0," ",P_sau!F9)</f>
        <v>vær</v>
      </c>
      <c r="H4" s="23" t="str">
        <f>IF(P_sau!G9=0," ",P_sau!G9)</f>
        <v>Totalsum</v>
      </c>
    </row>
    <row r="5" spans="2:8" x14ac:dyDescent="0.25">
      <c r="B5" s="23" t="str">
        <f>IF(P_sau!A10=0," ",P_sau!A10)</f>
        <v>Oppdal</v>
      </c>
      <c r="C5" s="24">
        <f>IF(P_sau!B10=0," ",P_sau!B10)</f>
        <v>25823</v>
      </c>
      <c r="D5" s="24" t="str">
        <f>IF(P_sau!C10=0," ",P_sau!C10)</f>
        <v xml:space="preserve"> </v>
      </c>
      <c r="E5" s="24">
        <f>IF(P_sau!D10=0," ",P_sau!D10)</f>
        <v>2876</v>
      </c>
      <c r="F5" s="24">
        <f>IF(P_sau!E10=0," ",P_sau!E10)</f>
        <v>515</v>
      </c>
      <c r="G5" s="24">
        <f>IF(P_sau!F10=0," ",P_sau!F10)</f>
        <v>122</v>
      </c>
      <c r="H5" s="24">
        <f>IF(P_sau!G10=0," ",P_sau!G10)</f>
        <v>29336</v>
      </c>
    </row>
    <row r="6" spans="2:8" x14ac:dyDescent="0.25">
      <c r="B6" s="23" t="str">
        <f>IF(P_sau!A11=0," ",P_sau!A11)</f>
        <v>Bjerkreim</v>
      </c>
      <c r="C6" s="24">
        <f>IF(P_sau!B11=0," ",P_sau!B11)</f>
        <v>23908</v>
      </c>
      <c r="D6" s="24">
        <f>IF(P_sau!C11=0," ",P_sau!C11)</f>
        <v>40</v>
      </c>
      <c r="E6" s="24">
        <f>IF(P_sau!D11=0," ",P_sau!D11)</f>
        <v>2330</v>
      </c>
      <c r="F6" s="24">
        <f>IF(P_sau!E11=0," ",P_sau!E11)</f>
        <v>801</v>
      </c>
      <c r="G6" s="24">
        <f>IF(P_sau!F11=0," ",P_sau!F11)</f>
        <v>122</v>
      </c>
      <c r="H6" s="24">
        <f>IF(P_sau!G11=0," ",P_sau!G11)</f>
        <v>27201</v>
      </c>
    </row>
    <row r="7" spans="2:8" x14ac:dyDescent="0.25">
      <c r="B7" s="23" t="str">
        <f>IF(P_sau!A12=0," ",P_sau!A12)</f>
        <v>Vindafjord</v>
      </c>
      <c r="C7" s="24">
        <f>IF(P_sau!B12=0," ",P_sau!B12)</f>
        <v>17225</v>
      </c>
      <c r="D7" s="24">
        <f>IF(P_sau!C12=0," ",P_sau!C12)</f>
        <v>485</v>
      </c>
      <c r="E7" s="24">
        <f>IF(P_sau!D12=0," ",P_sau!D12)</f>
        <v>1870</v>
      </c>
      <c r="F7" s="24">
        <f>IF(P_sau!E12=0," ",P_sau!E12)</f>
        <v>785</v>
      </c>
      <c r="G7" s="24">
        <f>IF(P_sau!F12=0," ",P_sau!F12)</f>
        <v>111</v>
      </c>
      <c r="H7" s="24">
        <f>IF(P_sau!G12=0," ",P_sau!G12)</f>
        <v>20476</v>
      </c>
    </row>
    <row r="8" spans="2:8" x14ac:dyDescent="0.25">
      <c r="B8" s="23" t="str">
        <f>IF(P_sau!A13=0," ",P_sau!A13)</f>
        <v>Eigersund</v>
      </c>
      <c r="C8" s="24">
        <f>IF(P_sau!B13=0," ",P_sau!B13)</f>
        <v>15723</v>
      </c>
      <c r="D8" s="24">
        <f>IF(P_sau!C13=0," ",P_sau!C13)</f>
        <v>355</v>
      </c>
      <c r="E8" s="24">
        <f>IF(P_sau!D13=0," ",P_sau!D13)</f>
        <v>1911</v>
      </c>
      <c r="F8" s="24">
        <f>IF(P_sau!E13=0," ",P_sau!E13)</f>
        <v>552</v>
      </c>
      <c r="G8" s="24">
        <f>IF(P_sau!F13=0," ",P_sau!F13)</f>
        <v>91</v>
      </c>
      <c r="H8" s="24">
        <f>IF(P_sau!G13=0," ",P_sau!G13)</f>
        <v>18632</v>
      </c>
    </row>
    <row r="9" spans="2:8" x14ac:dyDescent="0.25">
      <c r="B9" s="23" t="str">
        <f>IF(P_sau!A14=0," ",P_sau!A14)</f>
        <v>Hå</v>
      </c>
      <c r="C9" s="24">
        <f>IF(P_sau!B14=0," ",P_sau!B14)</f>
        <v>15763</v>
      </c>
      <c r="D9" s="24">
        <f>IF(P_sau!C14=0," ",P_sau!C14)</f>
        <v>143</v>
      </c>
      <c r="E9" s="24">
        <f>IF(P_sau!D14=0," ",P_sau!D14)</f>
        <v>1774</v>
      </c>
      <c r="F9" s="24">
        <f>IF(P_sau!E14=0," ",P_sau!E14)</f>
        <v>702</v>
      </c>
      <c r="G9" s="24">
        <f>IF(P_sau!F14=0," ",P_sau!F14)</f>
        <v>93</v>
      </c>
      <c r="H9" s="24">
        <f>IF(P_sau!G14=0," ",P_sau!G14)</f>
        <v>18475</v>
      </c>
    </row>
    <row r="10" spans="2:8" x14ac:dyDescent="0.25">
      <c r="B10" s="23" t="str">
        <f>IF(P_sau!A15=0," ",P_sau!A15)</f>
        <v>Sandnes</v>
      </c>
      <c r="C10" s="24">
        <f>IF(P_sau!B15=0," ",P_sau!B15)</f>
        <v>16186</v>
      </c>
      <c r="D10" s="24">
        <f>IF(P_sau!C15=0," ",P_sau!C15)</f>
        <v>165</v>
      </c>
      <c r="E10" s="24">
        <f>IF(P_sau!D15=0," ",P_sau!D15)</f>
        <v>1510</v>
      </c>
      <c r="F10" s="24">
        <f>IF(P_sau!E15=0," ",P_sau!E15)</f>
        <v>395</v>
      </c>
      <c r="G10" s="24">
        <f>IF(P_sau!F15=0," ",P_sau!F15)</f>
        <v>70</v>
      </c>
      <c r="H10" s="24">
        <f>IF(P_sau!G15=0," ",P_sau!G15)</f>
        <v>18326</v>
      </c>
    </row>
    <row r="11" spans="2:8" x14ac:dyDescent="0.25">
      <c r="B11" s="23" t="str">
        <f>IF(P_sau!A16=0," ",P_sau!A16)</f>
        <v>Time</v>
      </c>
      <c r="C11" s="24">
        <f>IF(P_sau!B16=0," ",P_sau!B16)</f>
        <v>14214</v>
      </c>
      <c r="D11" s="24">
        <f>IF(P_sau!C16=0," ",P_sau!C16)</f>
        <v>313</v>
      </c>
      <c r="E11" s="24">
        <f>IF(P_sau!D16=0," ",P_sau!D16)</f>
        <v>1509</v>
      </c>
      <c r="F11" s="24">
        <f>IF(P_sau!E16=0," ",P_sau!E16)</f>
        <v>560</v>
      </c>
      <c r="G11" s="24">
        <f>IF(P_sau!F16=0," ",P_sau!F16)</f>
        <v>76</v>
      </c>
      <c r="H11" s="24">
        <f>IF(P_sau!G16=0," ",P_sau!G16)</f>
        <v>16672</v>
      </c>
    </row>
    <row r="12" spans="2:8" x14ac:dyDescent="0.25">
      <c r="B12" s="23" t="str">
        <f>IF(P_sau!A17=0," ",P_sau!A17)</f>
        <v>Gjesdal</v>
      </c>
      <c r="C12" s="24">
        <f>IF(P_sau!B17=0," ",P_sau!B17)</f>
        <v>13547</v>
      </c>
      <c r="D12" s="24">
        <f>IF(P_sau!C17=0," ",P_sau!C17)</f>
        <v>145</v>
      </c>
      <c r="E12" s="24">
        <f>IF(P_sau!D17=0," ",P_sau!D17)</f>
        <v>1508</v>
      </c>
      <c r="F12" s="24">
        <f>IF(P_sau!E17=0," ",P_sau!E17)</f>
        <v>480</v>
      </c>
      <c r="G12" s="24">
        <f>IF(P_sau!F17=0," ",P_sau!F17)</f>
        <v>66</v>
      </c>
      <c r="H12" s="24">
        <f>IF(P_sau!G17=0," ",P_sau!G17)</f>
        <v>15746</v>
      </c>
    </row>
    <row r="13" spans="2:8" x14ac:dyDescent="0.25">
      <c r="B13" s="23" t="str">
        <f>IF(P_sau!A18=0," ",P_sau!A18)</f>
        <v>Rennesøy</v>
      </c>
      <c r="C13" s="24">
        <f>IF(P_sau!B18=0," ",P_sau!B18)</f>
        <v>12950</v>
      </c>
      <c r="D13" s="24">
        <f>IF(P_sau!C18=0," ",P_sau!C18)</f>
        <v>221</v>
      </c>
      <c r="E13" s="24">
        <f>IF(P_sau!D18=0," ",P_sau!D18)</f>
        <v>1631</v>
      </c>
      <c r="F13" s="24">
        <f>IF(P_sau!E18=0," ",P_sau!E18)</f>
        <v>633</v>
      </c>
      <c r="G13" s="24">
        <f>IF(P_sau!F18=0," ",P_sau!F18)</f>
        <v>76</v>
      </c>
      <c r="H13" s="24">
        <f>IF(P_sau!G18=0," ",P_sau!G18)</f>
        <v>15511</v>
      </c>
    </row>
    <row r="14" spans="2:8" x14ac:dyDescent="0.25">
      <c r="B14" s="23" t="str">
        <f>IF(P_sau!A19=0," ",P_sau!A19)</f>
        <v>Karmøy</v>
      </c>
      <c r="C14" s="24">
        <f>IF(P_sau!B19=0," ",P_sau!B19)</f>
        <v>12574</v>
      </c>
      <c r="D14" s="24">
        <f>IF(P_sau!C19=0," ",P_sau!C19)</f>
        <v>15</v>
      </c>
      <c r="E14" s="24">
        <f>IF(P_sau!D19=0," ",P_sau!D19)</f>
        <v>1685</v>
      </c>
      <c r="F14" s="24">
        <f>IF(P_sau!E19=0," ",P_sau!E19)</f>
        <v>639</v>
      </c>
      <c r="G14" s="24">
        <f>IF(P_sau!F19=0," ",P_sau!F19)</f>
        <v>72</v>
      </c>
      <c r="H14" s="24">
        <f>IF(P_sau!G19=0," ",P_sau!G19)</f>
        <v>14985</v>
      </c>
    </row>
    <row r="15" spans="2:8" x14ac:dyDescent="0.25">
      <c r="B15" s="23" t="str">
        <f>IF(P_sau!A20=0," ",P_sau!A20)</f>
        <v>Suldal</v>
      </c>
      <c r="C15" s="24">
        <f>IF(P_sau!B20=0," ",P_sau!B20)</f>
        <v>12116</v>
      </c>
      <c r="D15" s="24">
        <f>IF(P_sau!C20=0," ",P_sau!C20)</f>
        <v>285</v>
      </c>
      <c r="E15" s="24">
        <f>IF(P_sau!D20=0," ",P_sau!D20)</f>
        <v>1532</v>
      </c>
      <c r="F15" s="24">
        <f>IF(P_sau!E20=0," ",P_sau!E20)</f>
        <v>682</v>
      </c>
      <c r="G15" s="24">
        <f>IF(P_sau!F20=0," ",P_sau!F20)</f>
        <v>87</v>
      </c>
      <c r="H15" s="24">
        <f>IF(P_sau!G20=0," ",P_sau!G20)</f>
        <v>14702</v>
      </c>
    </row>
    <row r="16" spans="2:8" x14ac:dyDescent="0.25">
      <c r="B16" s="23" t="str">
        <f>IF(P_sau!A21=0," ",P_sau!A21)</f>
        <v>Gausdal</v>
      </c>
      <c r="C16" s="24">
        <f>IF(P_sau!B21=0," ",P_sau!B21)</f>
        <v>12134</v>
      </c>
      <c r="D16" s="24">
        <f>IF(P_sau!C21=0," ",P_sau!C21)</f>
        <v>55</v>
      </c>
      <c r="E16" s="24">
        <f>IF(P_sau!D21=0," ",P_sau!D21)</f>
        <v>1356</v>
      </c>
      <c r="F16" s="24">
        <f>IF(P_sau!E21=0," ",P_sau!E21)</f>
        <v>879</v>
      </c>
      <c r="G16" s="24">
        <f>IF(P_sau!F21=0," ",P_sau!F21)</f>
        <v>56</v>
      </c>
      <c r="H16" s="24">
        <f>IF(P_sau!G21=0," ",P_sau!G21)</f>
        <v>14480</v>
      </c>
    </row>
    <row r="17" spans="2:8" x14ac:dyDescent="0.25">
      <c r="B17" s="23" t="str">
        <f>IF(P_sau!A22=0," ",P_sau!A22)</f>
        <v>Hjelmeland</v>
      </c>
      <c r="C17" s="24">
        <f>IF(P_sau!B22=0," ",P_sau!B22)</f>
        <v>12142</v>
      </c>
      <c r="D17" s="24">
        <f>IF(P_sau!C22=0," ",P_sau!C22)</f>
        <v>238</v>
      </c>
      <c r="E17" s="24">
        <f>IF(P_sau!D22=0," ",P_sau!D22)</f>
        <v>1436</v>
      </c>
      <c r="F17" s="24">
        <f>IF(P_sau!E22=0," ",P_sau!E22)</f>
        <v>289</v>
      </c>
      <c r="G17" s="24">
        <f>IF(P_sau!F22=0," ",P_sau!F22)</f>
        <v>76</v>
      </c>
      <c r="H17" s="24">
        <f>IF(P_sau!G22=0," ",P_sau!G22)</f>
        <v>14181</v>
      </c>
    </row>
    <row r="18" spans="2:8" x14ac:dyDescent="0.25">
      <c r="B18" s="23" t="str">
        <f>IF(P_sau!A23=0," ",P_sau!A23)</f>
        <v>Tysvær</v>
      </c>
      <c r="C18" s="24">
        <f>IF(P_sau!B23=0," ",P_sau!B23)</f>
        <v>11945</v>
      </c>
      <c r="D18" s="24">
        <f>IF(P_sau!C23=0," ",P_sau!C23)</f>
        <v>171</v>
      </c>
      <c r="E18" s="24">
        <f>IF(P_sau!D23=0," ",P_sau!D23)</f>
        <v>1444</v>
      </c>
      <c r="F18" s="24">
        <f>IF(P_sau!E23=0," ",P_sau!E23)</f>
        <v>409</v>
      </c>
      <c r="G18" s="24">
        <f>IF(P_sau!F23=0," ",P_sau!F23)</f>
        <v>71</v>
      </c>
      <c r="H18" s="24">
        <f>IF(P_sau!G23=0," ",P_sau!G23)</f>
        <v>14040</v>
      </c>
    </row>
    <row r="19" spans="2:8" x14ac:dyDescent="0.25">
      <c r="B19" s="23" t="str">
        <f>IF(P_sau!A24=0," ",P_sau!A24)</f>
        <v>Ringebu</v>
      </c>
      <c r="C19" s="24">
        <f>IF(P_sau!B24=0," ",P_sau!B24)</f>
        <v>12303</v>
      </c>
      <c r="D19" s="24" t="str">
        <f>IF(P_sau!C24=0," ",P_sau!C24)</f>
        <v xml:space="preserve"> </v>
      </c>
      <c r="E19" s="24">
        <f>IF(P_sau!D24=0," ",P_sau!D24)</f>
        <v>1249</v>
      </c>
      <c r="F19" s="24">
        <f>IF(P_sau!E24=0," ",P_sau!E24)</f>
        <v>417</v>
      </c>
      <c r="G19" s="24">
        <f>IF(P_sau!F24=0," ",P_sau!F24)</f>
        <v>44</v>
      </c>
      <c r="H19" s="24">
        <f>IF(P_sau!G24=0," ",P_sau!G24)</f>
        <v>14013</v>
      </c>
    </row>
    <row r="20" spans="2:8" x14ac:dyDescent="0.25">
      <c r="B20" s="23" t="str">
        <f>IF(P_sau!A25=0," ",P_sau!A25)</f>
        <v>Voss</v>
      </c>
      <c r="C20" s="24">
        <f>IF(P_sau!B25=0," ",P_sau!B25)</f>
        <v>11827</v>
      </c>
      <c r="D20" s="24">
        <f>IF(P_sau!C25=0," ",P_sau!C25)</f>
        <v>104</v>
      </c>
      <c r="E20" s="24">
        <f>IF(P_sau!D25=0," ",P_sau!D25)</f>
        <v>1386</v>
      </c>
      <c r="F20" s="24">
        <f>IF(P_sau!E25=0," ",P_sau!E25)</f>
        <v>517</v>
      </c>
      <c r="G20" s="24">
        <f>IF(P_sau!F25=0," ",P_sau!F25)</f>
        <v>53</v>
      </c>
      <c r="H20" s="24">
        <f>IF(P_sau!G25=0," ",P_sau!G25)</f>
        <v>13887</v>
      </c>
    </row>
    <row r="21" spans="2:8" x14ac:dyDescent="0.25">
      <c r="B21" s="23" t="str">
        <f>IF(P_sau!A26=0," ",P_sau!A26)</f>
        <v>Ringsaker</v>
      </c>
      <c r="C21" s="24">
        <f>IF(P_sau!B26=0," ",P_sau!B26)</f>
        <v>11696</v>
      </c>
      <c r="D21" s="24" t="str">
        <f>IF(P_sau!C26=0," ",P_sau!C26)</f>
        <v xml:space="preserve"> </v>
      </c>
      <c r="E21" s="24">
        <f>IF(P_sau!D26=0," ",P_sau!D26)</f>
        <v>1241</v>
      </c>
      <c r="F21" s="24">
        <f>IF(P_sau!E26=0," ",P_sau!E26)</f>
        <v>558</v>
      </c>
      <c r="G21" s="24">
        <f>IF(P_sau!F26=0," ",P_sau!F26)</f>
        <v>53</v>
      </c>
      <c r="H21" s="24">
        <f>IF(P_sau!G26=0," ",P_sau!G26)</f>
        <v>13548</v>
      </c>
    </row>
    <row r="22" spans="2:8" x14ac:dyDescent="0.25">
      <c r="B22" s="23" t="str">
        <f>IF(P_sau!A27=0," ",P_sau!A27)</f>
        <v>Gjøvik</v>
      </c>
      <c r="C22" s="24">
        <f>IF(P_sau!B27=0," ",P_sau!B27)</f>
        <v>10862</v>
      </c>
      <c r="D22" s="24">
        <f>IF(P_sau!C27=0," ",P_sau!C27)</f>
        <v>16</v>
      </c>
      <c r="E22" s="24">
        <f>IF(P_sau!D27=0," ",P_sau!D27)</f>
        <v>1240</v>
      </c>
      <c r="F22" s="24">
        <f>IF(P_sau!E27=0," ",P_sau!E27)</f>
        <v>611</v>
      </c>
      <c r="G22" s="24">
        <f>IF(P_sau!F27=0," ",P_sau!F27)</f>
        <v>61</v>
      </c>
      <c r="H22" s="24">
        <f>IF(P_sau!G27=0," ",P_sau!G27)</f>
        <v>12790</v>
      </c>
    </row>
    <row r="23" spans="2:8" x14ac:dyDescent="0.25">
      <c r="B23" s="23" t="str">
        <f>IF(P_sau!A28=0," ",P_sau!A28)</f>
        <v>Sør-Fron</v>
      </c>
      <c r="C23" s="24">
        <f>IF(P_sau!B28=0," ",P_sau!B28)</f>
        <v>10990</v>
      </c>
      <c r="D23" s="24" t="str">
        <f>IF(P_sau!C28=0," ",P_sau!C28)</f>
        <v xml:space="preserve"> </v>
      </c>
      <c r="E23" s="24">
        <f>IF(P_sau!D28=0," ",P_sau!D28)</f>
        <v>1160</v>
      </c>
      <c r="F23" s="24">
        <f>IF(P_sau!E28=0," ",P_sau!E28)</f>
        <v>426</v>
      </c>
      <c r="G23" s="24">
        <f>IF(P_sau!F28=0," ",P_sau!F28)</f>
        <v>29</v>
      </c>
      <c r="H23" s="24">
        <f>IF(P_sau!G28=0," ",P_sau!G28)</f>
        <v>12605</v>
      </c>
    </row>
    <row r="24" spans="2:8" x14ac:dyDescent="0.25">
      <c r="B24" s="23" t="str">
        <f>IF(P_sau!A29=0," ",P_sau!A29)</f>
        <v>Luster</v>
      </c>
      <c r="C24" s="24">
        <f>IF(P_sau!B29=0," ",P_sau!B29)</f>
        <v>10842</v>
      </c>
      <c r="D24" s="24">
        <f>IF(P_sau!C29=0," ",P_sau!C29)</f>
        <v>29</v>
      </c>
      <c r="E24" s="24">
        <f>IF(P_sau!D29=0," ",P_sau!D29)</f>
        <v>1352</v>
      </c>
      <c r="F24" s="24">
        <f>IF(P_sau!E29=0," ",P_sau!E29)</f>
        <v>315</v>
      </c>
      <c r="G24" s="24">
        <f>IF(P_sau!F29=0," ",P_sau!F29)</f>
        <v>33</v>
      </c>
      <c r="H24" s="24">
        <f>IF(P_sau!G29=0," ",P_sau!G29)</f>
        <v>12571</v>
      </c>
    </row>
    <row r="25" spans="2:8" x14ac:dyDescent="0.25">
      <c r="B25" s="23" t="str">
        <f>IF(P_sau!A30=0," ",P_sau!A30)</f>
        <v>Finnøy</v>
      </c>
      <c r="C25" s="24">
        <f>IF(P_sau!B30=0," ",P_sau!B30)</f>
        <v>10625</v>
      </c>
      <c r="D25" s="24">
        <f>IF(P_sau!C30=0," ",P_sau!C30)</f>
        <v>303</v>
      </c>
      <c r="E25" s="24">
        <f>IF(P_sau!D30=0," ",P_sau!D30)</f>
        <v>1155</v>
      </c>
      <c r="F25" s="24">
        <f>IF(P_sau!E30=0," ",P_sau!E30)</f>
        <v>419</v>
      </c>
      <c r="G25" s="24">
        <f>IF(P_sau!F30=0," ",P_sau!F30)</f>
        <v>63</v>
      </c>
      <c r="H25" s="24">
        <f>IF(P_sau!G30=0," ",P_sau!G30)</f>
        <v>12565</v>
      </c>
    </row>
    <row r="26" spans="2:8" x14ac:dyDescent="0.25">
      <c r="B26" s="23" t="str">
        <f>IF(P_sau!A31=0," ",P_sau!A31)</f>
        <v>Ål</v>
      </c>
      <c r="C26" s="24">
        <f>IF(P_sau!B31=0," ",P_sau!B31)</f>
        <v>10021</v>
      </c>
      <c r="D26" s="24" t="str">
        <f>IF(P_sau!C31=0," ",P_sau!C31)</f>
        <v xml:space="preserve"> </v>
      </c>
      <c r="E26" s="24">
        <f>IF(P_sau!D31=0," ",P_sau!D31)</f>
        <v>1184</v>
      </c>
      <c r="F26" s="24">
        <f>IF(P_sau!E31=0," ",P_sau!E31)</f>
        <v>550</v>
      </c>
      <c r="G26" s="24">
        <f>IF(P_sau!F31=0," ",P_sau!F31)</f>
        <v>55</v>
      </c>
      <c r="H26" s="24">
        <f>IF(P_sau!G31=0," ",P_sau!G31)</f>
        <v>11810</v>
      </c>
    </row>
    <row r="27" spans="2:8" x14ac:dyDescent="0.25">
      <c r="B27" s="23" t="str">
        <f>IF(P_sau!A32=0," ",P_sau!A32)</f>
        <v>Folldal</v>
      </c>
      <c r="C27" s="24">
        <f>IF(P_sau!B32=0," ",P_sau!B32)</f>
        <v>10138</v>
      </c>
      <c r="D27" s="24" t="str">
        <f>IF(P_sau!C32=0," ",P_sau!C32)</f>
        <v xml:space="preserve"> </v>
      </c>
      <c r="E27" s="24">
        <f>IF(P_sau!D32=0," ",P_sau!D32)</f>
        <v>1060</v>
      </c>
      <c r="F27" s="24">
        <f>IF(P_sau!E32=0," ",P_sau!E32)</f>
        <v>400</v>
      </c>
      <c r="G27" s="24">
        <f>IF(P_sau!F32=0," ",P_sau!F32)</f>
        <v>45</v>
      </c>
      <c r="H27" s="24">
        <f>IF(P_sau!G32=0," ",P_sau!G32)</f>
        <v>11643</v>
      </c>
    </row>
    <row r="28" spans="2:8" x14ac:dyDescent="0.25">
      <c r="B28" s="23" t="str">
        <f>IF(P_sau!A33=0," ",P_sau!A33)</f>
        <v>Lesja</v>
      </c>
      <c r="C28" s="24">
        <f>IF(P_sau!B33=0," ",P_sau!B33)</f>
        <v>9604</v>
      </c>
      <c r="D28" s="24" t="str">
        <f>IF(P_sau!C33=0," ",P_sau!C33)</f>
        <v xml:space="preserve"> </v>
      </c>
      <c r="E28" s="24">
        <f>IF(P_sau!D33=0," ",P_sau!D33)</f>
        <v>1009</v>
      </c>
      <c r="F28" s="24">
        <f>IF(P_sau!E33=0," ",P_sau!E33)</f>
        <v>242</v>
      </c>
      <c r="G28" s="24">
        <f>IF(P_sau!F33=0," ",P_sau!F33)</f>
        <v>48</v>
      </c>
      <c r="H28" s="24">
        <f>IF(P_sau!G33=0," ",P_sau!G33)</f>
        <v>10903</v>
      </c>
    </row>
    <row r="29" spans="2:8" x14ac:dyDescent="0.25">
      <c r="B29" s="23" t="str">
        <f>IF(P_sau!A34=0," ",P_sau!A34)</f>
        <v>Rennebu</v>
      </c>
      <c r="C29" s="24">
        <f>IF(P_sau!B34=0," ",P_sau!B34)</f>
        <v>9484</v>
      </c>
      <c r="D29" s="24" t="str">
        <f>IF(P_sau!C34=0," ",P_sau!C34)</f>
        <v xml:space="preserve"> </v>
      </c>
      <c r="E29" s="24">
        <f>IF(P_sau!D34=0," ",P_sau!D34)</f>
        <v>1136</v>
      </c>
      <c r="F29" s="24">
        <f>IF(P_sau!E34=0," ",P_sau!E34)</f>
        <v>208</v>
      </c>
      <c r="G29" s="24">
        <f>IF(P_sau!F34=0," ",P_sau!F34)</f>
        <v>38</v>
      </c>
      <c r="H29" s="24">
        <f>IF(P_sau!G34=0," ",P_sau!G34)</f>
        <v>10866</v>
      </c>
    </row>
    <row r="30" spans="2:8" x14ac:dyDescent="0.25">
      <c r="B30" s="23" t="str">
        <f>IF(P_sau!A35=0," ",P_sau!A35)</f>
        <v>Midtre Gauldal</v>
      </c>
      <c r="C30" s="24">
        <f>IF(P_sau!B35=0," ",P_sau!B35)</f>
        <v>9388</v>
      </c>
      <c r="D30" s="24" t="str">
        <f>IF(P_sau!C35=0," ",P_sau!C35)</f>
        <v xml:space="preserve"> </v>
      </c>
      <c r="E30" s="24">
        <f>IF(P_sau!D35=0," ",P_sau!D35)</f>
        <v>1021</v>
      </c>
      <c r="F30" s="24">
        <f>IF(P_sau!E35=0," ",P_sau!E35)</f>
        <v>237</v>
      </c>
      <c r="G30" s="24">
        <f>IF(P_sau!F35=0," ",P_sau!F35)</f>
        <v>36</v>
      </c>
      <c r="H30" s="24">
        <f>IF(P_sau!G35=0," ",P_sau!G35)</f>
        <v>10682</v>
      </c>
    </row>
    <row r="31" spans="2:8" x14ac:dyDescent="0.25">
      <c r="B31" s="23" t="str">
        <f>IF(P_sau!A36=0," ",P_sau!A36)</f>
        <v>Alvdal</v>
      </c>
      <c r="C31" s="24">
        <f>IF(P_sau!B36=0," ",P_sau!B36)</f>
        <v>9153</v>
      </c>
      <c r="D31" s="24" t="str">
        <f>IF(P_sau!C36=0," ",P_sau!C36)</f>
        <v xml:space="preserve"> </v>
      </c>
      <c r="E31" s="24">
        <f>IF(P_sau!D36=0," ",P_sau!D36)</f>
        <v>897</v>
      </c>
      <c r="F31" s="24">
        <f>IF(P_sau!E36=0," ",P_sau!E36)</f>
        <v>244</v>
      </c>
      <c r="G31" s="24">
        <f>IF(P_sau!F36=0," ",P_sau!F36)</f>
        <v>30</v>
      </c>
      <c r="H31" s="24">
        <f>IF(P_sau!G36=0," ",P_sau!G36)</f>
        <v>10324</v>
      </c>
    </row>
    <row r="32" spans="2:8" x14ac:dyDescent="0.25">
      <c r="B32" s="23" t="str">
        <f>IF(P_sau!A37=0," ",P_sau!A37)</f>
        <v>Nord-Fron</v>
      </c>
      <c r="C32" s="24">
        <f>IF(P_sau!B37=0," ",P_sau!B37)</f>
        <v>8785</v>
      </c>
      <c r="D32" s="24">
        <f>IF(P_sau!C37=0," ",P_sau!C37)</f>
        <v>36</v>
      </c>
      <c r="E32" s="24">
        <f>IF(P_sau!D37=0," ",P_sau!D37)</f>
        <v>887</v>
      </c>
      <c r="F32" s="24">
        <f>IF(P_sau!E37=0," ",P_sau!E37)</f>
        <v>403</v>
      </c>
      <c r="G32" s="24">
        <f>IF(P_sau!F37=0," ",P_sau!F37)</f>
        <v>42</v>
      </c>
      <c r="H32" s="24">
        <f>IF(P_sau!G37=0," ",P_sau!G37)</f>
        <v>10153</v>
      </c>
    </row>
    <row r="33" spans="2:8" x14ac:dyDescent="0.25">
      <c r="B33" s="23" t="str">
        <f>IF(P_sau!A38=0," ",P_sau!A38)</f>
        <v>Vågå</v>
      </c>
      <c r="C33" s="24">
        <f>IF(P_sau!B38=0," ",P_sau!B38)</f>
        <v>8194</v>
      </c>
      <c r="D33" s="24">
        <f>IF(P_sau!C38=0," ",P_sau!C38)</f>
        <v>174</v>
      </c>
      <c r="E33" s="24">
        <f>IF(P_sau!D38=0," ",P_sau!D38)</f>
        <v>877</v>
      </c>
      <c r="F33" s="24">
        <f>IF(P_sau!E38=0," ",P_sau!E38)</f>
        <v>439</v>
      </c>
      <c r="G33" s="24">
        <f>IF(P_sau!F38=0," ",P_sau!F38)</f>
        <v>33</v>
      </c>
      <c r="H33" s="24">
        <f>IF(P_sau!G38=0," ",P_sau!G38)</f>
        <v>9717</v>
      </c>
    </row>
    <row r="34" spans="2:8" x14ac:dyDescent="0.25">
      <c r="B34" s="23" t="str">
        <f>IF(P_sau!A39=0," ",P_sau!A39)</f>
        <v>Lindås</v>
      </c>
      <c r="C34" s="24">
        <f>IF(P_sau!B39=0," ",P_sau!B39)</f>
        <v>7595</v>
      </c>
      <c r="D34" s="24">
        <f>IF(P_sau!C39=0," ",P_sau!C39)</f>
        <v>564</v>
      </c>
      <c r="E34" s="24">
        <f>IF(P_sau!D39=0," ",P_sau!D39)</f>
        <v>867</v>
      </c>
      <c r="F34" s="24">
        <f>IF(P_sau!E39=0," ",P_sau!E39)</f>
        <v>376</v>
      </c>
      <c r="G34" s="24">
        <f>IF(P_sau!F39=0," ",P_sau!F39)</f>
        <v>62</v>
      </c>
      <c r="H34" s="24">
        <f>IF(P_sau!G39=0," ",P_sau!G39)</f>
        <v>9464</v>
      </c>
    </row>
    <row r="35" spans="2:8" x14ac:dyDescent="0.25">
      <c r="B35" s="23" t="str">
        <f>IF(P_sau!A40=0," ",P_sau!A40)</f>
        <v>Kvinnherad</v>
      </c>
      <c r="C35" s="24">
        <f>IF(P_sau!B40=0," ",P_sau!B40)</f>
        <v>7946</v>
      </c>
      <c r="D35" s="24">
        <f>IF(P_sau!C40=0," ",P_sau!C40)</f>
        <v>24</v>
      </c>
      <c r="E35" s="24">
        <f>IF(P_sau!D40=0," ",P_sau!D40)</f>
        <v>921</v>
      </c>
      <c r="F35" s="24">
        <f>IF(P_sau!E40=0," ",P_sau!E40)</f>
        <v>470</v>
      </c>
      <c r="G35" s="24">
        <f>IF(P_sau!F40=0," ",P_sau!F40)</f>
        <v>44</v>
      </c>
      <c r="H35" s="24">
        <f>IF(P_sau!G40=0," ",P_sau!G40)</f>
        <v>9405</v>
      </c>
    </row>
    <row r="36" spans="2:8" x14ac:dyDescent="0.25">
      <c r="B36" s="23" t="str">
        <f>IF(P_sau!A41=0," ",P_sau!A41)</f>
        <v>Verdal</v>
      </c>
      <c r="C36" s="24">
        <f>IF(P_sau!B41=0," ",P_sau!B41)</f>
        <v>7820</v>
      </c>
      <c r="D36" s="24">
        <f>IF(P_sau!C41=0," ",P_sau!C41)</f>
        <v>16</v>
      </c>
      <c r="E36" s="24">
        <f>IF(P_sau!D41=0," ",P_sau!D41)</f>
        <v>772</v>
      </c>
      <c r="F36" s="24">
        <f>IF(P_sau!E41=0," ",P_sau!E41)</f>
        <v>210</v>
      </c>
      <c r="G36" s="24">
        <f>IF(P_sau!F41=0," ",P_sau!F41)</f>
        <v>25</v>
      </c>
      <c r="H36" s="24">
        <f>IF(P_sau!G41=0," ",P_sau!G41)</f>
        <v>8843</v>
      </c>
    </row>
    <row r="37" spans="2:8" x14ac:dyDescent="0.25">
      <c r="B37" s="23" t="str">
        <f>IF(P_sau!A42=0," ",P_sau!A42)</f>
        <v>Østre Toten</v>
      </c>
      <c r="C37" s="24">
        <f>IF(P_sau!B42=0," ",P_sau!B42)</f>
        <v>7116</v>
      </c>
      <c r="D37" s="24">
        <f>IF(P_sau!C42=0," ",P_sau!C42)</f>
        <v>56</v>
      </c>
      <c r="E37" s="24">
        <f>IF(P_sau!D42=0," ",P_sau!D42)</f>
        <v>962</v>
      </c>
      <c r="F37" s="24">
        <f>IF(P_sau!E42=0," ",P_sau!E42)</f>
        <v>394</v>
      </c>
      <c r="G37" s="24">
        <f>IF(P_sau!F42=0," ",P_sau!F42)</f>
        <v>27</v>
      </c>
      <c r="H37" s="24">
        <f>IF(P_sau!G42=0," ",P_sau!G42)</f>
        <v>8555</v>
      </c>
    </row>
    <row r="38" spans="2:8" x14ac:dyDescent="0.25">
      <c r="B38" s="23" t="str">
        <f>IF(P_sau!A43=0," ",P_sau!A43)</f>
        <v>Etne</v>
      </c>
      <c r="C38" s="24">
        <f>IF(P_sau!B43=0," ",P_sau!B43)</f>
        <v>7374</v>
      </c>
      <c r="D38" s="24">
        <f>IF(P_sau!C43=0," ",P_sau!C43)</f>
        <v>40</v>
      </c>
      <c r="E38" s="24">
        <f>IF(P_sau!D43=0," ",P_sau!D43)</f>
        <v>814</v>
      </c>
      <c r="F38" s="24">
        <f>IF(P_sau!E43=0," ",P_sau!E43)</f>
        <v>253</v>
      </c>
      <c r="G38" s="24">
        <f>IF(P_sau!F43=0," ",P_sau!F43)</f>
        <v>20</v>
      </c>
      <c r="H38" s="24">
        <f>IF(P_sau!G43=0," ",P_sau!G43)</f>
        <v>8501</v>
      </c>
    </row>
    <row r="39" spans="2:8" x14ac:dyDescent="0.25">
      <c r="B39" s="23" t="str">
        <f>IF(P_sau!A44=0," ",P_sau!A44)</f>
        <v>Tynset</v>
      </c>
      <c r="C39" s="24">
        <f>IF(P_sau!B44=0," ",P_sau!B44)</f>
        <v>7364</v>
      </c>
      <c r="D39" s="24" t="str">
        <f>IF(P_sau!C44=0," ",P_sau!C44)</f>
        <v xml:space="preserve"> </v>
      </c>
      <c r="E39" s="24">
        <f>IF(P_sau!D44=0," ",P_sau!D44)</f>
        <v>873</v>
      </c>
      <c r="F39" s="24">
        <f>IF(P_sau!E44=0," ",P_sau!E44)</f>
        <v>161</v>
      </c>
      <c r="G39" s="24">
        <f>IF(P_sau!F44=0," ",P_sau!F44)</f>
        <v>69</v>
      </c>
      <c r="H39" s="24">
        <f>IF(P_sau!G44=0," ",P_sau!G44)</f>
        <v>8467</v>
      </c>
    </row>
    <row r="40" spans="2:8" x14ac:dyDescent="0.25">
      <c r="B40" s="23" t="str">
        <f>IF(P_sau!A45=0," ",P_sau!A45)</f>
        <v>Strand</v>
      </c>
      <c r="C40" s="24">
        <f>IF(P_sau!B45=0," ",P_sau!B45)</f>
        <v>6945</v>
      </c>
      <c r="D40" s="24">
        <f>IF(P_sau!C45=0," ",P_sau!C45)</f>
        <v>166</v>
      </c>
      <c r="E40" s="24">
        <f>IF(P_sau!D45=0," ",P_sau!D45)</f>
        <v>853</v>
      </c>
      <c r="F40" s="24">
        <f>IF(P_sau!E45=0," ",P_sau!E45)</f>
        <v>244</v>
      </c>
      <c r="G40" s="24">
        <f>IF(P_sau!F45=0," ",P_sau!F45)</f>
        <v>49</v>
      </c>
      <c r="H40" s="24">
        <f>IF(P_sau!G45=0," ",P_sau!G45)</f>
        <v>8257</v>
      </c>
    </row>
    <row r="41" spans="2:8" x14ac:dyDescent="0.25">
      <c r="B41" s="23" t="str">
        <f>IF(P_sau!A46=0," ",P_sau!A46)</f>
        <v>Vestvågøy</v>
      </c>
      <c r="C41" s="24">
        <f>IF(P_sau!B46=0," ",P_sau!B46)</f>
        <v>6335</v>
      </c>
      <c r="D41" s="24">
        <f>IF(P_sau!C46=0," ",P_sau!C46)</f>
        <v>443</v>
      </c>
      <c r="E41" s="24">
        <f>IF(P_sau!D46=0," ",P_sau!D46)</f>
        <v>954</v>
      </c>
      <c r="F41" s="24">
        <f>IF(P_sau!E46=0," ",P_sau!E46)</f>
        <v>411</v>
      </c>
      <c r="G41" s="24">
        <f>IF(P_sau!F46=0," ",P_sau!F46)</f>
        <v>50</v>
      </c>
      <c r="H41" s="24">
        <f>IF(P_sau!G46=0," ",P_sau!G46)</f>
        <v>8193</v>
      </c>
    </row>
    <row r="42" spans="2:8" x14ac:dyDescent="0.25">
      <c r="B42" s="23" t="str">
        <f>IF(P_sau!A47=0," ",P_sau!A47)</f>
        <v>Hadsel</v>
      </c>
      <c r="C42" s="24">
        <f>IF(P_sau!B47=0," ",P_sau!B47)</f>
        <v>6632</v>
      </c>
      <c r="D42" s="24">
        <f>IF(P_sau!C47=0," ",P_sau!C47)</f>
        <v>409</v>
      </c>
      <c r="E42" s="24">
        <f>IF(P_sau!D47=0," ",P_sau!D47)</f>
        <v>836</v>
      </c>
      <c r="F42" s="24">
        <f>IF(P_sau!E47=0," ",P_sau!E47)</f>
        <v>279</v>
      </c>
      <c r="G42" s="24">
        <f>IF(P_sau!F47=0," ",P_sau!F47)</f>
        <v>16</v>
      </c>
      <c r="H42" s="24">
        <f>IF(P_sau!G47=0," ",P_sau!G47)</f>
        <v>8172</v>
      </c>
    </row>
    <row r="43" spans="2:8" x14ac:dyDescent="0.25">
      <c r="B43" s="23" t="str">
        <f>IF(P_sau!A48=0," ",P_sau!A48)</f>
        <v>Balsfjord</v>
      </c>
      <c r="C43" s="24">
        <f>IF(P_sau!B48=0," ",P_sau!B48)</f>
        <v>6827</v>
      </c>
      <c r="D43" s="24">
        <f>IF(P_sau!C48=0," ",P_sau!C48)</f>
        <v>129</v>
      </c>
      <c r="E43" s="24">
        <f>IF(P_sau!D48=0," ",P_sau!D48)</f>
        <v>765</v>
      </c>
      <c r="F43" s="24">
        <f>IF(P_sau!E48=0," ",P_sau!E48)</f>
        <v>202</v>
      </c>
      <c r="G43" s="24">
        <f>IF(P_sau!F48=0," ",P_sau!F48)</f>
        <v>17</v>
      </c>
      <c r="H43" s="24">
        <f>IF(P_sau!G48=0," ",P_sau!G48)</f>
        <v>7940</v>
      </c>
    </row>
    <row r="44" spans="2:8" x14ac:dyDescent="0.25">
      <c r="B44" s="23" t="str">
        <f>IF(P_sau!A49=0," ",P_sau!A49)</f>
        <v>Hattfjelldal</v>
      </c>
      <c r="C44" s="24">
        <f>IF(P_sau!B49=0," ",P_sau!B49)</f>
        <v>6745</v>
      </c>
      <c r="D44" s="24" t="str">
        <f>IF(P_sau!C49=0," ",P_sau!C49)</f>
        <v xml:space="preserve"> </v>
      </c>
      <c r="E44" s="24">
        <f>IF(P_sau!D49=0," ",P_sau!D49)</f>
        <v>782</v>
      </c>
      <c r="F44" s="24">
        <f>IF(P_sau!E49=0," ",P_sau!E49)</f>
        <v>349</v>
      </c>
      <c r="G44" s="24">
        <f>IF(P_sau!F49=0," ",P_sau!F49)</f>
        <v>36</v>
      </c>
      <c r="H44" s="24">
        <f>IF(P_sau!G49=0," ",P_sau!G49)</f>
        <v>7912</v>
      </c>
    </row>
    <row r="45" spans="2:8" x14ac:dyDescent="0.25">
      <c r="B45" s="23" t="str">
        <f>IF(P_sau!A50=0," ",P_sau!A50)</f>
        <v>Gloppen</v>
      </c>
      <c r="C45" s="24">
        <f>IF(P_sau!B50=0," ",P_sau!B50)</f>
        <v>6906</v>
      </c>
      <c r="D45" s="24">
        <f>IF(P_sau!C50=0," ",P_sau!C50)</f>
        <v>5</v>
      </c>
      <c r="E45" s="24">
        <f>IF(P_sau!D50=0," ",P_sau!D50)</f>
        <v>697</v>
      </c>
      <c r="F45" s="24">
        <f>IF(P_sau!E50=0," ",P_sau!E50)</f>
        <v>270</v>
      </c>
      <c r="G45" s="24">
        <f>IF(P_sau!F50=0," ",P_sau!F50)</f>
        <v>33</v>
      </c>
      <c r="H45" s="24">
        <f>IF(P_sau!G50=0," ",P_sau!G50)</f>
        <v>7911</v>
      </c>
    </row>
    <row r="46" spans="2:8" x14ac:dyDescent="0.25">
      <c r="B46" s="23" t="str">
        <f>IF(P_sau!A51=0," ",P_sau!A51)</f>
        <v>Sogndal</v>
      </c>
      <c r="C46" s="24">
        <f>IF(P_sau!B51=0," ",P_sau!B51)</f>
        <v>6862</v>
      </c>
      <c r="D46" s="24" t="str">
        <f>IF(P_sau!C51=0," ",P_sau!C51)</f>
        <v xml:space="preserve"> </v>
      </c>
      <c r="E46" s="24">
        <f>IF(P_sau!D51=0," ",P_sau!D51)</f>
        <v>865</v>
      </c>
      <c r="F46" s="24">
        <f>IF(P_sau!E51=0," ",P_sau!E51)</f>
        <v>137</v>
      </c>
      <c r="G46" s="24">
        <f>IF(P_sau!F51=0," ",P_sau!F51)</f>
        <v>41</v>
      </c>
      <c r="H46" s="24">
        <f>IF(P_sau!G51=0," ",P_sau!G51)</f>
        <v>7905</v>
      </c>
    </row>
    <row r="47" spans="2:8" x14ac:dyDescent="0.25">
      <c r="B47" s="23" t="str">
        <f>IF(P_sau!A52=0," ",P_sau!A52)</f>
        <v>Sveio</v>
      </c>
      <c r="C47" s="24">
        <f>IF(P_sau!B52=0," ",P_sau!B52)</f>
        <v>6788</v>
      </c>
      <c r="D47" s="24">
        <f>IF(P_sau!C52=0," ",P_sau!C52)</f>
        <v>16</v>
      </c>
      <c r="E47" s="24">
        <f>IF(P_sau!D52=0," ",P_sau!D52)</f>
        <v>779</v>
      </c>
      <c r="F47" s="24">
        <f>IF(P_sau!E52=0," ",P_sau!E52)</f>
        <v>256</v>
      </c>
      <c r="G47" s="24">
        <f>IF(P_sau!F52=0," ",P_sau!F52)</f>
        <v>28</v>
      </c>
      <c r="H47" s="24">
        <f>IF(P_sau!G52=0," ",P_sau!G52)</f>
        <v>7867</v>
      </c>
    </row>
    <row r="48" spans="2:8" x14ac:dyDescent="0.25">
      <c r="B48" s="23" t="str">
        <f>IF(P_sau!A53=0," ",P_sau!A53)</f>
        <v>Vik</v>
      </c>
      <c r="C48" s="24">
        <f>IF(P_sau!B53=0," ",P_sau!B53)</f>
        <v>6623</v>
      </c>
      <c r="D48" s="24">
        <f>IF(P_sau!C53=0," ",P_sau!C53)</f>
        <v>199</v>
      </c>
      <c r="E48" s="24">
        <f>IF(P_sau!D53=0," ",P_sau!D53)</f>
        <v>759</v>
      </c>
      <c r="F48" s="24">
        <f>IF(P_sau!E53=0," ",P_sau!E53)</f>
        <v>231</v>
      </c>
      <c r="G48" s="24">
        <f>IF(P_sau!F53=0," ",P_sau!F53)</f>
        <v>34</v>
      </c>
      <c r="H48" s="24">
        <f>IF(P_sau!G53=0," ",P_sau!G53)</f>
        <v>7846</v>
      </c>
    </row>
    <row r="49" spans="2:8" x14ac:dyDescent="0.25">
      <c r="B49" s="23" t="str">
        <f>IF(P_sau!A54=0," ",P_sau!A54)</f>
        <v>Nordre Land</v>
      </c>
      <c r="C49" s="24">
        <f>IF(P_sau!B54=0," ",P_sau!B54)</f>
        <v>6658</v>
      </c>
      <c r="D49" s="24" t="str">
        <f>IF(P_sau!C54=0," ",P_sau!C54)</f>
        <v xml:space="preserve"> </v>
      </c>
      <c r="E49" s="24">
        <f>IF(P_sau!D54=0," ",P_sau!D54)</f>
        <v>679</v>
      </c>
      <c r="F49" s="24">
        <f>IF(P_sau!E54=0," ",P_sau!E54)</f>
        <v>349</v>
      </c>
      <c r="G49" s="24">
        <f>IF(P_sau!F54=0," ",P_sau!F54)</f>
        <v>26</v>
      </c>
      <c r="H49" s="24">
        <f>IF(P_sau!G54=0," ",P_sau!G54)</f>
        <v>7712</v>
      </c>
    </row>
    <row r="50" spans="2:8" x14ac:dyDescent="0.25">
      <c r="B50" s="23" t="str">
        <f>IF(P_sau!A55=0," ",P_sau!A55)</f>
        <v>Nord-Aurdal</v>
      </c>
      <c r="C50" s="24">
        <f>IF(P_sau!B55=0," ",P_sau!B55)</f>
        <v>6310</v>
      </c>
      <c r="D50" s="24">
        <f>IF(P_sau!C55=0," ",P_sau!C55)</f>
        <v>8</v>
      </c>
      <c r="E50" s="24">
        <f>IF(P_sau!D55=0," ",P_sau!D55)</f>
        <v>918</v>
      </c>
      <c r="F50" s="24">
        <f>IF(P_sau!E55=0," ",P_sau!E55)</f>
        <v>340</v>
      </c>
      <c r="G50" s="24">
        <f>IF(P_sau!F55=0," ",P_sau!F55)</f>
        <v>51</v>
      </c>
      <c r="H50" s="24">
        <f>IF(P_sau!G55=0," ",P_sau!G55)</f>
        <v>7627</v>
      </c>
    </row>
    <row r="51" spans="2:8" x14ac:dyDescent="0.25">
      <c r="B51" s="23" t="str">
        <f>IF(P_sau!A56=0," ",P_sau!A56)</f>
        <v>Lillehammer</v>
      </c>
      <c r="C51" s="24">
        <f>IF(P_sau!B56=0," ",P_sau!B56)</f>
        <v>6373</v>
      </c>
      <c r="D51" s="24" t="str">
        <f>IF(P_sau!C56=0," ",P_sau!C56)</f>
        <v xml:space="preserve"> </v>
      </c>
      <c r="E51" s="24">
        <f>IF(P_sau!D56=0," ",P_sau!D56)</f>
        <v>765</v>
      </c>
      <c r="F51" s="24">
        <f>IF(P_sau!E56=0," ",P_sau!E56)</f>
        <v>354</v>
      </c>
      <c r="G51" s="24">
        <f>IF(P_sau!F56=0," ",P_sau!F56)</f>
        <v>34</v>
      </c>
      <c r="H51" s="24">
        <f>IF(P_sau!G56=0," ",P_sau!G56)</f>
        <v>7526</v>
      </c>
    </row>
    <row r="52" spans="2:8" x14ac:dyDescent="0.25">
      <c r="B52" s="23" t="str">
        <f>IF(P_sau!A57=0," ",P_sau!A57)</f>
        <v>Nes</v>
      </c>
      <c r="C52" s="24">
        <f>IF(P_sau!B57=0," ",P_sau!B57)</f>
        <v>6311</v>
      </c>
      <c r="D52" s="24" t="str">
        <f>IF(P_sau!C57=0," ",P_sau!C57)</f>
        <v xml:space="preserve"> </v>
      </c>
      <c r="E52" s="24">
        <f>IF(P_sau!D57=0," ",P_sau!D57)</f>
        <v>850</v>
      </c>
      <c r="F52" s="24">
        <f>IF(P_sau!E57=0," ",P_sau!E57)</f>
        <v>336</v>
      </c>
      <c r="G52" s="24">
        <f>IF(P_sau!F57=0," ",P_sau!F57)</f>
        <v>22</v>
      </c>
      <c r="H52" s="24">
        <f>IF(P_sau!G57=0," ",P_sau!G57)</f>
        <v>7519</v>
      </c>
    </row>
    <row r="53" spans="2:8" x14ac:dyDescent="0.25">
      <c r="B53" s="23" t="str">
        <f>IF(P_sau!A58=0," ",P_sau!A58)</f>
        <v>Hol</v>
      </c>
      <c r="C53" s="24">
        <f>IF(P_sau!B58=0," ",P_sau!B58)</f>
        <v>6485</v>
      </c>
      <c r="D53" s="24" t="str">
        <f>IF(P_sau!C58=0," ",P_sau!C58)</f>
        <v xml:space="preserve"> </v>
      </c>
      <c r="E53" s="24">
        <f>IF(P_sau!D58=0," ",P_sau!D58)</f>
        <v>674</v>
      </c>
      <c r="F53" s="24">
        <f>IF(P_sau!E58=0," ",P_sau!E58)</f>
        <v>260</v>
      </c>
      <c r="G53" s="24">
        <f>IF(P_sau!F58=0," ",P_sau!F58)</f>
        <v>40</v>
      </c>
      <c r="H53" s="24">
        <f>IF(P_sau!G58=0," ",P_sau!G58)</f>
        <v>7459</v>
      </c>
    </row>
    <row r="54" spans="2:8" x14ac:dyDescent="0.25">
      <c r="B54" s="23" t="str">
        <f>IF(P_sau!A59=0," ",P_sau!A59)</f>
        <v>Sortland</v>
      </c>
      <c r="C54" s="24">
        <f>IF(P_sau!B59=0," ",P_sau!B59)</f>
        <v>5680</v>
      </c>
      <c r="D54" s="24">
        <f>IF(P_sau!C59=0," ",P_sau!C59)</f>
        <v>551</v>
      </c>
      <c r="E54" s="24">
        <f>IF(P_sau!D59=0," ",P_sau!D59)</f>
        <v>738</v>
      </c>
      <c r="F54" s="24">
        <f>IF(P_sau!E59=0," ",P_sau!E59)</f>
        <v>248</v>
      </c>
      <c r="G54" s="24">
        <f>IF(P_sau!F59=0," ",P_sau!F59)</f>
        <v>42</v>
      </c>
      <c r="H54" s="24">
        <f>IF(P_sau!G59=0," ",P_sau!G59)</f>
        <v>7259</v>
      </c>
    </row>
    <row r="55" spans="2:8" x14ac:dyDescent="0.25">
      <c r="B55" s="23" t="str">
        <f>IF(P_sau!A60=0," ",P_sau!A60)</f>
        <v>Dovre</v>
      </c>
      <c r="C55" s="24">
        <f>IF(P_sau!B60=0," ",P_sau!B60)</f>
        <v>6191</v>
      </c>
      <c r="D55" s="24">
        <f>IF(P_sau!C60=0," ",P_sau!C60)</f>
        <v>61</v>
      </c>
      <c r="E55" s="24">
        <f>IF(P_sau!D60=0," ",P_sau!D60)</f>
        <v>715</v>
      </c>
      <c r="F55" s="24">
        <f>IF(P_sau!E60=0," ",P_sau!E60)</f>
        <v>166</v>
      </c>
      <c r="G55" s="24">
        <f>IF(P_sau!F60=0," ",P_sau!F60)</f>
        <v>30</v>
      </c>
      <c r="H55" s="24">
        <f>IF(P_sau!G60=0," ",P_sau!G60)</f>
        <v>7163</v>
      </c>
    </row>
    <row r="56" spans="2:8" x14ac:dyDescent="0.25">
      <c r="B56" s="23" t="str">
        <f>IF(P_sau!A61=0," ",P_sau!A61)</f>
        <v>Lund</v>
      </c>
      <c r="C56" s="24">
        <f>IF(P_sau!B61=0," ",P_sau!B61)</f>
        <v>5970</v>
      </c>
      <c r="D56" s="24">
        <f>IF(P_sau!C61=0," ",P_sau!C61)</f>
        <v>216</v>
      </c>
      <c r="E56" s="24">
        <f>IF(P_sau!D61=0," ",P_sau!D61)</f>
        <v>633</v>
      </c>
      <c r="F56" s="24">
        <f>IF(P_sau!E61=0," ",P_sau!E61)</f>
        <v>235</v>
      </c>
      <c r="G56" s="24">
        <f>IF(P_sau!F61=0," ",P_sau!F61)</f>
        <v>44</v>
      </c>
      <c r="H56" s="24">
        <f>IF(P_sau!G61=0," ",P_sau!G61)</f>
        <v>7098</v>
      </c>
    </row>
    <row r="57" spans="2:8" x14ac:dyDescent="0.25">
      <c r="B57" s="23" t="str">
        <f>IF(P_sau!A62=0," ",P_sau!A62)</f>
        <v>Hemnes</v>
      </c>
      <c r="C57" s="24">
        <f>IF(P_sau!B62=0," ",P_sau!B62)</f>
        <v>5900</v>
      </c>
      <c r="D57" s="24">
        <f>IF(P_sau!C62=0," ",P_sau!C62)</f>
        <v>293</v>
      </c>
      <c r="E57" s="24">
        <f>IF(P_sau!D62=0," ",P_sau!D62)</f>
        <v>735</v>
      </c>
      <c r="F57" s="24">
        <f>IF(P_sau!E62=0," ",P_sau!E62)</f>
        <v>157</v>
      </c>
      <c r="G57" s="24">
        <f>IF(P_sau!F62=0," ",P_sau!F62)</f>
        <v>12</v>
      </c>
      <c r="H57" s="24">
        <f>IF(P_sau!G62=0," ",P_sau!G62)</f>
        <v>7097</v>
      </c>
    </row>
    <row r="58" spans="2:8" x14ac:dyDescent="0.25">
      <c r="B58" s="23" t="str">
        <f>IF(P_sau!A63=0," ",P_sau!A63)</f>
        <v>Nore og Uvdal</v>
      </c>
      <c r="C58" s="24">
        <f>IF(P_sau!B63=0," ",P_sau!B63)</f>
        <v>5883</v>
      </c>
      <c r="D58" s="24" t="str">
        <f>IF(P_sau!C63=0," ",P_sau!C63)</f>
        <v xml:space="preserve"> </v>
      </c>
      <c r="E58" s="24">
        <f>IF(P_sau!D63=0," ",P_sau!D63)</f>
        <v>773</v>
      </c>
      <c r="F58" s="24">
        <f>IF(P_sau!E63=0," ",P_sau!E63)</f>
        <v>312</v>
      </c>
      <c r="G58" s="24">
        <f>IF(P_sau!F63=0," ",P_sau!F63)</f>
        <v>35</v>
      </c>
      <c r="H58" s="24">
        <f>IF(P_sau!G63=0," ",P_sau!G63)</f>
        <v>7003</v>
      </c>
    </row>
    <row r="59" spans="2:8" x14ac:dyDescent="0.25">
      <c r="B59" s="23" t="str">
        <f>IF(P_sau!A64=0," ",P_sau!A64)</f>
        <v>Kvam</v>
      </c>
      <c r="C59" s="24">
        <f>IF(P_sau!B64=0," ",P_sau!B64)</f>
        <v>5996</v>
      </c>
      <c r="D59" s="24">
        <f>IF(P_sau!C64=0," ",P_sau!C64)</f>
        <v>10</v>
      </c>
      <c r="E59" s="24">
        <f>IF(P_sau!D64=0," ",P_sau!D64)</f>
        <v>674</v>
      </c>
      <c r="F59" s="24">
        <f>IF(P_sau!E64=0," ",P_sau!E64)</f>
        <v>237</v>
      </c>
      <c r="G59" s="24">
        <f>IF(P_sau!F64=0," ",P_sau!F64)</f>
        <v>25</v>
      </c>
      <c r="H59" s="24">
        <f>IF(P_sau!G64=0," ",P_sau!G64)</f>
        <v>6942</v>
      </c>
    </row>
    <row r="60" spans="2:8" x14ac:dyDescent="0.25">
      <c r="B60" s="23" t="str">
        <f>IF(P_sau!A65=0," ",P_sau!A65)</f>
        <v>Rauma</v>
      </c>
      <c r="C60" s="24">
        <f>IF(P_sau!B65=0," ",P_sau!B65)</f>
        <v>5010</v>
      </c>
      <c r="D60" s="24">
        <f>IF(P_sau!C65=0," ",P_sau!C65)</f>
        <v>495</v>
      </c>
      <c r="E60" s="24">
        <f>IF(P_sau!D65=0," ",P_sau!D65)</f>
        <v>841</v>
      </c>
      <c r="F60" s="24">
        <f>IF(P_sau!E65=0," ",P_sau!E65)</f>
        <v>421</v>
      </c>
      <c r="G60" s="24">
        <f>IF(P_sau!F65=0," ",P_sau!F65)</f>
        <v>34</v>
      </c>
      <c r="H60" s="24">
        <f>IF(P_sau!G65=0," ",P_sau!G65)</f>
        <v>6801</v>
      </c>
    </row>
    <row r="61" spans="2:8" x14ac:dyDescent="0.25">
      <c r="B61" s="23" t="str">
        <f>IF(P_sau!A66=0," ",P_sau!A66)</f>
        <v>Stryn</v>
      </c>
      <c r="C61" s="24">
        <f>IF(P_sau!B66=0," ",P_sau!B66)</f>
        <v>5716</v>
      </c>
      <c r="D61" s="24">
        <f>IF(P_sau!C66=0," ",P_sau!C66)</f>
        <v>14</v>
      </c>
      <c r="E61" s="24">
        <f>IF(P_sau!D66=0," ",P_sau!D66)</f>
        <v>673</v>
      </c>
      <c r="F61" s="24">
        <f>IF(P_sau!E66=0," ",P_sau!E66)</f>
        <v>233</v>
      </c>
      <c r="G61" s="24">
        <f>IF(P_sau!F66=0," ",P_sau!F66)</f>
        <v>29</v>
      </c>
      <c r="H61" s="24">
        <f>IF(P_sau!G66=0," ",P_sau!G66)</f>
        <v>6665</v>
      </c>
    </row>
    <row r="62" spans="2:8" x14ac:dyDescent="0.25">
      <c r="B62" s="23" t="str">
        <f>IF(P_sau!A67=0," ",P_sau!A67)</f>
        <v>Harstad</v>
      </c>
      <c r="C62" s="24">
        <f>IF(P_sau!B67=0," ",P_sau!B67)</f>
        <v>4545</v>
      </c>
      <c r="D62" s="24">
        <f>IF(P_sau!C67=0," ",P_sau!C67)</f>
        <v>1267</v>
      </c>
      <c r="E62" s="24">
        <f>IF(P_sau!D67=0," ",P_sau!D67)</f>
        <v>594</v>
      </c>
      <c r="F62" s="24">
        <f>IF(P_sau!E67=0," ",P_sau!E67)</f>
        <v>166</v>
      </c>
      <c r="G62" s="24">
        <f>IF(P_sau!F67=0," ",P_sau!F67)</f>
        <v>32</v>
      </c>
      <c r="H62" s="24">
        <f>IF(P_sau!G67=0," ",P_sau!G67)</f>
        <v>6604</v>
      </c>
    </row>
    <row r="63" spans="2:8" x14ac:dyDescent="0.25">
      <c r="B63" s="23" t="str">
        <f>IF(P_sau!A68=0," ",P_sau!A68)</f>
        <v>Lier</v>
      </c>
      <c r="C63" s="24">
        <f>IF(P_sau!B68=0," ",P_sau!B68)</f>
        <v>5690</v>
      </c>
      <c r="D63" s="24" t="str">
        <f>IF(P_sau!C68=0," ",P_sau!C68)</f>
        <v xml:space="preserve"> </v>
      </c>
      <c r="E63" s="24">
        <f>IF(P_sau!D68=0," ",P_sau!D68)</f>
        <v>601</v>
      </c>
      <c r="F63" s="24">
        <f>IF(P_sau!E68=0," ",P_sau!E68)</f>
        <v>229</v>
      </c>
      <c r="G63" s="24">
        <f>IF(P_sau!F68=0," ",P_sau!F68)</f>
        <v>16</v>
      </c>
      <c r="H63" s="24">
        <f>IF(P_sau!G68=0," ",P_sau!G68)</f>
        <v>6536</v>
      </c>
    </row>
    <row r="64" spans="2:8" x14ac:dyDescent="0.25">
      <c r="B64" s="23" t="str">
        <f>IF(P_sau!A69=0," ",P_sau!A69)</f>
        <v>Os</v>
      </c>
      <c r="C64" s="24">
        <f>IF(P_sau!B69=0," ",P_sau!B69)</f>
        <v>5484</v>
      </c>
      <c r="D64" s="24" t="str">
        <f>IF(P_sau!C69=0," ",P_sau!C69)</f>
        <v xml:space="preserve"> </v>
      </c>
      <c r="E64" s="24">
        <f>IF(P_sau!D69=0," ",P_sau!D69)</f>
        <v>685</v>
      </c>
      <c r="F64" s="24">
        <f>IF(P_sau!E69=0," ",P_sau!E69)</f>
        <v>246</v>
      </c>
      <c r="G64" s="24">
        <f>IF(P_sau!F69=0," ",P_sau!F69)</f>
        <v>21</v>
      </c>
      <c r="H64" s="24">
        <f>IF(P_sau!G69=0," ",P_sau!G69)</f>
        <v>6436</v>
      </c>
    </row>
    <row r="65" spans="2:8" x14ac:dyDescent="0.25">
      <c r="B65" s="23" t="str">
        <f>IF(P_sau!A70=0," ",P_sau!A70)</f>
        <v>Sel</v>
      </c>
      <c r="C65" s="24">
        <f>IF(P_sau!B70=0," ",P_sau!B70)</f>
        <v>5247</v>
      </c>
      <c r="D65" s="24">
        <f>IF(P_sau!C70=0," ",P_sau!C70)</f>
        <v>109</v>
      </c>
      <c r="E65" s="24">
        <f>IF(P_sau!D70=0," ",P_sau!D70)</f>
        <v>550</v>
      </c>
      <c r="F65" s="24">
        <f>IF(P_sau!E70=0," ",P_sau!E70)</f>
        <v>263</v>
      </c>
      <c r="G65" s="24">
        <f>IF(P_sau!F70=0," ",P_sau!F70)</f>
        <v>40</v>
      </c>
      <c r="H65" s="24">
        <f>IF(P_sau!G70=0," ",P_sau!G70)</f>
        <v>6209</v>
      </c>
    </row>
    <row r="66" spans="2:8" x14ac:dyDescent="0.25">
      <c r="B66" s="23" t="str">
        <f>IF(P_sau!A71=0," ",P_sau!A71)</f>
        <v>Levanger</v>
      </c>
      <c r="C66" s="24">
        <f>IF(P_sau!B71=0," ",P_sau!B71)</f>
        <v>5247</v>
      </c>
      <c r="D66" s="24">
        <f>IF(P_sau!C71=0," ",P_sau!C71)</f>
        <v>70</v>
      </c>
      <c r="E66" s="24">
        <f>IF(P_sau!D71=0," ",P_sau!D71)</f>
        <v>553</v>
      </c>
      <c r="F66" s="24">
        <f>IF(P_sau!E71=0," ",P_sau!E71)</f>
        <v>172</v>
      </c>
      <c r="G66" s="24">
        <f>IF(P_sau!F71=0," ",P_sau!F71)</f>
        <v>20</v>
      </c>
      <c r="H66" s="24">
        <f>IF(P_sau!G71=0," ",P_sau!G71)</f>
        <v>6062</v>
      </c>
    </row>
    <row r="67" spans="2:8" x14ac:dyDescent="0.25">
      <c r="B67" s="23" t="str">
        <f>IF(P_sau!A72=0," ",P_sau!A72)</f>
        <v>Forsand</v>
      </c>
      <c r="C67" s="24">
        <f>IF(P_sau!B72=0," ",P_sau!B72)</f>
        <v>5016</v>
      </c>
      <c r="D67" s="24">
        <f>IF(P_sau!C72=0," ",P_sau!C72)</f>
        <v>190</v>
      </c>
      <c r="E67" s="24">
        <f>IF(P_sau!D72=0," ",P_sau!D72)</f>
        <v>600</v>
      </c>
      <c r="F67" s="24">
        <f>IF(P_sau!E72=0," ",P_sau!E72)</f>
        <v>79</v>
      </c>
      <c r="G67" s="24">
        <f>IF(P_sau!F72=0," ",P_sau!F72)</f>
        <v>27</v>
      </c>
      <c r="H67" s="24">
        <f>IF(P_sau!G72=0," ",P_sau!G72)</f>
        <v>5912</v>
      </c>
    </row>
    <row r="68" spans="2:8" x14ac:dyDescent="0.25">
      <c r="B68" s="23" t="str">
        <f>IF(P_sau!A73=0," ",P_sau!A73)</f>
        <v>Andøy</v>
      </c>
      <c r="C68" s="24">
        <f>IF(P_sau!B73=0," ",P_sau!B73)</f>
        <v>4832</v>
      </c>
      <c r="D68" s="24">
        <f>IF(P_sau!C73=0," ",P_sau!C73)</f>
        <v>280</v>
      </c>
      <c r="E68" s="24">
        <f>IF(P_sau!D73=0," ",P_sau!D73)</f>
        <v>528</v>
      </c>
      <c r="F68" s="24">
        <f>IF(P_sau!E73=0," ",P_sau!E73)</f>
        <v>173</v>
      </c>
      <c r="G68" s="24">
        <f>IF(P_sau!F73=0," ",P_sau!F73)</f>
        <v>24</v>
      </c>
      <c r="H68" s="24">
        <f>IF(P_sau!G73=0," ",P_sau!G73)</f>
        <v>5837</v>
      </c>
    </row>
    <row r="69" spans="2:8" x14ac:dyDescent="0.25">
      <c r="B69" s="23" t="str">
        <f>IF(P_sau!A74=0," ",P_sau!A74)</f>
        <v>Lyngen</v>
      </c>
      <c r="C69" s="24">
        <f>IF(P_sau!B74=0," ",P_sau!B74)</f>
        <v>4791</v>
      </c>
      <c r="D69" s="24">
        <f>IF(P_sau!C74=0," ",P_sau!C74)</f>
        <v>373</v>
      </c>
      <c r="E69" s="24">
        <f>IF(P_sau!D74=0," ",P_sau!D74)</f>
        <v>483</v>
      </c>
      <c r="F69" s="24">
        <f>IF(P_sau!E74=0," ",P_sau!E74)</f>
        <v>101</v>
      </c>
      <c r="G69" s="24">
        <f>IF(P_sau!F74=0," ",P_sau!F74)</f>
        <v>6</v>
      </c>
      <c r="H69" s="24">
        <f>IF(P_sau!G74=0," ",P_sau!G74)</f>
        <v>5754</v>
      </c>
    </row>
    <row r="70" spans="2:8" x14ac:dyDescent="0.25">
      <c r="B70" s="23" t="str">
        <f>IF(P_sau!A75=0," ",P_sau!A75)</f>
        <v>Førde</v>
      </c>
      <c r="C70" s="24">
        <f>IF(P_sau!B75=0," ",P_sau!B75)</f>
        <v>4858</v>
      </c>
      <c r="D70" s="24">
        <f>IF(P_sau!C75=0," ",P_sau!C75)</f>
        <v>79</v>
      </c>
      <c r="E70" s="24">
        <f>IF(P_sau!D75=0," ",P_sau!D75)</f>
        <v>601</v>
      </c>
      <c r="F70" s="24">
        <f>IF(P_sau!E75=0," ",P_sau!E75)</f>
        <v>184</v>
      </c>
      <c r="G70" s="24">
        <f>IF(P_sau!F75=0," ",P_sau!F75)</f>
        <v>20</v>
      </c>
      <c r="H70" s="24">
        <f>IF(P_sau!G75=0," ",P_sau!G75)</f>
        <v>5742</v>
      </c>
    </row>
    <row r="71" spans="2:8" x14ac:dyDescent="0.25">
      <c r="B71" s="23" t="str">
        <f>IF(P_sau!A76=0," ",P_sau!A76)</f>
        <v>Øystre Slidre</v>
      </c>
      <c r="C71" s="24">
        <f>IF(P_sau!B76=0," ",P_sau!B76)</f>
        <v>4921</v>
      </c>
      <c r="D71" s="24" t="str">
        <f>IF(P_sau!C76=0," ",P_sau!C76)</f>
        <v xml:space="preserve"> </v>
      </c>
      <c r="E71" s="24">
        <f>IF(P_sau!D76=0," ",P_sau!D76)</f>
        <v>538</v>
      </c>
      <c r="F71" s="24">
        <f>IF(P_sau!E76=0," ",P_sau!E76)</f>
        <v>166</v>
      </c>
      <c r="G71" s="24">
        <f>IF(P_sau!F76=0," ",P_sau!F76)</f>
        <v>22</v>
      </c>
      <c r="H71" s="24">
        <f>IF(P_sau!G76=0," ",P_sau!G76)</f>
        <v>5647</v>
      </c>
    </row>
    <row r="72" spans="2:8" x14ac:dyDescent="0.25">
      <c r="B72" s="23" t="str">
        <f>IF(P_sau!A77=0," ",P_sau!A77)</f>
        <v>Lærdal</v>
      </c>
      <c r="C72" s="24">
        <f>IF(P_sau!B77=0," ",P_sau!B77)</f>
        <v>4964</v>
      </c>
      <c r="D72" s="24" t="str">
        <f>IF(P_sau!C77=0," ",P_sau!C77)</f>
        <v xml:space="preserve"> </v>
      </c>
      <c r="E72" s="24">
        <f>IF(P_sau!D77=0," ",P_sau!D77)</f>
        <v>541</v>
      </c>
      <c r="F72" s="24">
        <f>IF(P_sau!E77=0," ",P_sau!E77)</f>
        <v>105</v>
      </c>
      <c r="G72" s="24">
        <f>IF(P_sau!F77=0," ",P_sau!F77)</f>
        <v>30</v>
      </c>
      <c r="H72" s="24">
        <f>IF(P_sau!G77=0," ",P_sau!G77)</f>
        <v>5640</v>
      </c>
    </row>
    <row r="73" spans="2:8" x14ac:dyDescent="0.25">
      <c r="B73" s="23" t="str">
        <f>IF(P_sau!A78=0," ",P_sau!A78)</f>
        <v>Rana</v>
      </c>
      <c r="C73" s="24">
        <f>IF(P_sau!B78=0," ",P_sau!B78)</f>
        <v>4456</v>
      </c>
      <c r="D73" s="24">
        <f>IF(P_sau!C78=0," ",P_sau!C78)</f>
        <v>310</v>
      </c>
      <c r="E73" s="24">
        <f>IF(P_sau!D78=0," ",P_sau!D78)</f>
        <v>565</v>
      </c>
      <c r="F73" s="24">
        <f>IF(P_sau!E78=0," ",P_sau!E78)</f>
        <v>210</v>
      </c>
      <c r="G73" s="24">
        <f>IF(P_sau!F78=0," ",P_sau!F78)</f>
        <v>30</v>
      </c>
      <c r="H73" s="24">
        <f>IF(P_sau!G78=0," ",P_sau!G78)</f>
        <v>5571</v>
      </c>
    </row>
    <row r="74" spans="2:8" x14ac:dyDescent="0.25">
      <c r="B74" s="23" t="str">
        <f>IF(P_sau!A79=0," ",P_sau!A79)</f>
        <v>Sirdal</v>
      </c>
      <c r="C74" s="24">
        <f>IF(P_sau!B79=0," ",P_sau!B79)</f>
        <v>4692</v>
      </c>
      <c r="D74" s="24">
        <f>IF(P_sau!C79=0," ",P_sau!C79)</f>
        <v>11</v>
      </c>
      <c r="E74" s="24">
        <f>IF(P_sau!D79=0," ",P_sau!D79)</f>
        <v>515</v>
      </c>
      <c r="F74" s="24">
        <f>IF(P_sau!E79=0," ",P_sau!E79)</f>
        <v>164</v>
      </c>
      <c r="G74" s="24">
        <f>IF(P_sau!F79=0," ",P_sau!F79)</f>
        <v>27</v>
      </c>
      <c r="H74" s="24">
        <f>IF(P_sau!G79=0," ",P_sau!G79)</f>
        <v>5409</v>
      </c>
    </row>
    <row r="75" spans="2:8" x14ac:dyDescent="0.25">
      <c r="B75" s="23" t="str">
        <f>IF(P_sau!A80=0," ",P_sau!A80)</f>
        <v>Bømlo</v>
      </c>
      <c r="C75" s="24">
        <f>IF(P_sau!B80=0," ",P_sau!B80)</f>
        <v>4571</v>
      </c>
      <c r="D75" s="24">
        <f>IF(P_sau!C80=0," ",P_sau!C80)</f>
        <v>72</v>
      </c>
      <c r="E75" s="24">
        <f>IF(P_sau!D80=0," ",P_sau!D80)</f>
        <v>513</v>
      </c>
      <c r="F75" s="24">
        <f>IF(P_sau!E80=0," ",P_sau!E80)</f>
        <v>144</v>
      </c>
      <c r="G75" s="24">
        <f>IF(P_sau!F80=0," ",P_sau!F80)</f>
        <v>24</v>
      </c>
      <c r="H75" s="24">
        <f>IF(P_sau!G80=0," ",P_sau!G80)</f>
        <v>5324</v>
      </c>
    </row>
    <row r="76" spans="2:8" x14ac:dyDescent="0.25">
      <c r="B76" s="23" t="str">
        <f>IF(P_sau!A81=0," ",P_sau!A81)</f>
        <v>Lom</v>
      </c>
      <c r="C76" s="24">
        <f>IF(P_sau!B81=0," ",P_sau!B81)</f>
        <v>4584</v>
      </c>
      <c r="D76" s="24" t="str">
        <f>IF(P_sau!C81=0," ",P_sau!C81)</f>
        <v xml:space="preserve"> </v>
      </c>
      <c r="E76" s="24">
        <f>IF(P_sau!D81=0," ",P_sau!D81)</f>
        <v>521</v>
      </c>
      <c r="F76" s="24">
        <f>IF(P_sau!E81=0," ",P_sau!E81)</f>
        <v>119</v>
      </c>
      <c r="G76" s="24">
        <f>IF(P_sau!F81=0," ",P_sau!F81)</f>
        <v>26</v>
      </c>
      <c r="H76" s="24">
        <f>IF(P_sau!G81=0," ",P_sau!G81)</f>
        <v>5250</v>
      </c>
    </row>
    <row r="77" spans="2:8" x14ac:dyDescent="0.25">
      <c r="B77" s="23" t="str">
        <f>IF(P_sau!A82=0," ",P_sau!A82)</f>
        <v>Gran</v>
      </c>
      <c r="C77" s="24">
        <f>IF(P_sau!B82=0," ",P_sau!B82)</f>
        <v>4427</v>
      </c>
      <c r="D77" s="24">
        <f>IF(P_sau!C82=0," ",P_sau!C82)</f>
        <v>1</v>
      </c>
      <c r="E77" s="24">
        <f>IF(P_sau!D82=0," ",P_sau!D82)</f>
        <v>542</v>
      </c>
      <c r="F77" s="24">
        <f>IF(P_sau!E82=0," ",P_sau!E82)</f>
        <v>231</v>
      </c>
      <c r="G77" s="24">
        <f>IF(P_sau!F82=0," ",P_sau!F82)</f>
        <v>9</v>
      </c>
      <c r="H77" s="24">
        <f>IF(P_sau!G82=0," ",P_sau!G82)</f>
        <v>5210</v>
      </c>
    </row>
    <row r="78" spans="2:8" x14ac:dyDescent="0.25">
      <c r="B78" s="23" t="str">
        <f>IF(P_sau!A83=0," ",P_sau!A83)</f>
        <v>Radøy</v>
      </c>
      <c r="C78" s="24">
        <f>IF(P_sau!B83=0," ",P_sau!B83)</f>
        <v>3897</v>
      </c>
      <c r="D78" s="24">
        <f>IF(P_sau!C83=0," ",P_sau!C83)</f>
        <v>379</v>
      </c>
      <c r="E78" s="24">
        <f>IF(P_sau!D83=0," ",P_sau!D83)</f>
        <v>624</v>
      </c>
      <c r="F78" s="24">
        <f>IF(P_sau!E83=0," ",P_sau!E83)</f>
        <v>230</v>
      </c>
      <c r="G78" s="24">
        <f>IF(P_sau!F83=0," ",P_sau!F83)</f>
        <v>50</v>
      </c>
      <c r="H78" s="24">
        <f>IF(P_sau!G83=0," ",P_sau!G83)</f>
        <v>5180</v>
      </c>
    </row>
    <row r="79" spans="2:8" x14ac:dyDescent="0.25">
      <c r="B79" s="23" t="str">
        <f>IF(P_sau!A84=0," ",P_sau!A84)</f>
        <v>Indre Fosen</v>
      </c>
      <c r="C79" s="24">
        <f>IF(P_sau!B84=0," ",P_sau!B84)</f>
        <v>3753</v>
      </c>
      <c r="D79" s="24">
        <f>IF(P_sau!C84=0," ",P_sau!C84)</f>
        <v>656</v>
      </c>
      <c r="E79" s="24">
        <f>IF(P_sau!D84=0," ",P_sau!D84)</f>
        <v>531</v>
      </c>
      <c r="F79" s="24">
        <f>IF(P_sau!E84=0," ",P_sau!E84)</f>
        <v>174</v>
      </c>
      <c r="G79" s="24">
        <f>IF(P_sau!F84=0," ",P_sau!F84)</f>
        <v>31</v>
      </c>
      <c r="H79" s="24">
        <f>IF(P_sau!G84=0," ",P_sau!G84)</f>
        <v>5145</v>
      </c>
    </row>
    <row r="80" spans="2:8" x14ac:dyDescent="0.25">
      <c r="B80" s="23" t="str">
        <f>IF(P_sau!A85=0," ",P_sau!A85)</f>
        <v>Kvæfjord</v>
      </c>
      <c r="C80" s="24">
        <f>IF(P_sau!B85=0," ",P_sau!B85)</f>
        <v>3781</v>
      </c>
      <c r="D80" s="24">
        <f>IF(P_sau!C85=0," ",P_sau!C85)</f>
        <v>542</v>
      </c>
      <c r="E80" s="24">
        <f>IF(P_sau!D85=0," ",P_sau!D85)</f>
        <v>643</v>
      </c>
      <c r="F80" s="24">
        <f>IF(P_sau!E85=0," ",P_sau!E85)</f>
        <v>123</v>
      </c>
      <c r="G80" s="24">
        <f>IF(P_sau!F85=0," ",P_sau!F85)</f>
        <v>16</v>
      </c>
      <c r="H80" s="24">
        <f>IF(P_sau!G85=0," ",P_sau!G85)</f>
        <v>5105</v>
      </c>
    </row>
    <row r="81" spans="2:8" x14ac:dyDescent="0.25">
      <c r="B81" s="23" t="str">
        <f>IF(P_sau!A86=0," ",P_sau!A86)</f>
        <v>Jølster</v>
      </c>
      <c r="C81" s="24">
        <f>IF(P_sau!B86=0," ",P_sau!B86)</f>
        <v>4239</v>
      </c>
      <c r="D81" s="24" t="str">
        <f>IF(P_sau!C86=0," ",P_sau!C86)</f>
        <v xml:space="preserve"> </v>
      </c>
      <c r="E81" s="24">
        <f>IF(P_sau!D86=0," ",P_sau!D86)</f>
        <v>526</v>
      </c>
      <c r="F81" s="24">
        <f>IF(P_sau!E86=0," ",P_sau!E86)</f>
        <v>163</v>
      </c>
      <c r="G81" s="24">
        <f>IF(P_sau!F86=0," ",P_sau!F86)</f>
        <v>20</v>
      </c>
      <c r="H81" s="24">
        <f>IF(P_sau!G86=0," ",P_sau!G86)</f>
        <v>4948</v>
      </c>
    </row>
    <row r="82" spans="2:8" x14ac:dyDescent="0.25">
      <c r="B82" s="23" t="str">
        <f>IF(P_sau!A87=0," ",P_sau!A87)</f>
        <v>Eid</v>
      </c>
      <c r="C82" s="24">
        <f>IF(P_sau!B87=0," ",P_sau!B87)</f>
        <v>4143</v>
      </c>
      <c r="D82" s="24">
        <f>IF(P_sau!C87=0," ",P_sau!C87)</f>
        <v>9</v>
      </c>
      <c r="E82" s="24">
        <f>IF(P_sau!D87=0," ",P_sau!D87)</f>
        <v>546</v>
      </c>
      <c r="F82" s="24">
        <f>IF(P_sau!E87=0," ",P_sau!E87)</f>
        <v>174</v>
      </c>
      <c r="G82" s="24">
        <f>IF(P_sau!F87=0," ",P_sau!F87)</f>
        <v>28</v>
      </c>
      <c r="H82" s="24">
        <f>IF(P_sau!G87=0," ",P_sau!G87)</f>
        <v>4900</v>
      </c>
    </row>
    <row r="83" spans="2:8" x14ac:dyDescent="0.25">
      <c r="B83" s="23" t="str">
        <f>IF(P_sau!A88=0," ",P_sau!A88)</f>
        <v>Tolga</v>
      </c>
      <c r="C83" s="24">
        <f>IF(P_sau!B88=0," ",P_sau!B88)</f>
        <v>4176</v>
      </c>
      <c r="D83" s="24" t="str">
        <f>IF(P_sau!C88=0," ",P_sau!C88)</f>
        <v xml:space="preserve"> </v>
      </c>
      <c r="E83" s="24">
        <f>IF(P_sau!D88=0," ",P_sau!D88)</f>
        <v>450</v>
      </c>
      <c r="F83" s="24">
        <f>IF(P_sau!E88=0," ",P_sau!E88)</f>
        <v>217</v>
      </c>
      <c r="G83" s="24">
        <f>IF(P_sau!F88=0," ",P_sau!F88)</f>
        <v>23</v>
      </c>
      <c r="H83" s="24">
        <f>IF(P_sau!G88=0," ",P_sau!G88)</f>
        <v>4866</v>
      </c>
    </row>
    <row r="84" spans="2:8" x14ac:dyDescent="0.25">
      <c r="B84" s="23" t="str">
        <f>IF(P_sau!A89=0," ",P_sau!A89)</f>
        <v>Øyer</v>
      </c>
      <c r="C84" s="24">
        <f>IF(P_sau!B89=0," ",P_sau!B89)</f>
        <v>4109</v>
      </c>
      <c r="D84" s="24" t="str">
        <f>IF(P_sau!C89=0," ",P_sau!C89)</f>
        <v xml:space="preserve"> </v>
      </c>
      <c r="E84" s="24">
        <f>IF(P_sau!D89=0," ",P_sau!D89)</f>
        <v>505</v>
      </c>
      <c r="F84" s="24">
        <f>IF(P_sau!E89=0," ",P_sau!E89)</f>
        <v>227</v>
      </c>
      <c r="G84" s="24">
        <f>IF(P_sau!F89=0," ",P_sau!F89)</f>
        <v>16</v>
      </c>
      <c r="H84" s="24">
        <f>IF(P_sau!G89=0," ",P_sau!G89)</f>
        <v>4857</v>
      </c>
    </row>
    <row r="85" spans="2:8" x14ac:dyDescent="0.25">
      <c r="B85" s="23" t="str">
        <f>IF(P_sau!A90=0," ",P_sau!A90)</f>
        <v>Sokndal</v>
      </c>
      <c r="C85" s="24">
        <f>IF(P_sau!B90=0," ",P_sau!B90)</f>
        <v>3661</v>
      </c>
      <c r="D85" s="24">
        <f>IF(P_sau!C90=0," ",P_sau!C90)</f>
        <v>228</v>
      </c>
      <c r="E85" s="24">
        <f>IF(P_sau!D90=0," ",P_sau!D90)</f>
        <v>641</v>
      </c>
      <c r="F85" s="24">
        <f>IF(P_sau!E90=0," ",P_sau!E90)</f>
        <v>209</v>
      </c>
      <c r="G85" s="24">
        <f>IF(P_sau!F90=0," ",P_sau!F90)</f>
        <v>32</v>
      </c>
      <c r="H85" s="24">
        <f>IF(P_sau!G90=0," ",P_sau!G90)</f>
        <v>4771</v>
      </c>
    </row>
    <row r="86" spans="2:8" x14ac:dyDescent="0.25">
      <c r="B86" s="23" t="str">
        <f>IF(P_sau!A91=0," ",P_sau!A91)</f>
        <v>Fræna</v>
      </c>
      <c r="C86" s="24">
        <f>IF(P_sau!B91=0," ",P_sau!B91)</f>
        <v>3581</v>
      </c>
      <c r="D86" s="24">
        <f>IF(P_sau!C91=0," ",P_sau!C91)</f>
        <v>516</v>
      </c>
      <c r="E86" s="24">
        <f>IF(P_sau!D91=0," ",P_sau!D91)</f>
        <v>435</v>
      </c>
      <c r="F86" s="24">
        <f>IF(P_sau!E91=0," ",P_sau!E91)</f>
        <v>204</v>
      </c>
      <c r="G86" s="24">
        <f>IF(P_sau!F91=0," ",P_sau!F91)</f>
        <v>27</v>
      </c>
      <c r="H86" s="24">
        <f>IF(P_sau!G91=0," ",P_sau!G91)</f>
        <v>4763</v>
      </c>
    </row>
    <row r="87" spans="2:8" x14ac:dyDescent="0.25">
      <c r="B87" s="23" t="str">
        <f>IF(P_sau!A92=0," ",P_sau!A92)</f>
        <v>Åseral</v>
      </c>
      <c r="C87" s="24">
        <f>IF(P_sau!B92=0," ",P_sau!B92)</f>
        <v>3994</v>
      </c>
      <c r="D87" s="24" t="str">
        <f>IF(P_sau!C92=0," ",P_sau!C92)</f>
        <v xml:space="preserve"> </v>
      </c>
      <c r="E87" s="24">
        <f>IF(P_sau!D92=0," ",P_sau!D92)</f>
        <v>490</v>
      </c>
      <c r="F87" s="24">
        <f>IF(P_sau!E92=0," ",P_sau!E92)</f>
        <v>228</v>
      </c>
      <c r="G87" s="24">
        <f>IF(P_sau!F92=0," ",P_sau!F92)</f>
        <v>32</v>
      </c>
      <c r="H87" s="24">
        <f>IF(P_sau!G92=0," ",P_sau!G92)</f>
        <v>4744</v>
      </c>
    </row>
    <row r="88" spans="2:8" x14ac:dyDescent="0.25">
      <c r="B88" s="23" t="str">
        <f>IF(P_sau!A93=0," ",P_sau!A93)</f>
        <v>Tromsø</v>
      </c>
      <c r="C88" s="24">
        <f>IF(P_sau!B93=0," ",P_sau!B93)</f>
        <v>3995</v>
      </c>
      <c r="D88" s="24">
        <f>IF(P_sau!C93=0," ",P_sau!C93)</f>
        <v>147</v>
      </c>
      <c r="E88" s="24">
        <f>IF(P_sau!D93=0," ",P_sau!D93)</f>
        <v>441</v>
      </c>
      <c r="F88" s="24">
        <f>IF(P_sau!E93=0," ",P_sau!E93)</f>
        <v>106</v>
      </c>
      <c r="G88" s="24">
        <f>IF(P_sau!F93=0," ",P_sau!F93)</f>
        <v>18</v>
      </c>
      <c r="H88" s="24">
        <f>IF(P_sau!G93=0," ",P_sau!G93)</f>
        <v>4707</v>
      </c>
    </row>
    <row r="89" spans="2:8" x14ac:dyDescent="0.25">
      <c r="B89" s="23" t="str">
        <f>IF(P_sau!A94=0," ",P_sau!A94)</f>
        <v>Vang</v>
      </c>
      <c r="C89" s="24">
        <f>IF(P_sau!B94=0," ",P_sau!B94)</f>
        <v>4111</v>
      </c>
      <c r="D89" s="24" t="str">
        <f>IF(P_sau!C94=0," ",P_sau!C94)</f>
        <v xml:space="preserve"> </v>
      </c>
      <c r="E89" s="24">
        <f>IF(P_sau!D94=0," ",P_sau!D94)</f>
        <v>388</v>
      </c>
      <c r="F89" s="24">
        <f>IF(P_sau!E94=0," ",P_sau!E94)</f>
        <v>156</v>
      </c>
      <c r="G89" s="24">
        <f>IF(P_sau!F94=0," ",P_sau!F94)</f>
        <v>26</v>
      </c>
      <c r="H89" s="24">
        <f>IF(P_sau!G94=0," ",P_sau!G94)</f>
        <v>4681</v>
      </c>
    </row>
    <row r="90" spans="2:8" x14ac:dyDescent="0.25">
      <c r="B90" s="23" t="str">
        <f>IF(P_sau!A95=0," ",P_sau!A95)</f>
        <v>Stor-Elvdal</v>
      </c>
      <c r="C90" s="24">
        <f>IF(P_sau!B95=0," ",P_sau!B95)</f>
        <v>3936</v>
      </c>
      <c r="D90" s="24" t="str">
        <f>IF(P_sau!C95=0," ",P_sau!C95)</f>
        <v xml:space="preserve"> </v>
      </c>
      <c r="E90" s="24">
        <f>IF(P_sau!D95=0," ",P_sau!D95)</f>
        <v>466</v>
      </c>
      <c r="F90" s="24">
        <f>IF(P_sau!E95=0," ",P_sau!E95)</f>
        <v>154</v>
      </c>
      <c r="G90" s="24">
        <f>IF(P_sau!F95=0," ",P_sau!F95)</f>
        <v>11</v>
      </c>
      <c r="H90" s="24">
        <f>IF(P_sau!G95=0," ",P_sau!G95)</f>
        <v>4567</v>
      </c>
    </row>
    <row r="91" spans="2:8" x14ac:dyDescent="0.25">
      <c r="B91" s="23" t="str">
        <f>IF(P_sau!A96=0," ",P_sau!A96)</f>
        <v>Tokke</v>
      </c>
      <c r="C91" s="24">
        <f>IF(P_sau!B96=0," ",P_sau!B96)</f>
        <v>3922</v>
      </c>
      <c r="D91" s="24" t="str">
        <f>IF(P_sau!C96=0," ",P_sau!C96)</f>
        <v xml:space="preserve"> </v>
      </c>
      <c r="E91" s="24">
        <f>IF(P_sau!D96=0," ",P_sau!D96)</f>
        <v>437</v>
      </c>
      <c r="F91" s="24">
        <f>IF(P_sau!E96=0," ",P_sau!E96)</f>
        <v>168</v>
      </c>
      <c r="G91" s="24">
        <f>IF(P_sau!F96=0," ",P_sau!F96)</f>
        <v>12</v>
      </c>
      <c r="H91" s="24">
        <f>IF(P_sau!G96=0," ",P_sau!G96)</f>
        <v>4539</v>
      </c>
    </row>
    <row r="92" spans="2:8" x14ac:dyDescent="0.25">
      <c r="B92" s="23" t="str">
        <f>IF(P_sau!A97=0," ",P_sau!A97)</f>
        <v>Surnadal</v>
      </c>
      <c r="C92" s="24">
        <f>IF(P_sau!B97=0," ",P_sau!B97)</f>
        <v>4003</v>
      </c>
      <c r="D92" s="24" t="str">
        <f>IF(P_sau!C97=0," ",P_sau!C97)</f>
        <v xml:space="preserve"> </v>
      </c>
      <c r="E92" s="24">
        <f>IF(P_sau!D97=0," ",P_sau!D97)</f>
        <v>384</v>
      </c>
      <c r="F92" s="24">
        <f>IF(P_sau!E97=0," ",P_sau!E97)</f>
        <v>120</v>
      </c>
      <c r="G92" s="24">
        <f>IF(P_sau!F97=0," ",P_sau!F97)</f>
        <v>25</v>
      </c>
      <c r="H92" s="24">
        <f>IF(P_sau!G97=0," ",P_sau!G97)</f>
        <v>4532</v>
      </c>
    </row>
    <row r="93" spans="2:8" x14ac:dyDescent="0.25">
      <c r="B93" s="23" t="str">
        <f>IF(P_sau!A98=0," ",P_sau!A98)</f>
        <v>Vestre Toten</v>
      </c>
      <c r="C93" s="24">
        <f>IF(P_sau!B98=0," ",P_sau!B98)</f>
        <v>3514</v>
      </c>
      <c r="D93" s="24" t="str">
        <f>IF(P_sau!C98=0," ",P_sau!C98)</f>
        <v xml:space="preserve"> </v>
      </c>
      <c r="E93" s="24">
        <f>IF(P_sau!D98=0," ",P_sau!D98)</f>
        <v>653</v>
      </c>
      <c r="F93" s="24">
        <f>IF(P_sau!E98=0," ",P_sau!E98)</f>
        <v>207</v>
      </c>
      <c r="G93" s="24">
        <f>IF(P_sau!F98=0," ",P_sau!F98)</f>
        <v>31</v>
      </c>
      <c r="H93" s="24">
        <f>IF(P_sau!G98=0," ",P_sau!G98)</f>
        <v>4405</v>
      </c>
    </row>
    <row r="94" spans="2:8" x14ac:dyDescent="0.25">
      <c r="B94" s="23" t="str">
        <f>IF(P_sau!A99=0," ",P_sau!A99)</f>
        <v>Eidsvoll</v>
      </c>
      <c r="C94" s="24">
        <f>IF(P_sau!B99=0," ",P_sau!B99)</f>
        <v>3443</v>
      </c>
      <c r="D94" s="24" t="str">
        <f>IF(P_sau!C99=0," ",P_sau!C99)</f>
        <v xml:space="preserve"> </v>
      </c>
      <c r="E94" s="24">
        <f>IF(P_sau!D99=0," ",P_sau!D99)</f>
        <v>539</v>
      </c>
      <c r="F94" s="24">
        <f>IF(P_sau!E99=0," ",P_sau!E99)</f>
        <v>267</v>
      </c>
      <c r="G94" s="24">
        <f>IF(P_sau!F99=0," ",P_sau!F99)</f>
        <v>35</v>
      </c>
      <c r="H94" s="24">
        <f>IF(P_sau!G99=0," ",P_sau!G99)</f>
        <v>4284</v>
      </c>
    </row>
    <row r="95" spans="2:8" x14ac:dyDescent="0.25">
      <c r="B95" s="23" t="str">
        <f>IF(P_sau!A100=0," ",P_sau!A100)</f>
        <v>Flora</v>
      </c>
      <c r="C95" s="24">
        <f>IF(P_sau!B100=0," ",P_sau!B100)</f>
        <v>3090</v>
      </c>
      <c r="D95" s="24">
        <f>IF(P_sau!C100=0," ",P_sau!C100)</f>
        <v>407</v>
      </c>
      <c r="E95" s="24">
        <f>IF(P_sau!D100=0," ",P_sau!D100)</f>
        <v>499</v>
      </c>
      <c r="F95" s="24">
        <f>IF(P_sau!E100=0," ",P_sau!E100)</f>
        <v>250</v>
      </c>
      <c r="G95" s="24">
        <f>IF(P_sau!F100=0," ",P_sau!F100)</f>
        <v>21</v>
      </c>
      <c r="H95" s="24">
        <f>IF(P_sau!G100=0," ",P_sau!G100)</f>
        <v>4267</v>
      </c>
    </row>
    <row r="96" spans="2:8" x14ac:dyDescent="0.25">
      <c r="B96" s="23" t="str">
        <f>IF(P_sau!A101=0," ",P_sau!A101)</f>
        <v>Valle</v>
      </c>
      <c r="C96" s="24">
        <f>IF(P_sau!B101=0," ",P_sau!B101)</f>
        <v>3626</v>
      </c>
      <c r="D96" s="24" t="str">
        <f>IF(P_sau!C101=0," ",P_sau!C101)</f>
        <v xml:space="preserve"> </v>
      </c>
      <c r="E96" s="24">
        <f>IF(P_sau!D101=0," ",P_sau!D101)</f>
        <v>422</v>
      </c>
      <c r="F96" s="24">
        <f>IF(P_sau!E101=0," ",P_sau!E101)</f>
        <v>185</v>
      </c>
      <c r="G96" s="24">
        <f>IF(P_sau!F101=0," ",P_sau!F101)</f>
        <v>19</v>
      </c>
      <c r="H96" s="24">
        <f>IF(P_sau!G101=0," ",P_sau!G101)</f>
        <v>4252</v>
      </c>
    </row>
    <row r="97" spans="2:8" x14ac:dyDescent="0.25">
      <c r="B97" s="23" t="str">
        <f>IF(P_sau!A102=0," ",P_sau!A102)</f>
        <v>Gaular</v>
      </c>
      <c r="C97" s="24">
        <f>IF(P_sau!B102=0," ",P_sau!B102)</f>
        <v>3611</v>
      </c>
      <c r="D97" s="24">
        <f>IF(P_sau!C102=0," ",P_sau!C102)</f>
        <v>26</v>
      </c>
      <c r="E97" s="24">
        <f>IF(P_sau!D102=0," ",P_sau!D102)</f>
        <v>437</v>
      </c>
      <c r="F97" s="24">
        <f>IF(P_sau!E102=0," ",P_sau!E102)</f>
        <v>126</v>
      </c>
      <c r="G97" s="24">
        <f>IF(P_sau!F102=0," ",P_sau!F102)</f>
        <v>15</v>
      </c>
      <c r="H97" s="24">
        <f>IF(P_sau!G102=0," ",P_sau!G102)</f>
        <v>4215</v>
      </c>
    </row>
    <row r="98" spans="2:8" x14ac:dyDescent="0.25">
      <c r="B98" s="23" t="str">
        <f>IF(P_sau!A103=0," ",P_sau!A103)</f>
        <v>Sauda</v>
      </c>
      <c r="C98" s="24">
        <f>IF(P_sau!B103=0," ",P_sau!B103)</f>
        <v>3324</v>
      </c>
      <c r="D98" s="24">
        <f>IF(P_sau!C103=0," ",P_sau!C103)</f>
        <v>15</v>
      </c>
      <c r="E98" s="24">
        <f>IF(P_sau!D103=0," ",P_sau!D103)</f>
        <v>530</v>
      </c>
      <c r="F98" s="24">
        <f>IF(P_sau!E103=0," ",P_sau!E103)</f>
        <v>199</v>
      </c>
      <c r="G98" s="24">
        <f>IF(P_sau!F103=0," ",P_sau!F103)</f>
        <v>26</v>
      </c>
      <c r="H98" s="24">
        <f>IF(P_sau!G103=0," ",P_sau!G103)</f>
        <v>4094</v>
      </c>
    </row>
    <row r="99" spans="2:8" x14ac:dyDescent="0.25">
      <c r="B99" s="23" t="str">
        <f>IF(P_sau!A104=0," ",P_sau!A104)</f>
        <v>Kvinesdal</v>
      </c>
      <c r="C99" s="24">
        <f>IF(P_sau!B104=0," ",P_sau!B104)</f>
        <v>3457</v>
      </c>
      <c r="D99" s="24">
        <f>IF(P_sau!C104=0," ",P_sau!C104)</f>
        <v>4</v>
      </c>
      <c r="E99" s="24">
        <f>IF(P_sau!D104=0," ",P_sau!D104)</f>
        <v>387</v>
      </c>
      <c r="F99" s="24">
        <f>IF(P_sau!E104=0," ",P_sau!E104)</f>
        <v>114</v>
      </c>
      <c r="G99" s="24">
        <f>IF(P_sau!F104=0," ",P_sau!F104)</f>
        <v>19</v>
      </c>
      <c r="H99" s="24">
        <f>IF(P_sau!G104=0," ",P_sau!G104)</f>
        <v>3981</v>
      </c>
    </row>
    <row r="100" spans="2:8" x14ac:dyDescent="0.25">
      <c r="B100" s="23" t="str">
        <f>IF(P_sau!A105=0," ",P_sau!A105)</f>
        <v>Farsund</v>
      </c>
      <c r="C100" s="24">
        <f>IF(P_sau!B105=0," ",P_sau!B105)</f>
        <v>3337</v>
      </c>
      <c r="D100" s="24">
        <f>IF(P_sau!C105=0," ",P_sau!C105)</f>
        <v>71</v>
      </c>
      <c r="E100" s="24">
        <f>IF(P_sau!D105=0," ",P_sau!D105)</f>
        <v>375</v>
      </c>
      <c r="F100" s="24">
        <f>IF(P_sau!E105=0," ",P_sau!E105)</f>
        <v>121</v>
      </c>
      <c r="G100" s="24">
        <f>IF(P_sau!F105=0," ",P_sau!F105)</f>
        <v>18</v>
      </c>
      <c r="H100" s="24">
        <f>IF(P_sau!G105=0," ",P_sau!G105)</f>
        <v>3922</v>
      </c>
    </row>
    <row r="101" spans="2:8" x14ac:dyDescent="0.25">
      <c r="B101" s="23" t="str">
        <f>IF(P_sau!A106=0," ",P_sau!A106)</f>
        <v>Meløy</v>
      </c>
      <c r="C101" s="24">
        <f>IF(P_sau!B106=0," ",P_sau!B106)</f>
        <v>2953</v>
      </c>
      <c r="D101" s="24">
        <f>IF(P_sau!C106=0," ",P_sau!C106)</f>
        <v>336</v>
      </c>
      <c r="E101" s="24">
        <f>IF(P_sau!D106=0," ",P_sau!D106)</f>
        <v>466</v>
      </c>
      <c r="F101" s="24">
        <f>IF(P_sau!E106=0," ",P_sau!E106)</f>
        <v>128</v>
      </c>
      <c r="G101" s="24">
        <f>IF(P_sau!F106=0," ",P_sau!F106)</f>
        <v>21</v>
      </c>
      <c r="H101" s="24">
        <f>IF(P_sau!G106=0," ",P_sau!G106)</f>
        <v>3904</v>
      </c>
    </row>
    <row r="102" spans="2:8" x14ac:dyDescent="0.25">
      <c r="B102" s="23" t="str">
        <f>IF(P_sau!A107=0," ",P_sau!A107)</f>
        <v>Stranda</v>
      </c>
      <c r="C102" s="24">
        <f>IF(P_sau!B107=0," ",P_sau!B107)</f>
        <v>3294</v>
      </c>
      <c r="D102" s="24">
        <f>IF(P_sau!C107=0," ",P_sau!C107)</f>
        <v>6</v>
      </c>
      <c r="E102" s="24">
        <f>IF(P_sau!D107=0," ",P_sau!D107)</f>
        <v>404</v>
      </c>
      <c r="F102" s="24">
        <f>IF(P_sau!E107=0," ",P_sau!E107)</f>
        <v>143</v>
      </c>
      <c r="G102" s="24">
        <f>IF(P_sau!F107=0," ",P_sau!F107)</f>
        <v>24</v>
      </c>
      <c r="H102" s="24">
        <f>IF(P_sau!G107=0," ",P_sau!G107)</f>
        <v>3871</v>
      </c>
    </row>
    <row r="103" spans="2:8" x14ac:dyDescent="0.25">
      <c r="B103" s="23" t="str">
        <f>IF(P_sau!A108=0," ",P_sau!A108)</f>
        <v>Modum</v>
      </c>
      <c r="C103" s="24">
        <f>IF(P_sau!B108=0," ",P_sau!B108)</f>
        <v>3232</v>
      </c>
      <c r="D103" s="24" t="str">
        <f>IF(P_sau!C108=0," ",P_sau!C108)</f>
        <v xml:space="preserve"> </v>
      </c>
      <c r="E103" s="24">
        <f>IF(P_sau!D108=0," ",P_sau!D108)</f>
        <v>418</v>
      </c>
      <c r="F103" s="24">
        <f>IF(P_sau!E108=0," ",P_sau!E108)</f>
        <v>184</v>
      </c>
      <c r="G103" s="24">
        <f>IF(P_sau!F108=0," ",P_sau!F108)</f>
        <v>19</v>
      </c>
      <c r="H103" s="24">
        <f>IF(P_sau!G108=0," ",P_sau!G108)</f>
        <v>3853</v>
      </c>
    </row>
    <row r="104" spans="2:8" x14ac:dyDescent="0.25">
      <c r="B104" s="23" t="str">
        <f>IF(P_sau!A109=0," ",P_sau!A109)</f>
        <v>Brønnøy</v>
      </c>
      <c r="C104" s="24">
        <f>IF(P_sau!B109=0," ",P_sau!B109)</f>
        <v>1906</v>
      </c>
      <c r="D104" s="24">
        <f>IF(P_sau!C109=0," ",P_sau!C109)</f>
        <v>1391</v>
      </c>
      <c r="E104" s="24">
        <f>IF(P_sau!D109=0," ",P_sau!D109)</f>
        <v>397</v>
      </c>
      <c r="F104" s="24">
        <f>IF(P_sau!E109=0," ",P_sau!E109)</f>
        <v>113</v>
      </c>
      <c r="G104" s="24">
        <f>IF(P_sau!F109=0," ",P_sau!F109)</f>
        <v>16</v>
      </c>
      <c r="H104" s="24">
        <f>IF(P_sau!G109=0," ",P_sau!G109)</f>
        <v>3823</v>
      </c>
    </row>
    <row r="105" spans="2:8" x14ac:dyDescent="0.25">
      <c r="B105" s="23" t="str">
        <f>IF(P_sau!A110=0," ",P_sau!A110)</f>
        <v>Steinkjer</v>
      </c>
      <c r="C105" s="24">
        <f>IF(P_sau!B110=0," ",P_sau!B110)</f>
        <v>3181</v>
      </c>
      <c r="D105" s="24">
        <f>IF(P_sau!C110=0," ",P_sau!C110)</f>
        <v>88</v>
      </c>
      <c r="E105" s="24">
        <f>IF(P_sau!D110=0," ",P_sau!D110)</f>
        <v>338</v>
      </c>
      <c r="F105" s="24">
        <f>IF(P_sau!E110=0," ",P_sau!E110)</f>
        <v>191</v>
      </c>
      <c r="G105" s="24">
        <f>IF(P_sau!F110=0," ",P_sau!F110)</f>
        <v>25</v>
      </c>
      <c r="H105" s="24">
        <f>IF(P_sau!G110=0," ",P_sau!G110)</f>
        <v>3823</v>
      </c>
    </row>
    <row r="106" spans="2:8" x14ac:dyDescent="0.25">
      <c r="B106" s="23" t="str">
        <f>IF(P_sau!A111=0," ",P_sau!A111)</f>
        <v>Herøy</v>
      </c>
      <c r="C106" s="24">
        <f>IF(P_sau!B111=0," ",P_sau!B111)</f>
        <v>2494</v>
      </c>
      <c r="D106" s="24">
        <f>IF(P_sau!C111=0," ",P_sau!C111)</f>
        <v>753</v>
      </c>
      <c r="E106" s="24">
        <f>IF(P_sau!D111=0," ",P_sau!D111)</f>
        <v>301</v>
      </c>
      <c r="F106" s="24">
        <f>IF(P_sau!E111=0," ",P_sau!E111)</f>
        <v>228</v>
      </c>
      <c r="G106" s="24">
        <f>IF(P_sau!F111=0," ",P_sau!F111)</f>
        <v>30</v>
      </c>
      <c r="H106" s="24">
        <f>IF(P_sau!G111=0," ",P_sau!G111)</f>
        <v>3806</v>
      </c>
    </row>
    <row r="107" spans="2:8" x14ac:dyDescent="0.25">
      <c r="B107" s="23" t="str">
        <f>IF(P_sau!A112=0," ",P_sau!A112)</f>
        <v>Holtålen</v>
      </c>
      <c r="C107" s="24">
        <f>IF(P_sau!B112=0," ",P_sau!B112)</f>
        <v>3253</v>
      </c>
      <c r="D107" s="24" t="str">
        <f>IF(P_sau!C112=0," ",P_sau!C112)</f>
        <v xml:space="preserve"> </v>
      </c>
      <c r="E107" s="24">
        <f>IF(P_sau!D112=0," ",P_sau!D112)</f>
        <v>395</v>
      </c>
      <c r="F107" s="24">
        <f>IF(P_sau!E112=0," ",P_sau!E112)</f>
        <v>127</v>
      </c>
      <c r="G107" s="24">
        <f>IF(P_sau!F112=0," ",P_sau!F112)</f>
        <v>16</v>
      </c>
      <c r="H107" s="24">
        <f>IF(P_sau!G112=0," ",P_sau!G112)</f>
        <v>3791</v>
      </c>
    </row>
    <row r="108" spans="2:8" x14ac:dyDescent="0.25">
      <c r="B108" s="23" t="str">
        <f>IF(P_sau!A113=0," ",P_sau!A113)</f>
        <v>Skjåk</v>
      </c>
      <c r="C108" s="24">
        <f>IF(P_sau!B113=0," ",P_sau!B113)</f>
        <v>3337</v>
      </c>
      <c r="D108" s="24" t="str">
        <f>IF(P_sau!C113=0," ",P_sau!C113)</f>
        <v xml:space="preserve"> </v>
      </c>
      <c r="E108" s="24">
        <f>IF(P_sau!D113=0," ",P_sau!D113)</f>
        <v>317</v>
      </c>
      <c r="F108" s="24">
        <f>IF(P_sau!E113=0," ",P_sau!E113)</f>
        <v>113</v>
      </c>
      <c r="G108" s="24">
        <f>IF(P_sau!F113=0," ",P_sau!F113)</f>
        <v>22</v>
      </c>
      <c r="H108" s="24">
        <f>IF(P_sau!G113=0," ",P_sau!G113)</f>
        <v>3789</v>
      </c>
    </row>
    <row r="109" spans="2:8" x14ac:dyDescent="0.25">
      <c r="B109" s="23" t="str">
        <f>IF(P_sau!A114=0," ",P_sau!A114)</f>
        <v>Frøya</v>
      </c>
      <c r="C109" s="24">
        <f>IF(P_sau!B114=0," ",P_sau!B114)</f>
        <v>2833</v>
      </c>
      <c r="D109" s="24">
        <f>IF(P_sau!C114=0," ",P_sau!C114)</f>
        <v>488</v>
      </c>
      <c r="E109" s="24">
        <f>IF(P_sau!D114=0," ",P_sau!D114)</f>
        <v>311</v>
      </c>
      <c r="F109" s="24">
        <f>IF(P_sau!E114=0," ",P_sau!E114)</f>
        <v>97</v>
      </c>
      <c r="G109" s="24">
        <f>IF(P_sau!F114=0," ",P_sau!F114)</f>
        <v>28</v>
      </c>
      <c r="H109" s="24">
        <f>IF(P_sau!G114=0," ",P_sau!G114)</f>
        <v>3757</v>
      </c>
    </row>
    <row r="110" spans="2:8" x14ac:dyDescent="0.25">
      <c r="B110" s="23" t="str">
        <f>IF(P_sau!A115=0," ",P_sau!A115)</f>
        <v>Bokn</v>
      </c>
      <c r="C110" s="24">
        <f>IF(P_sau!B115=0," ",P_sau!B115)</f>
        <v>3100</v>
      </c>
      <c r="D110" s="24">
        <f>IF(P_sau!C115=0," ",P_sau!C115)</f>
        <v>90</v>
      </c>
      <c r="E110" s="24">
        <f>IF(P_sau!D115=0," ",P_sau!D115)</f>
        <v>440</v>
      </c>
      <c r="F110" s="24">
        <f>IF(P_sau!E115=0," ",P_sau!E115)</f>
        <v>113</v>
      </c>
      <c r="G110" s="24">
        <f>IF(P_sau!F115=0," ",P_sau!F115)</f>
        <v>10</v>
      </c>
      <c r="H110" s="24">
        <f>IF(P_sau!G115=0," ",P_sau!G115)</f>
        <v>3753</v>
      </c>
    </row>
    <row r="111" spans="2:8" x14ac:dyDescent="0.25">
      <c r="B111" s="23" t="str">
        <f>IF(P_sau!A116=0," ",P_sau!A116)</f>
        <v>Bodø</v>
      </c>
      <c r="C111" s="24">
        <f>IF(P_sau!B116=0," ",P_sau!B116)</f>
        <v>2513</v>
      </c>
      <c r="D111" s="24">
        <f>IF(P_sau!C116=0," ",P_sau!C116)</f>
        <v>425</v>
      </c>
      <c r="E111" s="24">
        <f>IF(P_sau!D116=0," ",P_sau!D116)</f>
        <v>472</v>
      </c>
      <c r="F111" s="24">
        <f>IF(P_sau!E116=0," ",P_sau!E116)</f>
        <v>235</v>
      </c>
      <c r="G111" s="24">
        <f>IF(P_sau!F116=0," ",P_sau!F116)</f>
        <v>24</v>
      </c>
      <c r="H111" s="24">
        <f>IF(P_sau!G116=0," ",P_sau!G116)</f>
        <v>3669</v>
      </c>
    </row>
    <row r="112" spans="2:8" x14ac:dyDescent="0.25">
      <c r="B112" s="23" t="str">
        <f>IF(P_sau!A117=0," ",P_sau!A117)</f>
        <v>Nordreisa</v>
      </c>
      <c r="C112" s="24">
        <f>IF(P_sau!B117=0," ",P_sau!B117)</f>
        <v>3047</v>
      </c>
      <c r="D112" s="24">
        <f>IF(P_sau!C117=0," ",P_sau!C117)</f>
        <v>89</v>
      </c>
      <c r="E112" s="24">
        <f>IF(P_sau!D117=0," ",P_sau!D117)</f>
        <v>398</v>
      </c>
      <c r="F112" s="24">
        <f>IF(P_sau!E117=0," ",P_sau!E117)</f>
        <v>118</v>
      </c>
      <c r="G112" s="24">
        <f>IF(P_sau!F117=0," ",P_sau!F117)</f>
        <v>10</v>
      </c>
      <c r="H112" s="24">
        <f>IF(P_sau!G117=0," ",P_sau!G117)</f>
        <v>3662</v>
      </c>
    </row>
    <row r="113" spans="2:8" x14ac:dyDescent="0.25">
      <c r="B113" s="23" t="str">
        <f>IF(P_sau!A118=0," ",P_sau!A118)</f>
        <v>Askvoll</v>
      </c>
      <c r="C113" s="24">
        <f>IF(P_sau!B118=0," ",P_sau!B118)</f>
        <v>2783</v>
      </c>
      <c r="D113" s="24">
        <f>IF(P_sau!C118=0," ",P_sau!C118)</f>
        <v>213</v>
      </c>
      <c r="E113" s="24">
        <f>IF(P_sau!D118=0," ",P_sau!D118)</f>
        <v>388</v>
      </c>
      <c r="F113" s="24">
        <f>IF(P_sau!E118=0," ",P_sau!E118)</f>
        <v>244</v>
      </c>
      <c r="G113" s="24">
        <f>IF(P_sau!F118=0," ",P_sau!F118)</f>
        <v>15</v>
      </c>
      <c r="H113" s="24">
        <f>IF(P_sau!G118=0," ",P_sau!G118)</f>
        <v>3643</v>
      </c>
    </row>
    <row r="114" spans="2:8" x14ac:dyDescent="0.25">
      <c r="B114" s="23" t="str">
        <f>IF(P_sau!A119=0," ",P_sau!A119)</f>
        <v>Vinje</v>
      </c>
      <c r="C114" s="24">
        <f>IF(P_sau!B119=0," ",P_sau!B119)</f>
        <v>3148</v>
      </c>
      <c r="D114" s="24">
        <f>IF(P_sau!C119=0," ",P_sau!C119)</f>
        <v>13</v>
      </c>
      <c r="E114" s="24">
        <f>IF(P_sau!D119=0," ",P_sau!D119)</f>
        <v>326</v>
      </c>
      <c r="F114" s="24">
        <f>IF(P_sau!E119=0," ",P_sau!E119)</f>
        <v>147</v>
      </c>
      <c r="G114" s="24">
        <f>IF(P_sau!F119=0," ",P_sau!F119)</f>
        <v>7</v>
      </c>
      <c r="H114" s="24">
        <f>IF(P_sau!G119=0," ",P_sau!G119)</f>
        <v>3641</v>
      </c>
    </row>
    <row r="115" spans="2:8" x14ac:dyDescent="0.25">
      <c r="B115" s="23" t="str">
        <f>IF(P_sau!A120=0," ",P_sau!A120)</f>
        <v>Ringerike</v>
      </c>
      <c r="C115" s="24">
        <f>IF(P_sau!B120=0," ",P_sau!B120)</f>
        <v>2960</v>
      </c>
      <c r="D115" s="24" t="str">
        <f>IF(P_sau!C120=0," ",P_sau!C120)</f>
        <v xml:space="preserve"> </v>
      </c>
      <c r="E115" s="24">
        <f>IF(P_sau!D120=0," ",P_sau!D120)</f>
        <v>458</v>
      </c>
      <c r="F115" s="24">
        <f>IF(P_sau!E120=0," ",P_sau!E120)</f>
        <v>199</v>
      </c>
      <c r="G115" s="24">
        <f>IF(P_sau!F120=0," ",P_sau!F120)</f>
        <v>9</v>
      </c>
      <c r="H115" s="24">
        <f>IF(P_sau!G120=0," ",P_sau!G120)</f>
        <v>3626</v>
      </c>
    </row>
    <row r="116" spans="2:8" x14ac:dyDescent="0.25">
      <c r="B116" s="23" t="str">
        <f>IF(P_sau!A121=0," ",P_sau!A121)</f>
        <v>Nesna</v>
      </c>
      <c r="C116" s="24">
        <f>IF(P_sau!B121=0," ",P_sau!B121)</f>
        <v>2792</v>
      </c>
      <c r="D116" s="24">
        <f>IF(P_sau!C121=0," ",P_sau!C121)</f>
        <v>331</v>
      </c>
      <c r="E116" s="24">
        <f>IF(P_sau!D121=0," ",P_sau!D121)</f>
        <v>347</v>
      </c>
      <c r="F116" s="24">
        <f>IF(P_sau!E121=0," ",P_sau!E121)</f>
        <v>110</v>
      </c>
      <c r="G116" s="24">
        <f>IF(P_sau!F121=0," ",P_sau!F121)</f>
        <v>16</v>
      </c>
      <c r="H116" s="24">
        <f>IF(P_sau!G121=0," ",P_sau!G121)</f>
        <v>3596</v>
      </c>
    </row>
    <row r="117" spans="2:8" x14ac:dyDescent="0.25">
      <c r="B117" s="23" t="str">
        <f>IF(P_sau!A122=0," ",P_sau!A122)</f>
        <v>Øvre Eiker</v>
      </c>
      <c r="C117" s="24">
        <f>IF(P_sau!B122=0," ",P_sau!B122)</f>
        <v>3071</v>
      </c>
      <c r="D117" s="24" t="str">
        <f>IF(P_sau!C122=0," ",P_sau!C122)</f>
        <v xml:space="preserve"> </v>
      </c>
      <c r="E117" s="24">
        <f>IF(P_sau!D122=0," ",P_sau!D122)</f>
        <v>334</v>
      </c>
      <c r="F117" s="24">
        <f>IF(P_sau!E122=0," ",P_sau!E122)</f>
        <v>176</v>
      </c>
      <c r="G117" s="24">
        <f>IF(P_sau!F122=0," ",P_sau!F122)</f>
        <v>10</v>
      </c>
      <c r="H117" s="24">
        <f>IF(P_sau!G122=0," ",P_sau!G122)</f>
        <v>3591</v>
      </c>
    </row>
    <row r="118" spans="2:8" x14ac:dyDescent="0.25">
      <c r="B118" s="23" t="str">
        <f>IF(P_sau!A123=0," ",P_sau!A123)</f>
        <v>Naustdal</v>
      </c>
      <c r="C118" s="24">
        <f>IF(P_sau!B123=0," ",P_sau!B123)</f>
        <v>2985</v>
      </c>
      <c r="D118" s="24">
        <f>IF(P_sau!C123=0," ",P_sau!C123)</f>
        <v>27</v>
      </c>
      <c r="E118" s="24">
        <f>IF(P_sau!D123=0," ",P_sau!D123)</f>
        <v>364</v>
      </c>
      <c r="F118" s="24">
        <f>IF(P_sau!E123=0," ",P_sau!E123)</f>
        <v>136</v>
      </c>
      <c r="G118" s="24">
        <f>IF(P_sau!F123=0," ",P_sau!F123)</f>
        <v>20</v>
      </c>
      <c r="H118" s="24">
        <f>IF(P_sau!G123=0," ",P_sau!G123)</f>
        <v>3532</v>
      </c>
    </row>
    <row r="119" spans="2:8" x14ac:dyDescent="0.25">
      <c r="B119" s="23" t="str">
        <f>IF(P_sau!A124=0," ",P_sau!A124)</f>
        <v>Ulvik</v>
      </c>
      <c r="C119" s="24">
        <f>IF(P_sau!B124=0," ",P_sau!B124)</f>
        <v>3071</v>
      </c>
      <c r="D119" s="24">
        <f>IF(P_sau!C124=0," ",P_sau!C124)</f>
        <v>45</v>
      </c>
      <c r="E119" s="24">
        <f>IF(P_sau!D124=0," ",P_sau!D124)</f>
        <v>304</v>
      </c>
      <c r="F119" s="24">
        <f>IF(P_sau!E124=0," ",P_sau!E124)</f>
        <v>74</v>
      </c>
      <c r="G119" s="24">
        <f>IF(P_sau!F124=0," ",P_sau!F124)</f>
        <v>12</v>
      </c>
      <c r="H119" s="24">
        <f>IF(P_sau!G124=0," ",P_sau!G124)</f>
        <v>3506</v>
      </c>
    </row>
    <row r="120" spans="2:8" x14ac:dyDescent="0.25">
      <c r="B120" s="23" t="str">
        <f>IF(P_sau!A125=0," ",P_sau!A125)</f>
        <v>Ullensvang</v>
      </c>
      <c r="C120" s="24">
        <f>IF(P_sau!B125=0," ",P_sau!B125)</f>
        <v>2912</v>
      </c>
      <c r="D120" s="24">
        <f>IF(P_sau!C125=0," ",P_sau!C125)</f>
        <v>84</v>
      </c>
      <c r="E120" s="24">
        <f>IF(P_sau!D125=0," ",P_sau!D125)</f>
        <v>354</v>
      </c>
      <c r="F120" s="24">
        <f>IF(P_sau!E125=0," ",P_sau!E125)</f>
        <v>104</v>
      </c>
      <c r="G120" s="24">
        <f>IF(P_sau!F125=0," ",P_sau!F125)</f>
        <v>16</v>
      </c>
      <c r="H120" s="24">
        <f>IF(P_sau!G125=0," ",P_sau!G125)</f>
        <v>3470</v>
      </c>
    </row>
    <row r="121" spans="2:8" x14ac:dyDescent="0.25">
      <c r="B121" s="23" t="str">
        <f>IF(P_sau!A126=0," ",P_sau!A126)</f>
        <v>Smøla</v>
      </c>
      <c r="C121" s="24">
        <f>IF(P_sau!B126=0," ",P_sau!B126)</f>
        <v>1124</v>
      </c>
      <c r="D121" s="24">
        <f>IF(P_sau!C126=0," ",P_sau!C126)</f>
        <v>1937</v>
      </c>
      <c r="E121" s="24">
        <f>IF(P_sau!D126=0," ",P_sau!D126)</f>
        <v>251</v>
      </c>
      <c r="F121" s="24">
        <f>IF(P_sau!E126=0," ",P_sau!E126)</f>
        <v>123</v>
      </c>
      <c r="G121" s="24">
        <f>IF(P_sau!F126=0," ",P_sau!F126)</f>
        <v>18</v>
      </c>
      <c r="H121" s="24">
        <f>IF(P_sau!G126=0," ",P_sau!G126)</f>
        <v>3453</v>
      </c>
    </row>
    <row r="122" spans="2:8" x14ac:dyDescent="0.25">
      <c r="B122" s="23" t="str">
        <f>IF(P_sau!A127=0," ",P_sau!A127)</f>
        <v>Nesset</v>
      </c>
      <c r="C122" s="24">
        <f>IF(P_sau!B127=0," ",P_sau!B127)</f>
        <v>2671</v>
      </c>
      <c r="D122" s="24">
        <f>IF(P_sau!C127=0," ",P_sau!C127)</f>
        <v>91</v>
      </c>
      <c r="E122" s="24">
        <f>IF(P_sau!D127=0," ",P_sau!D127)</f>
        <v>471</v>
      </c>
      <c r="F122" s="24">
        <f>IF(P_sau!E127=0," ",P_sau!E127)</f>
        <v>159</v>
      </c>
      <c r="G122" s="24">
        <f>IF(P_sau!F127=0," ",P_sau!F127)</f>
        <v>20</v>
      </c>
      <c r="H122" s="24">
        <f>IF(P_sau!G127=0," ",P_sau!G127)</f>
        <v>3412</v>
      </c>
    </row>
    <row r="123" spans="2:8" x14ac:dyDescent="0.25">
      <c r="B123" s="23" t="str">
        <f>IF(P_sau!A128=0," ",P_sau!A128)</f>
        <v>Inderøy</v>
      </c>
      <c r="C123" s="24">
        <f>IF(P_sau!B128=0," ",P_sau!B128)</f>
        <v>3084</v>
      </c>
      <c r="D123" s="24" t="str">
        <f>IF(P_sau!C128=0," ",P_sau!C128)</f>
        <v xml:space="preserve"> </v>
      </c>
      <c r="E123" s="24">
        <f>IF(P_sau!D128=0," ",P_sau!D128)</f>
        <v>256</v>
      </c>
      <c r="F123" s="24">
        <f>IF(P_sau!E128=0," ",P_sau!E128)</f>
        <v>49</v>
      </c>
      <c r="G123" s="24">
        <f>IF(P_sau!F128=0," ",P_sau!F128)</f>
        <v>5</v>
      </c>
      <c r="H123" s="24">
        <f>IF(P_sau!G128=0," ",P_sau!G128)</f>
        <v>3394</v>
      </c>
    </row>
    <row r="124" spans="2:8" x14ac:dyDescent="0.25">
      <c r="B124" s="23" t="str">
        <f>IF(P_sau!A129=0," ",P_sau!A129)</f>
        <v>Verran</v>
      </c>
      <c r="C124" s="24">
        <f>IF(P_sau!B129=0," ",P_sau!B129)</f>
        <v>2736</v>
      </c>
      <c r="D124" s="24">
        <f>IF(P_sau!C129=0," ",P_sau!C129)</f>
        <v>210</v>
      </c>
      <c r="E124" s="24">
        <f>IF(P_sau!D129=0," ",P_sau!D129)</f>
        <v>302</v>
      </c>
      <c r="F124" s="24">
        <f>IF(P_sau!E129=0," ",P_sau!E129)</f>
        <v>112</v>
      </c>
      <c r="G124" s="24">
        <f>IF(P_sau!F129=0," ",P_sau!F129)</f>
        <v>11</v>
      </c>
      <c r="H124" s="24">
        <f>IF(P_sau!G129=0," ",P_sau!G129)</f>
        <v>3371</v>
      </c>
    </row>
    <row r="125" spans="2:8" x14ac:dyDescent="0.25">
      <c r="B125" s="23" t="str">
        <f>IF(P_sau!A130=0," ",P_sau!A130)</f>
        <v>Lunner</v>
      </c>
      <c r="C125" s="24">
        <f>IF(P_sau!B130=0," ",P_sau!B130)</f>
        <v>2697</v>
      </c>
      <c r="D125" s="24" t="str">
        <f>IF(P_sau!C130=0," ",P_sau!C130)</f>
        <v xml:space="preserve"> </v>
      </c>
      <c r="E125" s="24">
        <f>IF(P_sau!D130=0," ",P_sau!D130)</f>
        <v>454</v>
      </c>
      <c r="F125" s="24">
        <f>IF(P_sau!E130=0," ",P_sau!E130)</f>
        <v>194</v>
      </c>
      <c r="G125" s="24">
        <f>IF(P_sau!F130=0," ",P_sau!F130)</f>
        <v>4</v>
      </c>
      <c r="H125" s="24">
        <f>IF(P_sau!G130=0," ",P_sau!G130)</f>
        <v>3349</v>
      </c>
    </row>
    <row r="126" spans="2:8" x14ac:dyDescent="0.25">
      <c r="B126" s="23" t="str">
        <f>IF(P_sau!A131=0," ",P_sau!A131)</f>
        <v>Hjartdal</v>
      </c>
      <c r="C126" s="24">
        <f>IF(P_sau!B131=0," ",P_sau!B131)</f>
        <v>2697</v>
      </c>
      <c r="D126" s="24" t="str">
        <f>IF(P_sau!C131=0," ",P_sau!C131)</f>
        <v xml:space="preserve"> </v>
      </c>
      <c r="E126" s="24">
        <f>IF(P_sau!D131=0," ",P_sau!D131)</f>
        <v>397</v>
      </c>
      <c r="F126" s="24">
        <f>IF(P_sau!E131=0," ",P_sau!E131)</f>
        <v>192</v>
      </c>
      <c r="G126" s="24">
        <f>IF(P_sau!F131=0," ",P_sau!F131)</f>
        <v>10</v>
      </c>
      <c r="H126" s="24">
        <f>IF(P_sau!G131=0," ",P_sau!G131)</f>
        <v>3296</v>
      </c>
    </row>
    <row r="127" spans="2:8" x14ac:dyDescent="0.25">
      <c r="B127" s="23" t="str">
        <f>IF(P_sau!A132=0," ",P_sau!A132)</f>
        <v>Ørsta</v>
      </c>
      <c r="C127" s="24">
        <f>IF(P_sau!B132=0," ",P_sau!B132)</f>
        <v>2567</v>
      </c>
      <c r="D127" s="24">
        <f>IF(P_sau!C132=0," ",P_sau!C132)</f>
        <v>182</v>
      </c>
      <c r="E127" s="24">
        <f>IF(P_sau!D132=0," ",P_sau!D132)</f>
        <v>345</v>
      </c>
      <c r="F127" s="24">
        <f>IF(P_sau!E132=0," ",P_sau!E132)</f>
        <v>119</v>
      </c>
      <c r="G127" s="24">
        <f>IF(P_sau!F132=0," ",P_sau!F132)</f>
        <v>19</v>
      </c>
      <c r="H127" s="24">
        <f>IF(P_sau!G132=0," ",P_sau!G132)</f>
        <v>3232</v>
      </c>
    </row>
    <row r="128" spans="2:8" x14ac:dyDescent="0.25">
      <c r="B128" s="23" t="str">
        <f>IF(P_sau!A133=0," ",P_sau!A133)</f>
        <v>Bjugn</v>
      </c>
      <c r="C128" s="24">
        <f>IF(P_sau!B133=0," ",P_sau!B133)</f>
        <v>1791</v>
      </c>
      <c r="D128" s="24">
        <f>IF(P_sau!C133=0," ",P_sau!C133)</f>
        <v>879</v>
      </c>
      <c r="E128" s="24">
        <f>IF(P_sau!D133=0," ",P_sau!D133)</f>
        <v>354</v>
      </c>
      <c r="F128" s="24">
        <f>IF(P_sau!E133=0," ",P_sau!E133)</f>
        <v>193</v>
      </c>
      <c r="G128" s="24">
        <f>IF(P_sau!F133=0," ",P_sau!F133)</f>
        <v>14</v>
      </c>
      <c r="H128" s="24">
        <f>IF(P_sau!G133=0," ",P_sau!G133)</f>
        <v>3231</v>
      </c>
    </row>
    <row r="129" spans="2:8" x14ac:dyDescent="0.25">
      <c r="B129" s="23" t="str">
        <f>IF(P_sau!A134=0," ",P_sau!A134)</f>
        <v>Saltdal</v>
      </c>
      <c r="C129" s="24">
        <f>IF(P_sau!B134=0," ",P_sau!B134)</f>
        <v>2405</v>
      </c>
      <c r="D129" s="24">
        <f>IF(P_sau!C134=0," ",P_sau!C134)</f>
        <v>277</v>
      </c>
      <c r="E129" s="24">
        <f>IF(P_sau!D134=0," ",P_sau!D134)</f>
        <v>405</v>
      </c>
      <c r="F129" s="24">
        <f>IF(P_sau!E134=0," ",P_sau!E134)</f>
        <v>94</v>
      </c>
      <c r="G129" s="24">
        <f>IF(P_sau!F134=0," ",P_sau!F134)</f>
        <v>13</v>
      </c>
      <c r="H129" s="24">
        <f>IF(P_sau!G134=0," ",P_sau!G134)</f>
        <v>3194</v>
      </c>
    </row>
    <row r="130" spans="2:8" x14ac:dyDescent="0.25">
      <c r="B130" s="23" t="str">
        <f>IF(P_sau!A135=0," ",P_sau!A135)</f>
        <v>Målselv</v>
      </c>
      <c r="C130" s="24">
        <f>IF(P_sau!B135=0," ",P_sau!B135)</f>
        <v>2686</v>
      </c>
      <c r="D130" s="24">
        <f>IF(P_sau!C135=0," ",P_sau!C135)</f>
        <v>97</v>
      </c>
      <c r="E130" s="24">
        <f>IF(P_sau!D135=0," ",P_sau!D135)</f>
        <v>308</v>
      </c>
      <c r="F130" s="24">
        <f>IF(P_sau!E135=0," ",P_sau!E135)</f>
        <v>67</v>
      </c>
      <c r="G130" s="24">
        <f>IF(P_sau!F135=0," ",P_sau!F135)</f>
        <v>9</v>
      </c>
      <c r="H130" s="24">
        <f>IF(P_sau!G135=0," ",P_sau!G135)</f>
        <v>3167</v>
      </c>
    </row>
    <row r="131" spans="2:8" x14ac:dyDescent="0.25">
      <c r="B131" s="23" t="str">
        <f>IF(P_sau!A136=0," ",P_sau!A136)</f>
        <v>Hægebostad</v>
      </c>
      <c r="C131" s="24">
        <f>IF(P_sau!B136=0," ",P_sau!B136)</f>
        <v>2598</v>
      </c>
      <c r="D131" s="24">
        <f>IF(P_sau!C136=0," ",P_sau!C136)</f>
        <v>34</v>
      </c>
      <c r="E131" s="24">
        <f>IF(P_sau!D136=0," ",P_sau!D136)</f>
        <v>354</v>
      </c>
      <c r="F131" s="24">
        <f>IF(P_sau!E136=0," ",P_sau!E136)</f>
        <v>140</v>
      </c>
      <c r="G131" s="24">
        <f>IF(P_sau!F136=0," ",P_sau!F136)</f>
        <v>8</v>
      </c>
      <c r="H131" s="24">
        <f>IF(P_sau!G136=0," ",P_sau!G136)</f>
        <v>3134</v>
      </c>
    </row>
    <row r="132" spans="2:8" x14ac:dyDescent="0.25">
      <c r="B132" s="23" t="str">
        <f>IF(P_sau!A137=0," ",P_sau!A137)</f>
        <v>Aurland</v>
      </c>
      <c r="C132" s="24">
        <f>IF(P_sau!B137=0," ",P_sau!B137)</f>
        <v>2675</v>
      </c>
      <c r="D132" s="24" t="str">
        <f>IF(P_sau!C137=0," ",P_sau!C137)</f>
        <v xml:space="preserve"> </v>
      </c>
      <c r="E132" s="24">
        <f>IF(P_sau!D137=0," ",P_sau!D137)</f>
        <v>350</v>
      </c>
      <c r="F132" s="24">
        <f>IF(P_sau!E137=0," ",P_sau!E137)</f>
        <v>80</v>
      </c>
      <c r="G132" s="24">
        <f>IF(P_sau!F137=0," ",P_sau!F137)</f>
        <v>11</v>
      </c>
      <c r="H132" s="24">
        <f>IF(P_sau!G137=0," ",P_sau!G137)</f>
        <v>3116</v>
      </c>
    </row>
    <row r="133" spans="2:8" x14ac:dyDescent="0.25">
      <c r="B133" s="23" t="str">
        <f>IF(P_sau!A138=0," ",P_sau!A138)</f>
        <v>Sola</v>
      </c>
      <c r="C133" s="24">
        <f>IF(P_sau!B138=0," ",P_sau!B138)</f>
        <v>2630</v>
      </c>
      <c r="D133" s="24">
        <f>IF(P_sau!C138=0," ",P_sau!C138)</f>
        <v>25</v>
      </c>
      <c r="E133" s="24">
        <f>IF(P_sau!D138=0," ",P_sau!D138)</f>
        <v>304</v>
      </c>
      <c r="F133" s="24">
        <f>IF(P_sau!E138=0," ",P_sau!E138)</f>
        <v>139</v>
      </c>
      <c r="G133" s="24">
        <f>IF(P_sau!F138=0," ",P_sau!F138)</f>
        <v>8</v>
      </c>
      <c r="H133" s="24">
        <f>IF(P_sau!G138=0," ",P_sau!G138)</f>
        <v>3106</v>
      </c>
    </row>
    <row r="134" spans="2:8" x14ac:dyDescent="0.25">
      <c r="B134" s="23" t="str">
        <f>IF(P_sau!A139=0," ",P_sau!A139)</f>
        <v>Lenvik</v>
      </c>
      <c r="C134" s="24">
        <f>IF(P_sau!B139=0," ",P_sau!B139)</f>
        <v>2359</v>
      </c>
      <c r="D134" s="24">
        <f>IF(P_sau!C139=0," ",P_sau!C139)</f>
        <v>318</v>
      </c>
      <c r="E134" s="24">
        <f>IF(P_sau!D139=0," ",P_sau!D139)</f>
        <v>322</v>
      </c>
      <c r="F134" s="24">
        <f>IF(P_sau!E139=0," ",P_sau!E139)</f>
        <v>56</v>
      </c>
      <c r="G134" s="24">
        <f>IF(P_sau!F139=0," ",P_sau!F139)</f>
        <v>8</v>
      </c>
      <c r="H134" s="24">
        <f>IF(P_sau!G139=0," ",P_sau!G139)</f>
        <v>3063</v>
      </c>
    </row>
    <row r="135" spans="2:8" x14ac:dyDescent="0.25">
      <c r="B135" s="23" t="str">
        <f>IF(P_sau!A140=0," ",P_sau!A140)</f>
        <v>Rendalen</v>
      </c>
      <c r="C135" s="24">
        <f>IF(P_sau!B140=0," ",P_sau!B140)</f>
        <v>2543</v>
      </c>
      <c r="D135" s="24" t="str">
        <f>IF(P_sau!C140=0," ",P_sau!C140)</f>
        <v xml:space="preserve"> </v>
      </c>
      <c r="E135" s="24">
        <f>IF(P_sau!D140=0," ",P_sau!D140)</f>
        <v>336</v>
      </c>
      <c r="F135" s="24">
        <f>IF(P_sau!E140=0," ",P_sau!E140)</f>
        <v>160</v>
      </c>
      <c r="G135" s="24">
        <f>IF(P_sau!F140=0," ",P_sau!F140)</f>
        <v>21</v>
      </c>
      <c r="H135" s="24">
        <f>IF(P_sau!G140=0," ",P_sau!G140)</f>
        <v>3060</v>
      </c>
    </row>
    <row r="136" spans="2:8" x14ac:dyDescent="0.25">
      <c r="B136" s="23" t="str">
        <f>IF(P_sau!A141=0," ",P_sau!A141)</f>
        <v>Selje</v>
      </c>
      <c r="C136" s="24">
        <f>IF(P_sau!B141=0," ",P_sau!B141)</f>
        <v>2420</v>
      </c>
      <c r="D136" s="24">
        <f>IF(P_sau!C141=0," ",P_sau!C141)</f>
        <v>87</v>
      </c>
      <c r="E136" s="24">
        <f>IF(P_sau!D141=0," ",P_sau!D141)</f>
        <v>448</v>
      </c>
      <c r="F136" s="24">
        <f>IF(P_sau!E141=0," ",P_sau!E141)</f>
        <v>64</v>
      </c>
      <c r="G136" s="24">
        <f>IF(P_sau!F141=0," ",P_sau!F141)</f>
        <v>16</v>
      </c>
      <c r="H136" s="24">
        <f>IF(P_sau!G141=0," ",P_sau!G141)</f>
        <v>3035</v>
      </c>
    </row>
    <row r="137" spans="2:8" x14ac:dyDescent="0.25">
      <c r="B137" s="23" t="str">
        <f>IF(P_sau!A142=0," ",P_sau!A142)</f>
        <v>Norddal</v>
      </c>
      <c r="C137" s="24">
        <f>IF(P_sau!B142=0," ",P_sau!B142)</f>
        <v>2561</v>
      </c>
      <c r="D137" s="24">
        <f>IF(P_sau!C142=0," ",P_sau!C142)</f>
        <v>47</v>
      </c>
      <c r="E137" s="24">
        <f>IF(P_sau!D142=0," ",P_sau!D142)</f>
        <v>304</v>
      </c>
      <c r="F137" s="24">
        <f>IF(P_sau!E142=0," ",P_sau!E142)</f>
        <v>89</v>
      </c>
      <c r="G137" s="24">
        <f>IF(P_sau!F142=0," ",P_sau!F142)</f>
        <v>15</v>
      </c>
      <c r="H137" s="24">
        <f>IF(P_sau!G142=0," ",P_sau!G142)</f>
        <v>3016</v>
      </c>
    </row>
    <row r="138" spans="2:8" x14ac:dyDescent="0.25">
      <c r="B138" s="23" t="str">
        <f>IF(P_sau!A143=0," ",P_sau!A143)</f>
        <v>Seljord</v>
      </c>
      <c r="C138" s="24">
        <f>IF(P_sau!B143=0," ",P_sau!B143)</f>
        <v>2414</v>
      </c>
      <c r="D138" s="24" t="str">
        <f>IF(P_sau!C143=0," ",P_sau!C143)</f>
        <v xml:space="preserve"> </v>
      </c>
      <c r="E138" s="24">
        <f>IF(P_sau!D143=0," ",P_sau!D143)</f>
        <v>386</v>
      </c>
      <c r="F138" s="24">
        <f>IF(P_sau!E143=0," ",P_sau!E143)</f>
        <v>159</v>
      </c>
      <c r="G138" s="24">
        <f>IF(P_sau!F143=0," ",P_sau!F143)</f>
        <v>23</v>
      </c>
      <c r="H138" s="24">
        <f>IF(P_sau!G143=0," ",P_sau!G143)</f>
        <v>2982</v>
      </c>
    </row>
    <row r="139" spans="2:8" x14ac:dyDescent="0.25">
      <c r="B139" s="23" t="str">
        <f>IF(P_sau!A144=0," ",P_sau!A144)</f>
        <v>Hemsedal</v>
      </c>
      <c r="C139" s="24">
        <f>IF(P_sau!B144=0," ",P_sau!B144)</f>
        <v>2520</v>
      </c>
      <c r="D139" s="24" t="str">
        <f>IF(P_sau!C144=0," ",P_sau!C144)</f>
        <v xml:space="preserve"> </v>
      </c>
      <c r="E139" s="24">
        <f>IF(P_sau!D144=0," ",P_sau!D144)</f>
        <v>272</v>
      </c>
      <c r="F139" s="24">
        <f>IF(P_sau!E144=0," ",P_sau!E144)</f>
        <v>127</v>
      </c>
      <c r="G139" s="24">
        <f>IF(P_sau!F144=0," ",P_sau!F144)</f>
        <v>24</v>
      </c>
      <c r="H139" s="24">
        <f>IF(P_sau!G144=0," ",P_sau!G144)</f>
        <v>2943</v>
      </c>
    </row>
    <row r="140" spans="2:8" x14ac:dyDescent="0.25">
      <c r="B140" s="23" t="str">
        <f>IF(P_sau!A145=0," ",P_sau!A145)</f>
        <v>Odda</v>
      </c>
      <c r="C140" s="24">
        <f>IF(P_sau!B145=0," ",P_sau!B145)</f>
        <v>2580</v>
      </c>
      <c r="D140" s="24" t="str">
        <f>IF(P_sau!C145=0," ",P_sau!C145)</f>
        <v xml:space="preserve"> </v>
      </c>
      <c r="E140" s="24">
        <f>IF(P_sau!D145=0," ",P_sau!D145)</f>
        <v>246</v>
      </c>
      <c r="F140" s="24">
        <f>IF(P_sau!E145=0," ",P_sau!E145)</f>
        <v>68</v>
      </c>
      <c r="G140" s="24">
        <f>IF(P_sau!F145=0," ",P_sau!F145)</f>
        <v>11</v>
      </c>
      <c r="H140" s="24">
        <f>IF(P_sau!G145=0," ",P_sau!G145)</f>
        <v>2905</v>
      </c>
    </row>
    <row r="141" spans="2:8" x14ac:dyDescent="0.25">
      <c r="B141" s="23" t="str">
        <f>IF(P_sau!A146=0," ",P_sau!A146)</f>
        <v>Kåfjord</v>
      </c>
      <c r="C141" s="24">
        <f>IF(P_sau!B146=0," ",P_sau!B146)</f>
        <v>2070</v>
      </c>
      <c r="D141" s="24">
        <f>IF(P_sau!C146=0," ",P_sau!C146)</f>
        <v>321</v>
      </c>
      <c r="E141" s="24">
        <f>IF(P_sau!D146=0," ",P_sau!D146)</f>
        <v>392</v>
      </c>
      <c r="F141" s="24">
        <f>IF(P_sau!E146=0," ",P_sau!E146)</f>
        <v>100</v>
      </c>
      <c r="G141" s="24">
        <f>IF(P_sau!F146=0," ",P_sau!F146)</f>
        <v>19</v>
      </c>
      <c r="H141" s="24">
        <f>IF(P_sau!G146=0," ",P_sau!G146)</f>
        <v>2902</v>
      </c>
    </row>
    <row r="142" spans="2:8" x14ac:dyDescent="0.25">
      <c r="B142" s="23" t="str">
        <f>IF(P_sau!A147=0," ",P_sau!A147)</f>
        <v>Salangen</v>
      </c>
      <c r="C142" s="24">
        <f>IF(P_sau!B147=0," ",P_sau!B147)</f>
        <v>2557</v>
      </c>
      <c r="D142" s="24">
        <f>IF(P_sau!C147=0," ",P_sau!C147)</f>
        <v>31</v>
      </c>
      <c r="E142" s="24">
        <f>IF(P_sau!D147=0," ",P_sau!D147)</f>
        <v>246</v>
      </c>
      <c r="F142" s="24">
        <f>IF(P_sau!E147=0," ",P_sau!E147)</f>
        <v>52</v>
      </c>
      <c r="G142" s="24">
        <f>IF(P_sau!F147=0," ",P_sau!F147)</f>
        <v>5</v>
      </c>
      <c r="H142" s="24">
        <f>IF(P_sau!G147=0," ",P_sau!G147)</f>
        <v>2891</v>
      </c>
    </row>
    <row r="143" spans="2:8" x14ac:dyDescent="0.25">
      <c r="B143" s="23" t="str">
        <f>IF(P_sau!A148=0," ",P_sau!A148)</f>
        <v>Bø</v>
      </c>
      <c r="C143" s="24">
        <f>IF(P_sau!B148=0," ",P_sau!B148)</f>
        <v>2194</v>
      </c>
      <c r="D143" s="24">
        <f>IF(P_sau!C148=0," ",P_sau!C148)</f>
        <v>173</v>
      </c>
      <c r="E143" s="24">
        <f>IF(P_sau!D148=0," ",P_sau!D148)</f>
        <v>360</v>
      </c>
      <c r="F143" s="24">
        <f>IF(P_sau!E148=0," ",P_sau!E148)</f>
        <v>138</v>
      </c>
      <c r="G143" s="24">
        <f>IF(P_sau!F148=0," ",P_sau!F148)</f>
        <v>24</v>
      </c>
      <c r="H143" s="24">
        <f>IF(P_sau!G148=0," ",P_sau!G148)</f>
        <v>2889</v>
      </c>
    </row>
    <row r="144" spans="2:8" x14ac:dyDescent="0.25">
      <c r="B144" s="23" t="str">
        <f>IF(P_sau!A149=0," ",P_sau!A149)</f>
        <v>Bergen</v>
      </c>
      <c r="C144" s="24">
        <f>IF(P_sau!B149=0," ",P_sau!B149)</f>
        <v>2386</v>
      </c>
      <c r="D144" s="24">
        <f>IF(P_sau!C149=0," ",P_sau!C149)</f>
        <v>59</v>
      </c>
      <c r="E144" s="24">
        <f>IF(P_sau!D149=0," ",P_sau!D149)</f>
        <v>302</v>
      </c>
      <c r="F144" s="24">
        <f>IF(P_sau!E149=0," ",P_sau!E149)</f>
        <v>131</v>
      </c>
      <c r="G144" s="24">
        <f>IF(P_sau!F149=0," ",P_sau!F149)</f>
        <v>10</v>
      </c>
      <c r="H144" s="24">
        <f>IF(P_sau!G149=0," ",P_sau!G149)</f>
        <v>2888</v>
      </c>
    </row>
    <row r="145" spans="2:8" x14ac:dyDescent="0.25">
      <c r="B145" s="23" t="str">
        <f>IF(P_sau!A150=0," ",P_sau!A150)</f>
        <v>Alstahaug</v>
      </c>
      <c r="C145" s="24">
        <f>IF(P_sau!B150=0," ",P_sau!B150)</f>
        <v>1673</v>
      </c>
      <c r="D145" s="24">
        <f>IF(P_sau!C150=0," ",P_sau!C150)</f>
        <v>691</v>
      </c>
      <c r="E145" s="24">
        <f>IF(P_sau!D150=0," ",P_sau!D150)</f>
        <v>427</v>
      </c>
      <c r="F145" s="24">
        <f>IF(P_sau!E150=0," ",P_sau!E150)</f>
        <v>62</v>
      </c>
      <c r="G145" s="24">
        <f>IF(P_sau!F150=0," ",P_sau!F150)</f>
        <v>15</v>
      </c>
      <c r="H145" s="24">
        <f>IF(P_sau!G150=0," ",P_sau!G150)</f>
        <v>2868</v>
      </c>
    </row>
    <row r="146" spans="2:8" x14ac:dyDescent="0.25">
      <c r="B146" s="23" t="str">
        <f>IF(P_sau!A151=0," ",P_sau!A151)</f>
        <v>Gol</v>
      </c>
      <c r="C146" s="24">
        <f>IF(P_sau!B151=0," ",P_sau!B151)</f>
        <v>2350</v>
      </c>
      <c r="D146" s="24" t="str">
        <f>IF(P_sau!C151=0," ",P_sau!C151)</f>
        <v xml:space="preserve"> </v>
      </c>
      <c r="E146" s="24">
        <f>IF(P_sau!D151=0," ",P_sau!D151)</f>
        <v>350</v>
      </c>
      <c r="F146" s="24">
        <f>IF(P_sau!E151=0," ",P_sau!E151)</f>
        <v>146</v>
      </c>
      <c r="G146" s="24">
        <f>IF(P_sau!F151=0," ",P_sau!F151)</f>
        <v>8</v>
      </c>
      <c r="H146" s="24">
        <f>IF(P_sau!G151=0," ",P_sau!G151)</f>
        <v>2854</v>
      </c>
    </row>
    <row r="147" spans="2:8" x14ac:dyDescent="0.25">
      <c r="B147" s="23" t="str">
        <f>IF(P_sau!A152=0," ",P_sau!A152)</f>
        <v>Lurøy</v>
      </c>
      <c r="C147" s="24">
        <f>IF(P_sau!B152=0," ",P_sau!B152)</f>
        <v>1916</v>
      </c>
      <c r="D147" s="24">
        <f>IF(P_sau!C152=0," ",P_sau!C152)</f>
        <v>477</v>
      </c>
      <c r="E147" s="24">
        <f>IF(P_sau!D152=0," ",P_sau!D152)</f>
        <v>349</v>
      </c>
      <c r="F147" s="24">
        <f>IF(P_sau!E152=0," ",P_sau!E152)</f>
        <v>76</v>
      </c>
      <c r="G147" s="24">
        <f>IF(P_sau!F152=0," ",P_sau!F152)</f>
        <v>30</v>
      </c>
      <c r="H147" s="24">
        <f>IF(P_sau!G152=0," ",P_sau!G152)</f>
        <v>2848</v>
      </c>
    </row>
    <row r="148" spans="2:8" x14ac:dyDescent="0.25">
      <c r="B148" s="23" t="str">
        <f>IF(P_sau!A153=0," ",P_sau!A153)</f>
        <v>Klepp</v>
      </c>
      <c r="C148" s="24">
        <f>IF(P_sau!B153=0," ",P_sau!B153)</f>
        <v>2422</v>
      </c>
      <c r="D148" s="24" t="str">
        <f>IF(P_sau!C153=0," ",P_sau!C153)</f>
        <v xml:space="preserve"> </v>
      </c>
      <c r="E148" s="24">
        <f>IF(P_sau!D153=0," ",P_sau!D153)</f>
        <v>280</v>
      </c>
      <c r="F148" s="24">
        <f>IF(P_sau!E153=0," ",P_sau!E153)</f>
        <v>111</v>
      </c>
      <c r="G148" s="24">
        <f>IF(P_sau!F153=0," ",P_sau!F153)</f>
        <v>11</v>
      </c>
      <c r="H148" s="24">
        <f>IF(P_sau!G153=0," ",P_sau!G153)</f>
        <v>2824</v>
      </c>
    </row>
    <row r="149" spans="2:8" x14ac:dyDescent="0.25">
      <c r="B149" s="23" t="str">
        <f>IF(P_sau!A154=0," ",P_sau!A154)</f>
        <v>Masfjorden</v>
      </c>
      <c r="C149" s="24">
        <f>IF(P_sau!B154=0," ",P_sau!B154)</f>
        <v>2346</v>
      </c>
      <c r="D149" s="24">
        <f>IF(P_sau!C154=0," ",P_sau!C154)</f>
        <v>46</v>
      </c>
      <c r="E149" s="24">
        <f>IF(P_sau!D154=0," ",P_sau!D154)</f>
        <v>283</v>
      </c>
      <c r="F149" s="24">
        <f>IF(P_sau!E154=0," ",P_sau!E154)</f>
        <v>117</v>
      </c>
      <c r="G149" s="24">
        <f>IF(P_sau!F154=0," ",P_sau!F154)</f>
        <v>17</v>
      </c>
      <c r="H149" s="24">
        <f>IF(P_sau!G154=0," ",P_sau!G154)</f>
        <v>2809</v>
      </c>
    </row>
    <row r="150" spans="2:8" x14ac:dyDescent="0.25">
      <c r="B150" s="23" t="str">
        <f>IF(P_sau!A155=0," ",P_sau!A155)</f>
        <v>Hitra</v>
      </c>
      <c r="C150" s="24">
        <f>IF(P_sau!B155=0," ",P_sau!B155)</f>
        <v>1483</v>
      </c>
      <c r="D150" s="24">
        <f>IF(P_sau!C155=0," ",P_sau!C155)</f>
        <v>1053</v>
      </c>
      <c r="E150" s="24">
        <f>IF(P_sau!D155=0," ",P_sau!D155)</f>
        <v>187</v>
      </c>
      <c r="F150" s="24">
        <f>IF(P_sau!E155=0," ",P_sau!E155)</f>
        <v>59</v>
      </c>
      <c r="G150" s="24">
        <f>IF(P_sau!F155=0," ",P_sau!F155)</f>
        <v>5</v>
      </c>
      <c r="H150" s="24">
        <f>IF(P_sau!G155=0," ",P_sau!G155)</f>
        <v>2787</v>
      </c>
    </row>
    <row r="151" spans="2:8" x14ac:dyDescent="0.25">
      <c r="B151" s="23" t="str">
        <f>IF(P_sau!A156=0," ",P_sau!A156)</f>
        <v>Vestnes</v>
      </c>
      <c r="C151" s="24">
        <f>IF(P_sau!B156=0," ",P_sau!B156)</f>
        <v>2250</v>
      </c>
      <c r="D151" s="24">
        <f>IF(P_sau!C156=0," ",P_sau!C156)</f>
        <v>203</v>
      </c>
      <c r="E151" s="24">
        <f>IF(P_sau!D156=0," ",P_sau!D156)</f>
        <v>229</v>
      </c>
      <c r="F151" s="24">
        <f>IF(P_sau!E156=0," ",P_sau!E156)</f>
        <v>74</v>
      </c>
      <c r="G151" s="24">
        <f>IF(P_sau!F156=0," ",P_sau!F156)</f>
        <v>8</v>
      </c>
      <c r="H151" s="24">
        <f>IF(P_sau!G156=0," ",P_sau!G156)</f>
        <v>2764</v>
      </c>
    </row>
    <row r="152" spans="2:8" x14ac:dyDescent="0.25">
      <c r="B152" s="23" t="str">
        <f>IF(P_sau!A157=0," ",P_sau!A157)</f>
        <v>Sunndal</v>
      </c>
      <c r="C152" s="24">
        <f>IF(P_sau!B157=0," ",P_sau!B157)</f>
        <v>2304</v>
      </c>
      <c r="D152" s="24">
        <f>IF(P_sau!C157=0," ",P_sau!C157)</f>
        <v>54</v>
      </c>
      <c r="E152" s="24">
        <f>IF(P_sau!D157=0," ",P_sau!D157)</f>
        <v>300</v>
      </c>
      <c r="F152" s="24">
        <f>IF(P_sau!E157=0," ",P_sau!E157)</f>
        <v>88</v>
      </c>
      <c r="G152" s="24">
        <f>IF(P_sau!F157=0," ",P_sau!F157)</f>
        <v>7</v>
      </c>
      <c r="H152" s="24">
        <f>IF(P_sau!G157=0," ",P_sau!G157)</f>
        <v>2753</v>
      </c>
    </row>
    <row r="153" spans="2:8" x14ac:dyDescent="0.25">
      <c r="B153" s="23" t="str">
        <f>IF(P_sau!A158=0," ",P_sau!A158)</f>
        <v>Osterøy</v>
      </c>
      <c r="C153" s="24">
        <f>IF(P_sau!B158=0," ",P_sau!B158)</f>
        <v>2290</v>
      </c>
      <c r="D153" s="24">
        <f>IF(P_sau!C158=0," ",P_sau!C158)</f>
        <v>81</v>
      </c>
      <c r="E153" s="24">
        <f>IF(P_sau!D158=0," ",P_sau!D158)</f>
        <v>252</v>
      </c>
      <c r="F153" s="24">
        <f>IF(P_sau!E158=0," ",P_sau!E158)</f>
        <v>96</v>
      </c>
      <c r="G153" s="24">
        <f>IF(P_sau!F158=0," ",P_sau!F158)</f>
        <v>8</v>
      </c>
      <c r="H153" s="24">
        <f>IF(P_sau!G158=0," ",P_sau!G158)</f>
        <v>2727</v>
      </c>
    </row>
    <row r="154" spans="2:8" x14ac:dyDescent="0.25">
      <c r="B154" s="23" t="str">
        <f>IF(P_sau!A159=0," ",P_sau!A159)</f>
        <v>Melhus</v>
      </c>
      <c r="C154" s="24">
        <f>IF(P_sau!B159=0," ",P_sau!B159)</f>
        <v>2292</v>
      </c>
      <c r="D154" s="24">
        <f>IF(P_sau!C159=0," ",P_sau!C159)</f>
        <v>12</v>
      </c>
      <c r="E154" s="24">
        <f>IF(P_sau!D159=0," ",P_sau!D159)</f>
        <v>303</v>
      </c>
      <c r="F154" s="24">
        <f>IF(P_sau!E159=0," ",P_sau!E159)</f>
        <v>95</v>
      </c>
      <c r="G154" s="24">
        <f>IF(P_sau!F159=0," ",P_sau!F159)</f>
        <v>14</v>
      </c>
      <c r="H154" s="24">
        <f>IF(P_sau!G159=0," ",P_sau!G159)</f>
        <v>2716</v>
      </c>
    </row>
    <row r="155" spans="2:8" x14ac:dyDescent="0.25">
      <c r="B155" s="23" t="str">
        <f>IF(P_sau!A160=0," ",P_sau!A160)</f>
        <v>Selbu</v>
      </c>
      <c r="C155" s="24">
        <f>IF(P_sau!B160=0," ",P_sau!B160)</f>
        <v>2223</v>
      </c>
      <c r="D155" s="24">
        <f>IF(P_sau!C160=0," ",P_sau!C160)</f>
        <v>135</v>
      </c>
      <c r="E155" s="24">
        <f>IF(P_sau!D160=0," ",P_sau!D160)</f>
        <v>240</v>
      </c>
      <c r="F155" s="24">
        <f>IF(P_sau!E160=0," ",P_sau!E160)</f>
        <v>92</v>
      </c>
      <c r="G155" s="24">
        <f>IF(P_sau!F160=0," ",P_sau!F160)</f>
        <v>16</v>
      </c>
      <c r="H155" s="24">
        <f>IF(P_sau!G160=0," ",P_sau!G160)</f>
        <v>2706</v>
      </c>
    </row>
    <row r="156" spans="2:8" x14ac:dyDescent="0.25">
      <c r="B156" s="23" t="str">
        <f>IF(P_sau!A161=0," ",P_sau!A161)</f>
        <v>Flekkefjord</v>
      </c>
      <c r="C156" s="24">
        <f>IF(P_sau!B161=0," ",P_sau!B161)</f>
        <v>2143</v>
      </c>
      <c r="D156" s="24">
        <f>IF(P_sau!C161=0," ",P_sau!C161)</f>
        <v>96</v>
      </c>
      <c r="E156" s="24">
        <f>IF(P_sau!D161=0," ",P_sau!D161)</f>
        <v>321</v>
      </c>
      <c r="F156" s="24">
        <f>IF(P_sau!E161=0," ",P_sau!E161)</f>
        <v>124</v>
      </c>
      <c r="G156" s="24">
        <f>IF(P_sau!F161=0," ",P_sau!F161)</f>
        <v>20</v>
      </c>
      <c r="H156" s="24">
        <f>IF(P_sau!G161=0," ",P_sau!G161)</f>
        <v>2704</v>
      </c>
    </row>
    <row r="157" spans="2:8" x14ac:dyDescent="0.25">
      <c r="B157" s="23" t="str">
        <f>IF(P_sau!A162=0," ",P_sau!A162)</f>
        <v>Meråker</v>
      </c>
      <c r="C157" s="24">
        <f>IF(P_sau!B162=0," ",P_sau!B162)</f>
        <v>2227</v>
      </c>
      <c r="D157" s="24">
        <f>IF(P_sau!C162=0," ",P_sau!C162)</f>
        <v>62</v>
      </c>
      <c r="E157" s="24">
        <f>IF(P_sau!D162=0," ",P_sau!D162)</f>
        <v>289</v>
      </c>
      <c r="F157" s="24">
        <f>IF(P_sau!E162=0," ",P_sau!E162)</f>
        <v>92</v>
      </c>
      <c r="G157" s="24">
        <f>IF(P_sau!F162=0," ",P_sau!F162)</f>
        <v>10</v>
      </c>
      <c r="H157" s="24">
        <f>IF(P_sau!G162=0," ",P_sau!G162)</f>
        <v>2680</v>
      </c>
    </row>
    <row r="158" spans="2:8" x14ac:dyDescent="0.25">
      <c r="B158" s="23" t="str">
        <f>IF(P_sau!A163=0," ",P_sau!A163)</f>
        <v>Volda</v>
      </c>
      <c r="C158" s="24">
        <f>IF(P_sau!B163=0," ",P_sau!B163)</f>
        <v>2057</v>
      </c>
      <c r="D158" s="24">
        <f>IF(P_sau!C163=0," ",P_sau!C163)</f>
        <v>128</v>
      </c>
      <c r="E158" s="24">
        <f>IF(P_sau!D163=0," ",P_sau!D163)</f>
        <v>304</v>
      </c>
      <c r="F158" s="24">
        <f>IF(P_sau!E163=0," ",P_sau!E163)</f>
        <v>143</v>
      </c>
      <c r="G158" s="24">
        <f>IF(P_sau!F163=0," ",P_sau!F163)</f>
        <v>9</v>
      </c>
      <c r="H158" s="24">
        <f>IF(P_sau!G163=0," ",P_sau!G163)</f>
        <v>2641</v>
      </c>
    </row>
    <row r="159" spans="2:8" x14ac:dyDescent="0.25">
      <c r="B159" s="23" t="str">
        <f>IF(P_sau!A164=0," ",P_sau!A164)</f>
        <v>Fusa</v>
      </c>
      <c r="C159" s="24">
        <f>IF(P_sau!B164=0," ",P_sau!B164)</f>
        <v>2122</v>
      </c>
      <c r="D159" s="24">
        <f>IF(P_sau!C164=0," ",P_sau!C164)</f>
        <v>65</v>
      </c>
      <c r="E159" s="24">
        <f>IF(P_sau!D164=0," ",P_sau!D164)</f>
        <v>280</v>
      </c>
      <c r="F159" s="24">
        <f>IF(P_sau!E164=0," ",P_sau!E164)</f>
        <v>156</v>
      </c>
      <c r="G159" s="24">
        <f>IF(P_sau!F164=0," ",P_sau!F164)</f>
        <v>7</v>
      </c>
      <c r="H159" s="24">
        <f>IF(P_sau!G164=0," ",P_sau!G164)</f>
        <v>2630</v>
      </c>
    </row>
    <row r="160" spans="2:8" x14ac:dyDescent="0.25">
      <c r="B160" s="23" t="str">
        <f>IF(P_sau!A165=0," ",P_sau!A165)</f>
        <v>Fyresdal</v>
      </c>
      <c r="C160" s="24">
        <f>IF(P_sau!B165=0," ",P_sau!B165)</f>
        <v>2027</v>
      </c>
      <c r="D160" s="24">
        <f>IF(P_sau!C165=0," ",P_sau!C165)</f>
        <v>178</v>
      </c>
      <c r="E160" s="24">
        <f>IF(P_sau!D165=0," ",P_sau!D165)</f>
        <v>268</v>
      </c>
      <c r="F160" s="24">
        <f>IF(P_sau!E165=0," ",P_sau!E165)</f>
        <v>127</v>
      </c>
      <c r="G160" s="24">
        <f>IF(P_sau!F165=0," ",P_sau!F165)</f>
        <v>9</v>
      </c>
      <c r="H160" s="24">
        <f>IF(P_sau!G165=0," ",P_sau!G165)</f>
        <v>2609</v>
      </c>
    </row>
    <row r="161" spans="2:8" x14ac:dyDescent="0.25">
      <c r="B161" s="23" t="str">
        <f>IF(P_sau!A166=0," ",P_sau!A166)</f>
        <v>Sigdal</v>
      </c>
      <c r="C161" s="24">
        <f>IF(P_sau!B166=0," ",P_sau!B166)</f>
        <v>2169</v>
      </c>
      <c r="D161" s="24" t="str">
        <f>IF(P_sau!C166=0," ",P_sau!C166)</f>
        <v xml:space="preserve"> </v>
      </c>
      <c r="E161" s="24">
        <f>IF(P_sau!D166=0," ",P_sau!D166)</f>
        <v>284</v>
      </c>
      <c r="F161" s="24">
        <f>IF(P_sau!E166=0," ",P_sau!E166)</f>
        <v>141</v>
      </c>
      <c r="G161" s="24">
        <f>IF(P_sau!F166=0," ",P_sau!F166)</f>
        <v>7</v>
      </c>
      <c r="H161" s="24">
        <f>IF(P_sau!G166=0," ",P_sau!G166)</f>
        <v>2601</v>
      </c>
    </row>
    <row r="162" spans="2:8" x14ac:dyDescent="0.25">
      <c r="B162" s="23" t="str">
        <f>IF(P_sau!A167=0," ",P_sau!A167)</f>
        <v>Namdalseid</v>
      </c>
      <c r="C162" s="24">
        <f>IF(P_sau!B167=0," ",P_sau!B167)</f>
        <v>1930</v>
      </c>
      <c r="D162" s="24">
        <f>IF(P_sau!C167=0," ",P_sau!C167)</f>
        <v>82</v>
      </c>
      <c r="E162" s="24">
        <f>IF(P_sau!D167=0," ",P_sau!D167)</f>
        <v>385</v>
      </c>
      <c r="F162" s="24">
        <f>IF(P_sau!E167=0," ",P_sau!E167)</f>
        <v>175</v>
      </c>
      <c r="G162" s="24">
        <f>IF(P_sau!F167=0," ",P_sau!F167)</f>
        <v>9</v>
      </c>
      <c r="H162" s="24">
        <f>IF(P_sau!G167=0," ",P_sau!G167)</f>
        <v>2581</v>
      </c>
    </row>
    <row r="163" spans="2:8" x14ac:dyDescent="0.25">
      <c r="B163" s="23" t="str">
        <f>IF(P_sau!A168=0," ",P_sau!A168)</f>
        <v>Søndre Land</v>
      </c>
      <c r="C163" s="24">
        <f>IF(P_sau!B168=0," ",P_sau!B168)</f>
        <v>2236</v>
      </c>
      <c r="D163" s="24" t="str">
        <f>IF(P_sau!C168=0," ",P_sau!C168)</f>
        <v xml:space="preserve"> </v>
      </c>
      <c r="E163" s="24">
        <f>IF(P_sau!D168=0," ",P_sau!D168)</f>
        <v>223</v>
      </c>
      <c r="F163" s="24">
        <f>IF(P_sau!E168=0," ",P_sau!E168)</f>
        <v>89</v>
      </c>
      <c r="G163" s="24">
        <f>IF(P_sau!F168=0," ",P_sau!F168)</f>
        <v>12</v>
      </c>
      <c r="H163" s="24">
        <f>IF(P_sau!G168=0," ",P_sau!G168)</f>
        <v>2560</v>
      </c>
    </row>
    <row r="164" spans="2:8" x14ac:dyDescent="0.25">
      <c r="B164" s="23" t="str">
        <f>IF(P_sau!A169=0," ",P_sau!A169)</f>
        <v>Stjørdal</v>
      </c>
      <c r="C164" s="24">
        <f>IF(P_sau!B169=0," ",P_sau!B169)</f>
        <v>2173</v>
      </c>
      <c r="D164" s="24">
        <f>IF(P_sau!C169=0," ",P_sau!C169)</f>
        <v>32</v>
      </c>
      <c r="E164" s="24">
        <f>IF(P_sau!D169=0," ",P_sau!D169)</f>
        <v>256</v>
      </c>
      <c r="F164" s="24">
        <f>IF(P_sau!E169=0," ",P_sau!E169)</f>
        <v>69</v>
      </c>
      <c r="G164" s="24">
        <f>IF(P_sau!F169=0," ",P_sau!F169)</f>
        <v>19</v>
      </c>
      <c r="H164" s="24">
        <f>IF(P_sau!G169=0," ",P_sau!G169)</f>
        <v>2549</v>
      </c>
    </row>
    <row r="165" spans="2:8" x14ac:dyDescent="0.25">
      <c r="B165" s="23" t="str">
        <f>IF(P_sau!A170=0," ",P_sau!A170)</f>
        <v>Flatanger</v>
      </c>
      <c r="C165" s="24">
        <f>IF(P_sau!B170=0," ",P_sau!B170)</f>
        <v>1570</v>
      </c>
      <c r="D165" s="24">
        <f>IF(P_sau!C170=0," ",P_sau!C170)</f>
        <v>740</v>
      </c>
      <c r="E165" s="24">
        <f>IF(P_sau!D170=0," ",P_sau!D170)</f>
        <v>159</v>
      </c>
      <c r="F165" s="24">
        <f>IF(P_sau!E170=0," ",P_sau!E170)</f>
        <v>70</v>
      </c>
      <c r="G165" s="24">
        <f>IF(P_sau!F170=0," ",P_sau!F170)</f>
        <v>5</v>
      </c>
      <c r="H165" s="24">
        <f>IF(P_sau!G170=0," ",P_sau!G170)</f>
        <v>2544</v>
      </c>
    </row>
    <row r="166" spans="2:8" x14ac:dyDescent="0.25">
      <c r="B166" s="23" t="str">
        <f>IF(P_sau!A171=0," ",P_sau!A171)</f>
        <v>Austevoll</v>
      </c>
      <c r="C166" s="24">
        <f>IF(P_sau!B171=0," ",P_sau!B171)</f>
        <v>1816</v>
      </c>
      <c r="D166" s="24">
        <f>IF(P_sau!C171=0," ",P_sau!C171)</f>
        <v>143</v>
      </c>
      <c r="E166" s="24">
        <f>IF(P_sau!D171=0," ",P_sau!D171)</f>
        <v>194</v>
      </c>
      <c r="F166" s="24">
        <f>IF(P_sau!E171=0," ",P_sau!E171)</f>
        <v>353</v>
      </c>
      <c r="G166" s="24">
        <f>IF(P_sau!F171=0," ",P_sau!F171)</f>
        <v>16</v>
      </c>
      <c r="H166" s="24">
        <f>IF(P_sau!G171=0," ",P_sau!G171)</f>
        <v>2522</v>
      </c>
    </row>
    <row r="167" spans="2:8" x14ac:dyDescent="0.25">
      <c r="B167" s="23" t="str">
        <f>IF(P_sau!A172=0," ",P_sau!A172)</f>
        <v>Gjemnes</v>
      </c>
      <c r="C167" s="24">
        <f>IF(P_sau!B172=0," ",P_sau!B172)</f>
        <v>1845</v>
      </c>
      <c r="D167" s="24">
        <f>IF(P_sau!C172=0," ",P_sau!C172)</f>
        <v>400</v>
      </c>
      <c r="E167" s="24">
        <f>IF(P_sau!D172=0," ",P_sau!D172)</f>
        <v>253</v>
      </c>
      <c r="F167" s="24">
        <f>IF(P_sau!E172=0," ",P_sau!E172)</f>
        <v>22</v>
      </c>
      <c r="G167" s="24">
        <f>IF(P_sau!F172=0," ",P_sau!F172)</f>
        <v>2</v>
      </c>
      <c r="H167" s="24">
        <f>IF(P_sau!G172=0," ",P_sau!G172)</f>
        <v>2522</v>
      </c>
    </row>
    <row r="168" spans="2:8" x14ac:dyDescent="0.25">
      <c r="B168" s="23" t="str">
        <f>IF(P_sau!A173=0," ",P_sau!A173)</f>
        <v>Kviteseid</v>
      </c>
      <c r="C168" s="24">
        <f>IF(P_sau!B173=0," ",P_sau!B173)</f>
        <v>2064</v>
      </c>
      <c r="D168" s="24" t="str">
        <f>IF(P_sau!C173=0," ",P_sau!C173)</f>
        <v xml:space="preserve"> </v>
      </c>
      <c r="E168" s="24">
        <f>IF(P_sau!D173=0," ",P_sau!D173)</f>
        <v>276</v>
      </c>
      <c r="F168" s="24">
        <f>IF(P_sau!E173=0," ",P_sau!E173)</f>
        <v>168</v>
      </c>
      <c r="G168" s="24">
        <f>IF(P_sau!F173=0," ",P_sau!F173)</f>
        <v>7</v>
      </c>
      <c r="H168" s="24">
        <f>IF(P_sau!G173=0," ",P_sau!G173)</f>
        <v>2515</v>
      </c>
    </row>
    <row r="169" spans="2:8" x14ac:dyDescent="0.25">
      <c r="B169" s="23" t="str">
        <f>IF(P_sau!A174=0," ",P_sau!A174)</f>
        <v>Rødøy</v>
      </c>
      <c r="C169" s="24">
        <f>IF(P_sau!B174=0," ",P_sau!B174)</f>
        <v>1270</v>
      </c>
      <c r="D169" s="24">
        <f>IF(P_sau!C174=0," ",P_sau!C174)</f>
        <v>903</v>
      </c>
      <c r="E169" s="24">
        <f>IF(P_sau!D174=0," ",P_sau!D174)</f>
        <v>247</v>
      </c>
      <c r="F169" s="24">
        <f>IF(P_sau!E174=0," ",P_sau!E174)</f>
        <v>61</v>
      </c>
      <c r="G169" s="24">
        <f>IF(P_sau!F174=0," ",P_sau!F174)</f>
        <v>22</v>
      </c>
      <c r="H169" s="24">
        <f>IF(P_sau!G174=0," ",P_sau!G174)</f>
        <v>2503</v>
      </c>
    </row>
    <row r="170" spans="2:8" x14ac:dyDescent="0.25">
      <c r="B170" s="23" t="str">
        <f>IF(P_sau!A175=0," ",P_sau!A175)</f>
        <v>Gulen</v>
      </c>
      <c r="C170" s="24">
        <f>IF(P_sau!B175=0," ",P_sau!B175)</f>
        <v>2049</v>
      </c>
      <c r="D170" s="24">
        <f>IF(P_sau!C175=0," ",P_sau!C175)</f>
        <v>70</v>
      </c>
      <c r="E170" s="24">
        <f>IF(P_sau!D175=0," ",P_sau!D175)</f>
        <v>257</v>
      </c>
      <c r="F170" s="24">
        <f>IF(P_sau!E175=0," ",P_sau!E175)</f>
        <v>101</v>
      </c>
      <c r="G170" s="24">
        <f>IF(P_sau!F175=0," ",P_sau!F175)</f>
        <v>9</v>
      </c>
      <c r="H170" s="24">
        <f>IF(P_sau!G175=0," ",P_sau!G175)</f>
        <v>2486</v>
      </c>
    </row>
    <row r="171" spans="2:8" x14ac:dyDescent="0.25">
      <c r="B171" s="23" t="str">
        <f>IF(P_sau!A176=0," ",P_sau!A176)</f>
        <v>Fjaler</v>
      </c>
      <c r="C171" s="24">
        <f>IF(P_sau!B176=0," ",P_sau!B176)</f>
        <v>1971</v>
      </c>
      <c r="D171" s="24">
        <f>IF(P_sau!C176=0," ",P_sau!C176)</f>
        <v>80</v>
      </c>
      <c r="E171" s="24">
        <f>IF(P_sau!D176=0," ",P_sau!D176)</f>
        <v>315</v>
      </c>
      <c r="F171" s="24">
        <f>IF(P_sau!E176=0," ",P_sau!E176)</f>
        <v>88</v>
      </c>
      <c r="G171" s="24">
        <f>IF(P_sau!F176=0," ",P_sau!F176)</f>
        <v>12</v>
      </c>
      <c r="H171" s="24">
        <f>IF(P_sau!G176=0," ",P_sau!G176)</f>
        <v>2466</v>
      </c>
    </row>
    <row r="172" spans="2:8" x14ac:dyDescent="0.25">
      <c r="B172" s="23" t="str">
        <f>IF(P_sau!A177=0," ",P_sau!A177)</f>
        <v>Sykkylven</v>
      </c>
      <c r="C172" s="24">
        <f>IF(P_sau!B177=0," ",P_sau!B177)</f>
        <v>1996</v>
      </c>
      <c r="D172" s="24">
        <f>IF(P_sau!C177=0," ",P_sau!C177)</f>
        <v>46</v>
      </c>
      <c r="E172" s="24">
        <f>IF(P_sau!D177=0," ",P_sau!D177)</f>
        <v>291</v>
      </c>
      <c r="F172" s="24">
        <f>IF(P_sau!E177=0," ",P_sau!E177)</f>
        <v>93</v>
      </c>
      <c r="G172" s="24">
        <f>IF(P_sau!F177=0," ",P_sau!F177)</f>
        <v>17</v>
      </c>
      <c r="H172" s="24">
        <f>IF(P_sau!G177=0," ",P_sau!G177)</f>
        <v>2443</v>
      </c>
    </row>
    <row r="173" spans="2:8" x14ac:dyDescent="0.25">
      <c r="B173" s="23" t="str">
        <f>IF(P_sau!A178=0," ",P_sau!A178)</f>
        <v>Rindal</v>
      </c>
      <c r="C173" s="24">
        <f>IF(P_sau!B178=0," ",P_sau!B178)</f>
        <v>2046</v>
      </c>
      <c r="D173" s="24">
        <f>IF(P_sau!C178=0," ",P_sau!C178)</f>
        <v>66</v>
      </c>
      <c r="E173" s="24">
        <f>IF(P_sau!D178=0," ",P_sau!D178)</f>
        <v>206</v>
      </c>
      <c r="F173" s="24">
        <f>IF(P_sau!E178=0," ",P_sau!E178)</f>
        <v>98</v>
      </c>
      <c r="G173" s="24">
        <f>IF(P_sau!F178=0," ",P_sau!F178)</f>
        <v>9</v>
      </c>
      <c r="H173" s="24">
        <f>IF(P_sau!G178=0," ",P_sau!G178)</f>
        <v>2425</v>
      </c>
    </row>
    <row r="174" spans="2:8" x14ac:dyDescent="0.25">
      <c r="B174" s="23" t="str">
        <f>IF(P_sau!A179=0," ",P_sau!A179)</f>
        <v>Bygland</v>
      </c>
      <c r="C174" s="24">
        <f>IF(P_sau!B179=0," ",P_sau!B179)</f>
        <v>1987</v>
      </c>
      <c r="D174" s="24">
        <f>IF(P_sau!C179=0," ",P_sau!C179)</f>
        <v>126</v>
      </c>
      <c r="E174" s="24">
        <f>IF(P_sau!D179=0," ",P_sau!D179)</f>
        <v>246</v>
      </c>
      <c r="F174" s="24">
        <f>IF(P_sau!E179=0," ",P_sau!E179)</f>
        <v>50</v>
      </c>
      <c r="G174" s="24">
        <f>IF(P_sau!F179=0," ",P_sau!F179)</f>
        <v>4</v>
      </c>
      <c r="H174" s="24">
        <f>IF(P_sau!G179=0," ",P_sau!G179)</f>
        <v>2413</v>
      </c>
    </row>
    <row r="175" spans="2:8" x14ac:dyDescent="0.25">
      <c r="B175" s="23" t="str">
        <f>IF(P_sau!A180=0," ",P_sau!A180)</f>
        <v>Flakstad</v>
      </c>
      <c r="C175" s="24">
        <f>IF(P_sau!B180=0," ",P_sau!B180)</f>
        <v>2090</v>
      </c>
      <c r="D175" s="24">
        <f>IF(P_sau!C180=0," ",P_sau!C180)</f>
        <v>67</v>
      </c>
      <c r="E175" s="24">
        <f>IF(P_sau!D180=0," ",P_sau!D180)</f>
        <v>190</v>
      </c>
      <c r="F175" s="24">
        <f>IF(P_sau!E180=0," ",P_sau!E180)</f>
        <v>49</v>
      </c>
      <c r="G175" s="24">
        <f>IF(P_sau!F180=0," ",P_sau!F180)</f>
        <v>7</v>
      </c>
      <c r="H175" s="24">
        <f>IF(P_sau!G180=0," ",P_sau!G180)</f>
        <v>2403</v>
      </c>
    </row>
    <row r="176" spans="2:8" x14ac:dyDescent="0.25">
      <c r="B176" s="23" t="str">
        <f>IF(P_sau!A181=0," ",P_sau!A181)</f>
        <v>Sør-Aurdal</v>
      </c>
      <c r="C176" s="24">
        <f>IF(P_sau!B181=0," ",P_sau!B181)</f>
        <v>1961</v>
      </c>
      <c r="D176" s="24" t="str">
        <f>IF(P_sau!C181=0," ",P_sau!C181)</f>
        <v xml:space="preserve"> </v>
      </c>
      <c r="E176" s="24">
        <f>IF(P_sau!D181=0," ",P_sau!D181)</f>
        <v>262</v>
      </c>
      <c r="F176" s="24">
        <f>IF(P_sau!E181=0," ",P_sau!E181)</f>
        <v>147</v>
      </c>
      <c r="G176" s="24">
        <f>IF(P_sau!F181=0," ",P_sau!F181)</f>
        <v>10</v>
      </c>
      <c r="H176" s="24">
        <f>IF(P_sau!G181=0," ",P_sau!G181)</f>
        <v>2380</v>
      </c>
    </row>
    <row r="177" spans="2:8" x14ac:dyDescent="0.25">
      <c r="B177" s="23" t="str">
        <f>IF(P_sau!A182=0," ",P_sau!A182)</f>
        <v>Vågan</v>
      </c>
      <c r="C177" s="24">
        <f>IF(P_sau!B182=0," ",P_sau!B182)</f>
        <v>1712</v>
      </c>
      <c r="D177" s="24">
        <f>IF(P_sau!C182=0," ",P_sau!C182)</f>
        <v>328</v>
      </c>
      <c r="E177" s="24">
        <f>IF(P_sau!D182=0," ",P_sau!D182)</f>
        <v>224</v>
      </c>
      <c r="F177" s="24">
        <f>IF(P_sau!E182=0," ",P_sau!E182)</f>
        <v>66</v>
      </c>
      <c r="G177" s="24">
        <f>IF(P_sau!F182=0," ",P_sau!F182)</f>
        <v>23</v>
      </c>
      <c r="H177" s="24">
        <f>IF(P_sau!G182=0," ",P_sau!G182)</f>
        <v>2353</v>
      </c>
    </row>
    <row r="178" spans="2:8" x14ac:dyDescent="0.25">
      <c r="B178" s="23" t="str">
        <f>IF(P_sau!A183=0," ",P_sau!A183)</f>
        <v>Granvin</v>
      </c>
      <c r="C178" s="24">
        <f>IF(P_sau!B183=0," ",P_sau!B183)</f>
        <v>2069</v>
      </c>
      <c r="D178" s="24" t="str">
        <f>IF(P_sau!C183=0," ",P_sau!C183)</f>
        <v xml:space="preserve"> </v>
      </c>
      <c r="E178" s="24">
        <f>IF(P_sau!D183=0," ",P_sau!D183)</f>
        <v>178</v>
      </c>
      <c r="F178" s="24">
        <f>IF(P_sau!E183=0," ",P_sau!E183)</f>
        <v>53</v>
      </c>
      <c r="G178" s="24">
        <f>IF(P_sau!F183=0," ",P_sau!F183)</f>
        <v>7</v>
      </c>
      <c r="H178" s="24">
        <f>IF(P_sau!G183=0," ",P_sau!G183)</f>
        <v>2307</v>
      </c>
    </row>
    <row r="179" spans="2:8" x14ac:dyDescent="0.25">
      <c r="B179" s="23" t="str">
        <f>IF(P_sau!A184=0," ",P_sau!A184)</f>
        <v>Leirfjord</v>
      </c>
      <c r="C179" s="24">
        <f>IF(P_sau!B184=0," ",P_sau!B184)</f>
        <v>1870</v>
      </c>
      <c r="D179" s="24">
        <f>IF(P_sau!C184=0," ",P_sau!C184)</f>
        <v>90</v>
      </c>
      <c r="E179" s="24">
        <f>IF(P_sau!D184=0," ",P_sau!D184)</f>
        <v>244</v>
      </c>
      <c r="F179" s="24">
        <f>IF(P_sau!E184=0," ",P_sau!E184)</f>
        <v>88</v>
      </c>
      <c r="G179" s="24">
        <f>IF(P_sau!F184=0," ",P_sau!F184)</f>
        <v>6</v>
      </c>
      <c r="H179" s="24">
        <f>IF(P_sau!G184=0," ",P_sau!G184)</f>
        <v>2298</v>
      </c>
    </row>
    <row r="180" spans="2:8" x14ac:dyDescent="0.25">
      <c r="B180" s="23" t="str">
        <f>IF(P_sau!A185=0," ",P_sau!A185)</f>
        <v>Sørreisa</v>
      </c>
      <c r="C180" s="24">
        <f>IF(P_sau!B185=0," ",P_sau!B185)</f>
        <v>1887</v>
      </c>
      <c r="D180" s="24">
        <f>IF(P_sau!C185=0," ",P_sau!C185)</f>
        <v>65</v>
      </c>
      <c r="E180" s="24">
        <f>IF(P_sau!D185=0," ",P_sau!D185)</f>
        <v>265</v>
      </c>
      <c r="F180" s="24">
        <f>IF(P_sau!E185=0," ",P_sau!E185)</f>
        <v>68</v>
      </c>
      <c r="G180" s="24">
        <f>IF(P_sau!F185=0," ",P_sau!F185)</f>
        <v>8</v>
      </c>
      <c r="H180" s="24">
        <f>IF(P_sau!G185=0," ",P_sau!G185)</f>
        <v>2293</v>
      </c>
    </row>
    <row r="181" spans="2:8" x14ac:dyDescent="0.25">
      <c r="B181" s="23" t="str">
        <f>IF(P_sau!A186=0," ",P_sau!A186)</f>
        <v>Bremanger</v>
      </c>
      <c r="C181" s="24">
        <f>IF(P_sau!B186=0," ",P_sau!B186)</f>
        <v>1755</v>
      </c>
      <c r="D181" s="24">
        <f>IF(P_sau!C186=0," ",P_sau!C186)</f>
        <v>125</v>
      </c>
      <c r="E181" s="24">
        <f>IF(P_sau!D186=0," ",P_sau!D186)</f>
        <v>258</v>
      </c>
      <c r="F181" s="24">
        <f>IF(P_sau!E186=0," ",P_sau!E186)</f>
        <v>112</v>
      </c>
      <c r="G181" s="24">
        <f>IF(P_sau!F186=0," ",P_sau!F186)</f>
        <v>20</v>
      </c>
      <c r="H181" s="24">
        <f>IF(P_sau!G186=0," ",P_sau!G186)</f>
        <v>2270</v>
      </c>
    </row>
    <row r="182" spans="2:8" x14ac:dyDescent="0.25">
      <c r="B182" s="23" t="str">
        <f>IF(P_sau!A187=0," ",P_sau!A187)</f>
        <v>Fauske</v>
      </c>
      <c r="C182" s="24">
        <f>IF(P_sau!B187=0," ",P_sau!B187)</f>
        <v>1828</v>
      </c>
      <c r="D182" s="24">
        <f>IF(P_sau!C187=0," ",P_sau!C187)</f>
        <v>50</v>
      </c>
      <c r="E182" s="24">
        <f>IF(P_sau!D187=0," ",P_sau!D187)</f>
        <v>285</v>
      </c>
      <c r="F182" s="24">
        <f>IF(P_sau!E187=0," ",P_sau!E187)</f>
        <v>64</v>
      </c>
      <c r="G182" s="24">
        <f>IF(P_sau!F187=0," ",P_sau!F187)</f>
        <v>17</v>
      </c>
      <c r="H182" s="24">
        <f>IF(P_sau!G187=0," ",P_sau!G187)</f>
        <v>2244</v>
      </c>
    </row>
    <row r="183" spans="2:8" x14ac:dyDescent="0.25">
      <c r="B183" s="23" t="str">
        <f>IF(P_sau!A188=0," ",P_sau!A188)</f>
        <v>Re</v>
      </c>
      <c r="C183" s="24">
        <f>IF(P_sau!B188=0," ",P_sau!B188)</f>
        <v>1894</v>
      </c>
      <c r="D183" s="24" t="str">
        <f>IF(P_sau!C188=0," ",P_sau!C188)</f>
        <v xml:space="preserve"> </v>
      </c>
      <c r="E183" s="24">
        <f>IF(P_sau!D188=0," ",P_sau!D188)</f>
        <v>214</v>
      </c>
      <c r="F183" s="24">
        <f>IF(P_sau!E188=0," ",P_sau!E188)</f>
        <v>117</v>
      </c>
      <c r="G183" s="24">
        <f>IF(P_sau!F188=0," ",P_sau!F188)</f>
        <v>18</v>
      </c>
      <c r="H183" s="24">
        <f>IF(P_sau!G188=0," ",P_sau!G188)</f>
        <v>2243</v>
      </c>
    </row>
    <row r="184" spans="2:8" x14ac:dyDescent="0.25">
      <c r="B184" s="23" t="str">
        <f>IF(P_sau!A189=0," ",P_sau!A189)</f>
        <v>Leikanger</v>
      </c>
      <c r="C184" s="24">
        <f>IF(P_sau!B189=0," ",P_sau!B189)</f>
        <v>1944</v>
      </c>
      <c r="D184" s="24" t="str">
        <f>IF(P_sau!C189=0," ",P_sau!C189)</f>
        <v xml:space="preserve"> </v>
      </c>
      <c r="E184" s="24">
        <f>IF(P_sau!D189=0," ",P_sau!D189)</f>
        <v>222</v>
      </c>
      <c r="F184" s="24">
        <f>IF(P_sau!E189=0," ",P_sau!E189)</f>
        <v>34</v>
      </c>
      <c r="G184" s="24">
        <f>IF(P_sau!F189=0," ",P_sau!F189)</f>
        <v>6</v>
      </c>
      <c r="H184" s="24">
        <f>IF(P_sau!G189=0," ",P_sau!G189)</f>
        <v>2206</v>
      </c>
    </row>
    <row r="185" spans="2:8" x14ac:dyDescent="0.25">
      <c r="B185" s="23" t="str">
        <f>IF(P_sau!A190=0," ",P_sau!A190)</f>
        <v>Steigen</v>
      </c>
      <c r="C185" s="24">
        <f>IF(P_sau!B190=0," ",P_sau!B190)</f>
        <v>1025</v>
      </c>
      <c r="D185" s="24">
        <f>IF(P_sau!C190=0," ",P_sau!C190)</f>
        <v>725</v>
      </c>
      <c r="E185" s="24">
        <f>IF(P_sau!D190=0," ",P_sau!D190)</f>
        <v>322</v>
      </c>
      <c r="F185" s="24">
        <f>IF(P_sau!E190=0," ",P_sau!E190)</f>
        <v>96</v>
      </c>
      <c r="G185" s="24">
        <f>IF(P_sau!F190=0," ",P_sau!F190)</f>
        <v>6</v>
      </c>
      <c r="H185" s="24">
        <f>IF(P_sau!G190=0," ",P_sau!G190)</f>
        <v>2174</v>
      </c>
    </row>
    <row r="186" spans="2:8" x14ac:dyDescent="0.25">
      <c r="B186" s="23" t="str">
        <f>IF(P_sau!A191=0," ",P_sau!A191)</f>
        <v>Nesseby</v>
      </c>
      <c r="C186" s="24">
        <f>IF(P_sau!B191=0," ",P_sau!B191)</f>
        <v>1645</v>
      </c>
      <c r="D186" s="24">
        <f>IF(P_sau!C191=0," ",P_sau!C191)</f>
        <v>243</v>
      </c>
      <c r="E186" s="24">
        <f>IF(P_sau!D191=0," ",P_sau!D191)</f>
        <v>220</v>
      </c>
      <c r="F186" s="24">
        <f>IF(P_sau!E191=0," ",P_sau!E191)</f>
        <v>60</v>
      </c>
      <c r="G186" s="24">
        <f>IF(P_sau!F191=0," ",P_sau!F191)</f>
        <v>3</v>
      </c>
      <c r="H186" s="24">
        <f>IF(P_sau!G191=0," ",P_sau!G191)</f>
        <v>2171</v>
      </c>
    </row>
    <row r="187" spans="2:8" x14ac:dyDescent="0.25">
      <c r="B187" s="23" t="str">
        <f>IF(P_sau!A192=0," ",P_sau!A192)</f>
        <v>Tana</v>
      </c>
      <c r="C187" s="24">
        <f>IF(P_sau!B192=0," ",P_sau!B192)</f>
        <v>1784</v>
      </c>
      <c r="D187" s="24">
        <f>IF(P_sau!C192=0," ",P_sau!C192)</f>
        <v>101</v>
      </c>
      <c r="E187" s="24">
        <f>IF(P_sau!D192=0," ",P_sau!D192)</f>
        <v>207</v>
      </c>
      <c r="F187" s="24">
        <f>IF(P_sau!E192=0," ",P_sau!E192)</f>
        <v>67</v>
      </c>
      <c r="G187" s="24">
        <f>IF(P_sau!F192=0," ",P_sau!F192)</f>
        <v>7</v>
      </c>
      <c r="H187" s="24">
        <f>IF(P_sau!G192=0," ",P_sau!G192)</f>
        <v>2166</v>
      </c>
    </row>
    <row r="188" spans="2:8" x14ac:dyDescent="0.25">
      <c r="B188" s="23" t="str">
        <f>IF(P_sau!A193=0," ",P_sau!A193)</f>
        <v>Vanylven</v>
      </c>
      <c r="C188" s="24">
        <f>IF(P_sau!B193=0," ",P_sau!B193)</f>
        <v>1636</v>
      </c>
      <c r="D188" s="24">
        <f>IF(P_sau!C193=0," ",P_sau!C193)</f>
        <v>199</v>
      </c>
      <c r="E188" s="24">
        <f>IF(P_sau!D193=0," ",P_sau!D193)</f>
        <v>216</v>
      </c>
      <c r="F188" s="24">
        <f>IF(P_sau!E193=0," ",P_sau!E193)</f>
        <v>91</v>
      </c>
      <c r="G188" s="24">
        <f>IF(P_sau!F193=0," ",P_sau!F193)</f>
        <v>10</v>
      </c>
      <c r="H188" s="24">
        <f>IF(P_sau!G193=0," ",P_sau!G193)</f>
        <v>2152</v>
      </c>
    </row>
    <row r="189" spans="2:8" x14ac:dyDescent="0.25">
      <c r="B189" s="23" t="str">
        <f>IF(P_sau!A194=0," ",P_sau!A194)</f>
        <v>Åfjord</v>
      </c>
      <c r="C189" s="24">
        <f>IF(P_sau!B194=0," ",P_sau!B194)</f>
        <v>1598</v>
      </c>
      <c r="D189" s="24">
        <f>IF(P_sau!C194=0," ",P_sau!C194)</f>
        <v>88</v>
      </c>
      <c r="E189" s="24">
        <f>IF(P_sau!D194=0," ",P_sau!D194)</f>
        <v>340</v>
      </c>
      <c r="F189" s="24">
        <f>IF(P_sau!E194=0," ",P_sau!E194)</f>
        <v>97</v>
      </c>
      <c r="G189" s="24">
        <f>IF(P_sau!F194=0," ",P_sau!F194)</f>
        <v>17</v>
      </c>
      <c r="H189" s="24">
        <f>IF(P_sau!G194=0," ",P_sau!G194)</f>
        <v>2140</v>
      </c>
    </row>
    <row r="190" spans="2:8" x14ac:dyDescent="0.25">
      <c r="B190" s="23" t="str">
        <f>IF(P_sau!A195=0," ",P_sau!A195)</f>
        <v>Vaksdal</v>
      </c>
      <c r="C190" s="24">
        <f>IF(P_sau!B195=0," ",P_sau!B195)</f>
        <v>1783</v>
      </c>
      <c r="D190" s="24">
        <f>IF(P_sau!C195=0," ",P_sau!C195)</f>
        <v>39</v>
      </c>
      <c r="E190" s="24">
        <f>IF(P_sau!D195=0," ",P_sau!D195)</f>
        <v>217</v>
      </c>
      <c r="F190" s="24">
        <f>IF(P_sau!E195=0," ",P_sau!E195)</f>
        <v>76</v>
      </c>
      <c r="G190" s="24">
        <f>IF(P_sau!F195=0," ",P_sau!F195)</f>
        <v>10</v>
      </c>
      <c r="H190" s="24">
        <f>IF(P_sau!G195=0," ",P_sau!G195)</f>
        <v>2125</v>
      </c>
    </row>
    <row r="191" spans="2:8" x14ac:dyDescent="0.25">
      <c r="B191" s="23" t="str">
        <f>IF(P_sau!A196=0," ",P_sau!A196)</f>
        <v>Evje gg Hornnes</v>
      </c>
      <c r="C191" s="24">
        <f>IF(P_sau!B196=0," ",P_sau!B196)</f>
        <v>1776</v>
      </c>
      <c r="D191" s="24">
        <f>IF(P_sau!C196=0," ",P_sau!C196)</f>
        <v>19</v>
      </c>
      <c r="E191" s="24">
        <f>IF(P_sau!D196=0," ",P_sau!D196)</f>
        <v>225</v>
      </c>
      <c r="F191" s="24">
        <f>IF(P_sau!E196=0," ",P_sau!E196)</f>
        <v>60</v>
      </c>
      <c r="G191" s="24">
        <f>IF(P_sau!F196=0," ",P_sau!F196)</f>
        <v>14</v>
      </c>
      <c r="H191" s="24">
        <f>IF(P_sau!G196=0," ",P_sau!G196)</f>
        <v>2094</v>
      </c>
    </row>
    <row r="192" spans="2:8" x14ac:dyDescent="0.25">
      <c r="B192" s="23" t="str">
        <f>IF(P_sau!A197=0," ",P_sau!A197)</f>
        <v>Ibestad</v>
      </c>
      <c r="C192" s="24">
        <f>IF(P_sau!B197=0," ",P_sau!B197)</f>
        <v>1819</v>
      </c>
      <c r="D192" s="24">
        <f>IF(P_sau!C197=0," ",P_sau!C197)</f>
        <v>27</v>
      </c>
      <c r="E192" s="24">
        <f>IF(P_sau!D197=0," ",P_sau!D197)</f>
        <v>197</v>
      </c>
      <c r="F192" s="24">
        <f>IF(P_sau!E197=0," ",P_sau!E197)</f>
        <v>47</v>
      </c>
      <c r="G192" s="24">
        <f>IF(P_sau!F197=0," ",P_sau!F197)</f>
        <v>3</v>
      </c>
      <c r="H192" s="24">
        <f>IF(P_sau!G197=0," ",P_sau!G197)</f>
        <v>2093</v>
      </c>
    </row>
    <row r="193" spans="2:8" x14ac:dyDescent="0.25">
      <c r="B193" s="23" t="str">
        <f>IF(P_sau!A198=0," ",P_sau!A198)</f>
        <v>Snåsa</v>
      </c>
      <c r="C193" s="24">
        <f>IF(P_sau!B198=0," ",P_sau!B198)</f>
        <v>1842</v>
      </c>
      <c r="D193" s="24">
        <f>IF(P_sau!C198=0," ",P_sau!C198)</f>
        <v>17</v>
      </c>
      <c r="E193" s="24">
        <f>IF(P_sau!D198=0," ",P_sau!D198)</f>
        <v>144</v>
      </c>
      <c r="F193" s="24">
        <f>IF(P_sau!E198=0," ",P_sau!E198)</f>
        <v>47</v>
      </c>
      <c r="G193" s="24">
        <f>IF(P_sau!F198=0," ",P_sau!F198)</f>
        <v>1</v>
      </c>
      <c r="H193" s="24">
        <f>IF(P_sau!G198=0," ",P_sau!G198)</f>
        <v>2051</v>
      </c>
    </row>
    <row r="194" spans="2:8" x14ac:dyDescent="0.25">
      <c r="B194" s="23" t="str">
        <f>IF(P_sau!A199=0," ",P_sau!A199)</f>
        <v>Løten</v>
      </c>
      <c r="C194" s="24">
        <f>IF(P_sau!B199=0," ",P_sau!B199)</f>
        <v>1621</v>
      </c>
      <c r="D194" s="24">
        <f>IF(P_sau!C199=0," ",P_sau!C199)</f>
        <v>42</v>
      </c>
      <c r="E194" s="24">
        <f>IF(P_sau!D199=0," ",P_sau!D199)</f>
        <v>230</v>
      </c>
      <c r="F194" s="24">
        <f>IF(P_sau!E199=0," ",P_sau!E199)</f>
        <v>143</v>
      </c>
      <c r="G194" s="24">
        <f>IF(P_sau!F199=0," ",P_sau!F199)</f>
        <v>5</v>
      </c>
      <c r="H194" s="24">
        <f>IF(P_sau!G199=0," ",P_sau!G199)</f>
        <v>2041</v>
      </c>
    </row>
    <row r="195" spans="2:8" x14ac:dyDescent="0.25">
      <c r="B195" s="23" t="str">
        <f>IF(P_sau!A200=0," ",P_sau!A200)</f>
        <v>Tysnes</v>
      </c>
      <c r="C195" s="24">
        <f>IF(P_sau!B200=0," ",P_sau!B200)</f>
        <v>1639</v>
      </c>
      <c r="D195" s="24">
        <f>IF(P_sau!C200=0," ",P_sau!C200)</f>
        <v>32</v>
      </c>
      <c r="E195" s="24">
        <f>IF(P_sau!D200=0," ",P_sau!D200)</f>
        <v>208</v>
      </c>
      <c r="F195" s="24">
        <f>IF(P_sau!E200=0," ",P_sau!E200)</f>
        <v>144</v>
      </c>
      <c r="G195" s="24">
        <f>IF(P_sau!F200=0," ",P_sau!F200)</f>
        <v>15</v>
      </c>
      <c r="H195" s="24">
        <f>IF(P_sau!G200=0," ",P_sau!G200)</f>
        <v>2038</v>
      </c>
    </row>
    <row r="196" spans="2:8" x14ac:dyDescent="0.25">
      <c r="B196" s="23" t="str">
        <f>IF(P_sau!A201=0," ",P_sau!A201)</f>
        <v>Tinn</v>
      </c>
      <c r="C196" s="24">
        <f>IF(P_sau!B201=0," ",P_sau!B201)</f>
        <v>1566</v>
      </c>
      <c r="D196" s="24">
        <f>IF(P_sau!C201=0," ",P_sau!C201)</f>
        <v>77</v>
      </c>
      <c r="E196" s="24">
        <f>IF(P_sau!D201=0," ",P_sau!D201)</f>
        <v>289</v>
      </c>
      <c r="F196" s="24">
        <f>IF(P_sau!E201=0," ",P_sau!E201)</f>
        <v>91</v>
      </c>
      <c r="G196" s="24">
        <f>IF(P_sau!F201=0," ",P_sau!F201)</f>
        <v>12</v>
      </c>
      <c r="H196" s="24">
        <f>IF(P_sau!G201=0," ",P_sau!G201)</f>
        <v>2035</v>
      </c>
    </row>
    <row r="197" spans="2:8" x14ac:dyDescent="0.25">
      <c r="B197" s="23" t="str">
        <f>IF(P_sau!A202=0," ",P_sau!A202)</f>
        <v>Vadsø</v>
      </c>
      <c r="C197" s="24">
        <f>IF(P_sau!B202=0," ",P_sau!B202)</f>
        <v>1726</v>
      </c>
      <c r="D197" s="24" t="str">
        <f>IF(P_sau!C202=0," ",P_sau!C202)</f>
        <v xml:space="preserve"> </v>
      </c>
      <c r="E197" s="24">
        <f>IF(P_sau!D202=0," ",P_sau!D202)</f>
        <v>242</v>
      </c>
      <c r="F197" s="24">
        <f>IF(P_sau!E202=0," ",P_sau!E202)</f>
        <v>55</v>
      </c>
      <c r="G197" s="24">
        <f>IF(P_sau!F202=0," ",P_sau!F202)</f>
        <v>5</v>
      </c>
      <c r="H197" s="24">
        <f>IF(P_sau!G202=0," ",P_sau!G202)</f>
        <v>2028</v>
      </c>
    </row>
    <row r="198" spans="2:8" x14ac:dyDescent="0.25">
      <c r="B198" s="23" t="str">
        <f>IF(P_sau!A203=0," ",P_sau!A203)</f>
        <v>Sandefjord</v>
      </c>
      <c r="C198" s="24">
        <f>IF(P_sau!B203=0," ",P_sau!B203)</f>
        <v>1534</v>
      </c>
      <c r="D198" s="24">
        <f>IF(P_sau!C203=0," ",P_sau!C203)</f>
        <v>1</v>
      </c>
      <c r="E198" s="24">
        <f>IF(P_sau!D203=0," ",P_sau!D203)</f>
        <v>354</v>
      </c>
      <c r="F198" s="24">
        <f>IF(P_sau!E203=0," ",P_sau!E203)</f>
        <v>115</v>
      </c>
      <c r="G198" s="24">
        <f>IF(P_sau!F203=0," ",P_sau!F203)</f>
        <v>18</v>
      </c>
      <c r="H198" s="24">
        <f>IF(P_sau!G203=0," ",P_sau!G203)</f>
        <v>2022</v>
      </c>
    </row>
    <row r="199" spans="2:8" x14ac:dyDescent="0.25">
      <c r="B199" s="23" t="str">
        <f>IF(P_sau!A204=0," ",P_sau!A204)</f>
        <v>Vefsn</v>
      </c>
      <c r="C199" s="24">
        <f>IF(P_sau!B204=0," ",P_sau!B204)</f>
        <v>1543</v>
      </c>
      <c r="D199" s="24">
        <f>IF(P_sau!C204=0," ",P_sau!C204)</f>
        <v>90</v>
      </c>
      <c r="E199" s="24">
        <f>IF(P_sau!D204=0," ",P_sau!D204)</f>
        <v>243</v>
      </c>
      <c r="F199" s="24">
        <f>IF(P_sau!E204=0," ",P_sau!E204)</f>
        <v>96</v>
      </c>
      <c r="G199" s="24">
        <f>IF(P_sau!F204=0," ",P_sau!F204)</f>
        <v>14</v>
      </c>
      <c r="H199" s="24">
        <f>IF(P_sau!G204=0," ",P_sau!G204)</f>
        <v>1986</v>
      </c>
    </row>
    <row r="200" spans="2:8" x14ac:dyDescent="0.25">
      <c r="B200" s="23" t="str">
        <f>IF(P_sau!A205=0," ",P_sau!A205)</f>
        <v>Beiarn</v>
      </c>
      <c r="C200" s="24">
        <f>IF(P_sau!B205=0," ",P_sau!B205)</f>
        <v>1549</v>
      </c>
      <c r="D200" s="24">
        <f>IF(P_sau!C205=0," ",P_sau!C205)</f>
        <v>140</v>
      </c>
      <c r="E200" s="24">
        <f>IF(P_sau!D205=0," ",P_sau!D205)</f>
        <v>223</v>
      </c>
      <c r="F200" s="24">
        <f>IF(P_sau!E205=0," ",P_sau!E205)</f>
        <v>50</v>
      </c>
      <c r="G200" s="24">
        <f>IF(P_sau!F205=0," ",P_sau!F205)</f>
        <v>6</v>
      </c>
      <c r="H200" s="24">
        <f>IF(P_sau!G205=0," ",P_sau!G205)</f>
        <v>1968</v>
      </c>
    </row>
    <row r="201" spans="2:8" x14ac:dyDescent="0.25">
      <c r="B201" s="23" t="str">
        <f>IF(P_sau!A206=0," ",P_sau!A206)</f>
        <v>Vestre Slidre</v>
      </c>
      <c r="C201" s="24">
        <f>IF(P_sau!B206=0," ",P_sau!B206)</f>
        <v>1672</v>
      </c>
      <c r="D201" s="24" t="str">
        <f>IF(P_sau!C206=0," ",P_sau!C206)</f>
        <v xml:space="preserve"> </v>
      </c>
      <c r="E201" s="24">
        <f>IF(P_sau!D206=0," ",P_sau!D206)</f>
        <v>189</v>
      </c>
      <c r="F201" s="24">
        <f>IF(P_sau!E206=0," ",P_sau!E206)</f>
        <v>91</v>
      </c>
      <c r="G201" s="24">
        <f>IF(P_sau!F206=0," ",P_sau!F206)</f>
        <v>6</v>
      </c>
      <c r="H201" s="24">
        <f>IF(P_sau!G206=0," ",P_sau!G206)</f>
        <v>1958</v>
      </c>
    </row>
    <row r="202" spans="2:8" x14ac:dyDescent="0.25">
      <c r="B202" s="23" t="str">
        <f>IF(P_sau!A207=0," ",P_sau!A207)</f>
        <v>Alta</v>
      </c>
      <c r="C202" s="24">
        <f>IF(P_sau!B207=0," ",P_sau!B207)</f>
        <v>1523</v>
      </c>
      <c r="D202" s="24">
        <f>IF(P_sau!C207=0," ",P_sau!C207)</f>
        <v>115</v>
      </c>
      <c r="E202" s="24">
        <f>IF(P_sau!D207=0," ",P_sau!D207)</f>
        <v>223</v>
      </c>
      <c r="F202" s="24">
        <f>IF(P_sau!E207=0," ",P_sau!E207)</f>
        <v>87</v>
      </c>
      <c r="G202" s="24">
        <f>IF(P_sau!F207=0," ",P_sau!F207)</f>
        <v>9</v>
      </c>
      <c r="H202" s="24">
        <f>IF(P_sau!G207=0," ",P_sau!G207)</f>
        <v>1957</v>
      </c>
    </row>
    <row r="203" spans="2:8" x14ac:dyDescent="0.25">
      <c r="B203" s="23" t="str">
        <f>IF(P_sau!A208=0," ",P_sau!A208)</f>
        <v>Grimstad</v>
      </c>
      <c r="C203" s="24">
        <f>IF(P_sau!B208=0," ",P_sau!B208)</f>
        <v>1630</v>
      </c>
      <c r="D203" s="24">
        <f>IF(P_sau!C208=0," ",P_sau!C208)</f>
        <v>21</v>
      </c>
      <c r="E203" s="24">
        <f>IF(P_sau!D208=0," ",P_sau!D208)</f>
        <v>217</v>
      </c>
      <c r="F203" s="24">
        <f>IF(P_sau!E208=0," ",P_sau!E208)</f>
        <v>59</v>
      </c>
      <c r="G203" s="24">
        <f>IF(P_sau!F208=0," ",P_sau!F208)</f>
        <v>7</v>
      </c>
      <c r="H203" s="24">
        <f>IF(P_sau!G208=0," ",P_sau!G208)</f>
        <v>1934</v>
      </c>
    </row>
    <row r="204" spans="2:8" x14ac:dyDescent="0.25">
      <c r="B204" s="23" t="str">
        <f>IF(P_sau!A209=0," ",P_sau!A209)</f>
        <v>Grane</v>
      </c>
      <c r="C204" s="24">
        <f>IF(P_sau!B209=0," ",P_sau!B209)</f>
        <v>1542</v>
      </c>
      <c r="D204" s="24">
        <f>IF(P_sau!C209=0," ",P_sau!C209)</f>
        <v>39</v>
      </c>
      <c r="E204" s="24">
        <f>IF(P_sau!D209=0," ",P_sau!D209)</f>
        <v>217</v>
      </c>
      <c r="F204" s="24">
        <f>IF(P_sau!E209=0," ",P_sau!E209)</f>
        <v>76</v>
      </c>
      <c r="G204" s="24">
        <f>IF(P_sau!F209=0," ",P_sau!F209)</f>
        <v>11</v>
      </c>
      <c r="H204" s="24">
        <f>IF(P_sau!G209=0," ",P_sau!G209)</f>
        <v>1885</v>
      </c>
    </row>
    <row r="205" spans="2:8" x14ac:dyDescent="0.25">
      <c r="B205" s="23" t="str">
        <f>IF(P_sau!A210=0," ",P_sau!A210)</f>
        <v>Fjell</v>
      </c>
      <c r="C205" s="24">
        <f>IF(P_sau!B210=0," ",P_sau!B210)</f>
        <v>1202</v>
      </c>
      <c r="D205" s="24">
        <f>IF(P_sau!C210=0," ",P_sau!C210)</f>
        <v>348</v>
      </c>
      <c r="E205" s="24">
        <f>IF(P_sau!D210=0," ",P_sau!D210)</f>
        <v>182</v>
      </c>
      <c r="F205" s="24">
        <f>IF(P_sau!E210=0," ",P_sau!E210)</f>
        <v>121</v>
      </c>
      <c r="G205" s="24">
        <f>IF(P_sau!F210=0," ",P_sau!F210)</f>
        <v>5</v>
      </c>
      <c r="H205" s="24">
        <f>IF(P_sau!G210=0," ",P_sau!G210)</f>
        <v>1858</v>
      </c>
    </row>
    <row r="206" spans="2:8" x14ac:dyDescent="0.25">
      <c r="B206" s="23" t="str">
        <f>IF(P_sau!A211=0," ",P_sau!A211)</f>
        <v>Nannestad</v>
      </c>
      <c r="C206" s="24">
        <f>IF(P_sau!B211=0," ",P_sau!B211)</f>
        <v>1390</v>
      </c>
      <c r="D206" s="24" t="str">
        <f>IF(P_sau!C211=0," ",P_sau!C211)</f>
        <v xml:space="preserve"> </v>
      </c>
      <c r="E206" s="24">
        <f>IF(P_sau!D211=0," ",P_sau!D211)</f>
        <v>297</v>
      </c>
      <c r="F206" s="24">
        <f>IF(P_sau!E211=0," ",P_sau!E211)</f>
        <v>157</v>
      </c>
      <c r="G206" s="24">
        <f>IF(P_sau!F211=0," ",P_sau!F211)</f>
        <v>5</v>
      </c>
      <c r="H206" s="24">
        <f>IF(P_sau!G211=0," ",P_sau!G211)</f>
        <v>1849</v>
      </c>
    </row>
    <row r="207" spans="2:8" x14ac:dyDescent="0.25">
      <c r="B207" s="23" t="str">
        <f>IF(P_sau!A212=0," ",P_sau!A212)</f>
        <v>Porsanger</v>
      </c>
      <c r="C207" s="24">
        <f>IF(P_sau!B212=0," ",P_sau!B212)</f>
        <v>1600</v>
      </c>
      <c r="D207" s="24">
        <f>IF(P_sau!C212=0," ",P_sau!C212)</f>
        <v>70</v>
      </c>
      <c r="E207" s="24">
        <f>IF(P_sau!D212=0," ",P_sau!D212)</f>
        <v>127</v>
      </c>
      <c r="F207" s="24">
        <f>IF(P_sau!E212=0," ",P_sau!E212)</f>
        <v>17</v>
      </c>
      <c r="G207" s="24">
        <f>IF(P_sau!F212=0," ",P_sau!F212)</f>
        <v>2</v>
      </c>
      <c r="H207" s="24">
        <f>IF(P_sau!G212=0," ",P_sau!G212)</f>
        <v>1816</v>
      </c>
    </row>
    <row r="208" spans="2:8" x14ac:dyDescent="0.25">
      <c r="B208" s="23" t="str">
        <f>IF(P_sau!A213=0," ",P_sau!A213)</f>
        <v>Kongsberg</v>
      </c>
      <c r="C208" s="24">
        <f>IF(P_sau!B213=0," ",P_sau!B213)</f>
        <v>1253</v>
      </c>
      <c r="D208" s="24" t="str">
        <f>IF(P_sau!C213=0," ",P_sau!C213)</f>
        <v xml:space="preserve"> </v>
      </c>
      <c r="E208" s="24">
        <f>IF(P_sau!D213=0," ",P_sau!D213)</f>
        <v>348</v>
      </c>
      <c r="F208" s="24">
        <f>IF(P_sau!E213=0," ",P_sau!E213)</f>
        <v>199</v>
      </c>
      <c r="G208" s="24">
        <f>IF(P_sau!F213=0," ",P_sau!F213)</f>
        <v>13</v>
      </c>
      <c r="H208" s="24">
        <f>IF(P_sau!G213=0," ",P_sau!G213)</f>
        <v>1813</v>
      </c>
    </row>
    <row r="209" spans="2:8" x14ac:dyDescent="0.25">
      <c r="B209" s="23" t="str">
        <f>IF(P_sau!A214=0," ",P_sau!A214)</f>
        <v>Gratangen</v>
      </c>
      <c r="C209" s="24">
        <f>IF(P_sau!B214=0," ",P_sau!B214)</f>
        <v>1422</v>
      </c>
      <c r="D209" s="24">
        <f>IF(P_sau!C214=0," ",P_sau!C214)</f>
        <v>169</v>
      </c>
      <c r="E209" s="24">
        <f>IF(P_sau!D214=0," ",P_sau!D214)</f>
        <v>161</v>
      </c>
      <c r="F209" s="24">
        <f>IF(P_sau!E214=0," ",P_sau!E214)</f>
        <v>55</v>
      </c>
      <c r="G209" s="24">
        <f>IF(P_sau!F214=0," ",P_sau!F214)</f>
        <v>5</v>
      </c>
      <c r="H209" s="24">
        <f>IF(P_sau!G214=0," ",P_sau!G214)</f>
        <v>1812</v>
      </c>
    </row>
    <row r="210" spans="2:8" x14ac:dyDescent="0.25">
      <c r="B210" s="23" t="str">
        <f>IF(P_sau!A215=0," ",P_sau!A215)</f>
        <v>Bindal</v>
      </c>
      <c r="C210" s="24">
        <f>IF(P_sau!B215=0," ",P_sau!B215)</f>
        <v>1449</v>
      </c>
      <c r="D210" s="24">
        <f>IF(P_sau!C215=0," ",P_sau!C215)</f>
        <v>50</v>
      </c>
      <c r="E210" s="24">
        <f>IF(P_sau!D215=0," ",P_sau!D215)</f>
        <v>251</v>
      </c>
      <c r="F210" s="24">
        <f>IF(P_sau!E215=0," ",P_sau!E215)</f>
        <v>53</v>
      </c>
      <c r="G210" s="24">
        <f>IF(P_sau!F215=0," ",P_sau!F215)</f>
        <v>8</v>
      </c>
      <c r="H210" s="24">
        <f>IF(P_sau!G215=0," ",P_sau!G215)</f>
        <v>1811</v>
      </c>
    </row>
    <row r="211" spans="2:8" x14ac:dyDescent="0.25">
      <c r="B211" s="23" t="str">
        <f>IF(P_sau!A216=0," ",P_sau!A216)</f>
        <v>Notodden</v>
      </c>
      <c r="C211" s="24">
        <f>IF(P_sau!B216=0," ",P_sau!B216)</f>
        <v>1394</v>
      </c>
      <c r="D211" s="24">
        <f>IF(P_sau!C216=0," ",P_sau!C216)</f>
        <v>16</v>
      </c>
      <c r="E211" s="24">
        <f>IF(P_sau!D216=0," ",P_sau!D216)</f>
        <v>281</v>
      </c>
      <c r="F211" s="24">
        <f>IF(P_sau!E216=0," ",P_sau!E216)</f>
        <v>107</v>
      </c>
      <c r="G211" s="24">
        <f>IF(P_sau!F216=0," ",P_sau!F216)</f>
        <v>4</v>
      </c>
      <c r="H211" s="24">
        <f>IF(P_sau!G216=0," ",P_sau!G216)</f>
        <v>1802</v>
      </c>
    </row>
    <row r="212" spans="2:8" x14ac:dyDescent="0.25">
      <c r="B212" s="23" t="str">
        <f>IF(P_sau!A217=0," ",P_sau!A217)</f>
        <v>Dønna</v>
      </c>
      <c r="C212" s="24">
        <f>IF(P_sau!B217=0," ",P_sau!B217)</f>
        <v>1395</v>
      </c>
      <c r="D212" s="24">
        <f>IF(P_sau!C217=0," ",P_sau!C217)</f>
        <v>180</v>
      </c>
      <c r="E212" s="24">
        <f>IF(P_sau!D217=0," ",P_sau!D217)</f>
        <v>160</v>
      </c>
      <c r="F212" s="24">
        <f>IF(P_sau!E217=0," ",P_sau!E217)</f>
        <v>63</v>
      </c>
      <c r="G212" s="24">
        <f>IF(P_sau!F217=0," ",P_sau!F217)</f>
        <v>3</v>
      </c>
      <c r="H212" s="24">
        <f>IF(P_sau!G217=0," ",P_sau!G217)</f>
        <v>1801</v>
      </c>
    </row>
    <row r="213" spans="2:8" x14ac:dyDescent="0.25">
      <c r="B213" s="23" t="str">
        <f>IF(P_sau!A218=0," ",P_sau!A218)</f>
        <v>Rollag</v>
      </c>
      <c r="C213" s="24">
        <f>IF(P_sau!B218=0," ",P_sau!B218)</f>
        <v>1494</v>
      </c>
      <c r="D213" s="24" t="str">
        <f>IF(P_sau!C218=0," ",P_sau!C218)</f>
        <v xml:space="preserve"> </v>
      </c>
      <c r="E213" s="24">
        <f>IF(P_sau!D218=0," ",P_sau!D218)</f>
        <v>246</v>
      </c>
      <c r="F213" s="24">
        <f>IF(P_sau!E218=0," ",P_sau!E218)</f>
        <v>50</v>
      </c>
      <c r="G213" s="24">
        <f>IF(P_sau!F218=0," ",P_sau!F218)</f>
        <v>8</v>
      </c>
      <c r="H213" s="24">
        <f>IF(P_sau!G218=0," ",P_sau!G218)</f>
        <v>1798</v>
      </c>
    </row>
    <row r="214" spans="2:8" x14ac:dyDescent="0.25">
      <c r="B214" s="23" t="str">
        <f>IF(P_sau!A219=0," ",P_sau!A219)</f>
        <v>Røros</v>
      </c>
      <c r="C214" s="24">
        <f>IF(P_sau!B219=0," ",P_sau!B219)</f>
        <v>1518</v>
      </c>
      <c r="D214" s="24" t="str">
        <f>IF(P_sau!C219=0," ",P_sau!C219)</f>
        <v xml:space="preserve"> </v>
      </c>
      <c r="E214" s="24">
        <f>IF(P_sau!D219=0," ",P_sau!D219)</f>
        <v>208</v>
      </c>
      <c r="F214" s="24">
        <f>IF(P_sau!E219=0," ",P_sau!E219)</f>
        <v>62</v>
      </c>
      <c r="G214" s="24">
        <f>IF(P_sau!F219=0," ",P_sau!F219)</f>
        <v>6</v>
      </c>
      <c r="H214" s="24">
        <f>IF(P_sau!G219=0," ",P_sau!G219)</f>
        <v>1794</v>
      </c>
    </row>
    <row r="215" spans="2:8" x14ac:dyDescent="0.25">
      <c r="B215" s="23" t="str">
        <f>IF(P_sau!A220=0," ",P_sau!A220)</f>
        <v>Åmli</v>
      </c>
      <c r="C215" s="24">
        <f>IF(P_sau!B220=0," ",P_sau!B220)</f>
        <v>1503</v>
      </c>
      <c r="D215" s="24">
        <f>IF(P_sau!C220=0," ",P_sau!C220)</f>
        <v>13</v>
      </c>
      <c r="E215" s="24">
        <f>IF(P_sau!D220=0," ",P_sau!D220)</f>
        <v>188</v>
      </c>
      <c r="F215" s="24">
        <f>IF(P_sau!E220=0," ",P_sau!E220)</f>
        <v>71</v>
      </c>
      <c r="G215" s="24">
        <f>IF(P_sau!F220=0," ",P_sau!F220)</f>
        <v>13</v>
      </c>
      <c r="H215" s="24">
        <f>IF(P_sau!G220=0," ",P_sau!G220)</f>
        <v>1788</v>
      </c>
    </row>
    <row r="216" spans="2:8" x14ac:dyDescent="0.25">
      <c r="B216" s="23" t="str">
        <f>IF(P_sau!A221=0," ",P_sau!A221)</f>
        <v>Karlsøy</v>
      </c>
      <c r="C216" s="24">
        <f>IF(P_sau!B221=0," ",P_sau!B221)</f>
        <v>1151</v>
      </c>
      <c r="D216" s="24">
        <f>IF(P_sau!C221=0," ",P_sau!C221)</f>
        <v>386</v>
      </c>
      <c r="E216" s="24">
        <f>IF(P_sau!D221=0," ",P_sau!D221)</f>
        <v>215</v>
      </c>
      <c r="F216" s="24">
        <f>IF(P_sau!E221=0," ",P_sau!E221)</f>
        <v>30</v>
      </c>
      <c r="G216" s="24">
        <f>IF(P_sau!F221=0," ",P_sau!F221)</f>
        <v>5</v>
      </c>
      <c r="H216" s="24">
        <f>IF(P_sau!G221=0," ",P_sau!G221)</f>
        <v>1787</v>
      </c>
    </row>
    <row r="217" spans="2:8" x14ac:dyDescent="0.25">
      <c r="B217" s="23" t="str">
        <f>IF(P_sau!A222=0," ",P_sau!A222)</f>
        <v>Bardu</v>
      </c>
      <c r="C217" s="24">
        <f>IF(P_sau!B222=0," ",P_sau!B222)</f>
        <v>1483</v>
      </c>
      <c r="D217" s="24">
        <f>IF(P_sau!C222=0," ",P_sau!C222)</f>
        <v>91</v>
      </c>
      <c r="E217" s="24">
        <f>IF(P_sau!D222=0," ",P_sau!D222)</f>
        <v>164</v>
      </c>
      <c r="F217" s="24">
        <f>IF(P_sau!E222=0," ",P_sau!E222)</f>
        <v>43</v>
      </c>
      <c r="G217" s="24">
        <f>IF(P_sau!F222=0," ",P_sau!F222)</f>
        <v>6</v>
      </c>
      <c r="H217" s="24">
        <f>IF(P_sau!G222=0," ",P_sau!G222)</f>
        <v>1787</v>
      </c>
    </row>
    <row r="218" spans="2:8" x14ac:dyDescent="0.25">
      <c r="B218" s="23" t="str">
        <f>IF(P_sau!A223=0," ",P_sau!A223)</f>
        <v>Vevelstad</v>
      </c>
      <c r="C218" s="24">
        <f>IF(P_sau!B223=0," ",P_sau!B223)</f>
        <v>781</v>
      </c>
      <c r="D218" s="24">
        <f>IF(P_sau!C223=0," ",P_sau!C223)</f>
        <v>751</v>
      </c>
      <c r="E218" s="24">
        <f>IF(P_sau!D223=0," ",P_sau!D223)</f>
        <v>187</v>
      </c>
      <c r="F218" s="24">
        <f>IF(P_sau!E223=0," ",P_sau!E223)</f>
        <v>59</v>
      </c>
      <c r="G218" s="24">
        <f>IF(P_sau!F223=0," ",P_sau!F223)</f>
        <v>9</v>
      </c>
      <c r="H218" s="24">
        <f>IF(P_sau!G223=0," ",P_sau!G223)</f>
        <v>1787</v>
      </c>
    </row>
    <row r="219" spans="2:8" x14ac:dyDescent="0.25">
      <c r="B219" s="23" t="str">
        <f>IF(P_sau!A224=0," ",P_sau!A224)</f>
        <v>Osen</v>
      </c>
      <c r="C219" s="24">
        <f>IF(P_sau!B224=0," ",P_sau!B224)</f>
        <v>1164</v>
      </c>
      <c r="D219" s="24">
        <f>IF(P_sau!C224=0," ",P_sau!C224)</f>
        <v>484</v>
      </c>
      <c r="E219" s="24">
        <f>IF(P_sau!D224=0," ",P_sau!D224)</f>
        <v>102</v>
      </c>
      <c r="F219" s="24">
        <f>IF(P_sau!E224=0," ",P_sau!E224)</f>
        <v>21</v>
      </c>
      <c r="G219" s="24">
        <f>IF(P_sau!F224=0," ",P_sau!F224)</f>
        <v>4</v>
      </c>
      <c r="H219" s="24">
        <f>IF(P_sau!G224=0," ",P_sau!G224)</f>
        <v>1775</v>
      </c>
    </row>
    <row r="220" spans="2:8" x14ac:dyDescent="0.25">
      <c r="B220" s="23" t="str">
        <f>IF(P_sau!A225=0," ",P_sau!A225)</f>
        <v>Averøy</v>
      </c>
      <c r="C220" s="24">
        <f>IF(P_sau!B225=0," ",P_sau!B225)</f>
        <v>1309</v>
      </c>
      <c r="D220" s="24">
        <f>IF(P_sau!C225=0," ",P_sau!C225)</f>
        <v>262</v>
      </c>
      <c r="E220" s="24">
        <f>IF(P_sau!D225=0," ",P_sau!D225)</f>
        <v>122</v>
      </c>
      <c r="F220" s="24">
        <f>IF(P_sau!E225=0," ",P_sau!E225)</f>
        <v>66</v>
      </c>
      <c r="G220" s="24">
        <f>IF(P_sau!F225=0," ",P_sau!F225)</f>
        <v>4</v>
      </c>
      <c r="H220" s="24">
        <f>IF(P_sau!G225=0," ",P_sau!G225)</f>
        <v>1763</v>
      </c>
    </row>
    <row r="221" spans="2:8" x14ac:dyDescent="0.25">
      <c r="B221" s="23" t="str">
        <f>IF(P_sau!A226=0," ",P_sau!A226)</f>
        <v>Dyrøy</v>
      </c>
      <c r="C221" s="24">
        <f>IF(P_sau!B226=0," ",P_sau!B226)</f>
        <v>1421</v>
      </c>
      <c r="D221" s="24">
        <f>IF(P_sau!C226=0," ",P_sau!C226)</f>
        <v>81</v>
      </c>
      <c r="E221" s="24">
        <f>IF(P_sau!D226=0," ",P_sau!D226)</f>
        <v>169</v>
      </c>
      <c r="F221" s="24">
        <f>IF(P_sau!E226=0," ",P_sau!E226)</f>
        <v>67</v>
      </c>
      <c r="G221" s="24">
        <f>IF(P_sau!F226=0," ",P_sau!F226)</f>
        <v>6</v>
      </c>
      <c r="H221" s="24">
        <f>IF(P_sau!G226=0," ",P_sau!G226)</f>
        <v>1744</v>
      </c>
    </row>
    <row r="222" spans="2:8" x14ac:dyDescent="0.25">
      <c r="B222" s="23" t="str">
        <f>IF(P_sau!A227=0," ",P_sau!A227)</f>
        <v>Roan</v>
      </c>
      <c r="C222" s="24">
        <f>IF(P_sau!B227=0," ",P_sau!B227)</f>
        <v>1390</v>
      </c>
      <c r="D222" s="24">
        <f>IF(P_sau!C227=0," ",P_sau!C227)</f>
        <v>126</v>
      </c>
      <c r="E222" s="24">
        <f>IF(P_sau!D227=0," ",P_sau!D227)</f>
        <v>150</v>
      </c>
      <c r="F222" s="24">
        <f>IF(P_sau!E227=0," ",P_sau!E227)</f>
        <v>36</v>
      </c>
      <c r="G222" s="24">
        <f>IF(P_sau!F227=0," ",P_sau!F227)</f>
        <v>8</v>
      </c>
      <c r="H222" s="24">
        <f>IF(P_sau!G227=0," ",P_sau!G227)</f>
        <v>1710</v>
      </c>
    </row>
    <row r="223" spans="2:8" x14ac:dyDescent="0.25">
      <c r="B223" s="23" t="str">
        <f>IF(P_sau!A228=0," ",P_sau!A228)</f>
        <v>Åmot</v>
      </c>
      <c r="C223" s="24">
        <f>IF(P_sau!B228=0," ",P_sau!B228)</f>
        <v>1399</v>
      </c>
      <c r="D223" s="24" t="str">
        <f>IF(P_sau!C228=0," ",P_sau!C228)</f>
        <v xml:space="preserve"> </v>
      </c>
      <c r="E223" s="24">
        <f>IF(P_sau!D228=0," ",P_sau!D228)</f>
        <v>200</v>
      </c>
      <c r="F223" s="24">
        <f>IF(P_sau!E228=0," ",P_sau!E228)</f>
        <v>95</v>
      </c>
      <c r="G223" s="24">
        <f>IF(P_sau!F228=0," ",P_sau!F228)</f>
        <v>7</v>
      </c>
      <c r="H223" s="24">
        <f>IF(P_sau!G228=0," ",P_sau!G228)</f>
        <v>1701</v>
      </c>
    </row>
    <row r="224" spans="2:8" x14ac:dyDescent="0.25">
      <c r="B224" s="23" t="str">
        <f>IF(P_sau!A229=0," ",P_sau!A229)</f>
        <v>Stord</v>
      </c>
      <c r="C224" s="24">
        <f>IF(P_sau!B229=0," ",P_sau!B229)</f>
        <v>1413</v>
      </c>
      <c r="D224" s="24" t="str">
        <f>IF(P_sau!C229=0," ",P_sau!C229)</f>
        <v xml:space="preserve"> </v>
      </c>
      <c r="E224" s="24">
        <f>IF(P_sau!D229=0," ",P_sau!D229)</f>
        <v>208</v>
      </c>
      <c r="F224" s="24">
        <f>IF(P_sau!E229=0," ",P_sau!E229)</f>
        <v>71</v>
      </c>
      <c r="G224" s="24">
        <f>IF(P_sau!F229=0," ",P_sau!F229)</f>
        <v>7</v>
      </c>
      <c r="H224" s="24">
        <f>IF(P_sau!G229=0," ",P_sau!G229)</f>
        <v>1699</v>
      </c>
    </row>
    <row r="225" spans="2:8" x14ac:dyDescent="0.25">
      <c r="B225" s="23" t="str">
        <f>IF(P_sau!A230=0," ",P_sau!A230)</f>
        <v>Eide</v>
      </c>
      <c r="C225" s="24">
        <f>IF(P_sau!B230=0," ",P_sau!B230)</f>
        <v>1417</v>
      </c>
      <c r="D225" s="24">
        <f>IF(P_sau!C230=0," ",P_sau!C230)</f>
        <v>24</v>
      </c>
      <c r="E225" s="24">
        <f>IF(P_sau!D230=0," ",P_sau!D230)</f>
        <v>133</v>
      </c>
      <c r="F225" s="24">
        <f>IF(P_sau!E230=0," ",P_sau!E230)</f>
        <v>85</v>
      </c>
      <c r="G225" s="24">
        <f>IF(P_sau!F230=0," ",P_sau!F230)</f>
        <v>33</v>
      </c>
      <c r="H225" s="24">
        <f>IF(P_sau!G230=0," ",P_sau!G230)</f>
        <v>1692</v>
      </c>
    </row>
    <row r="226" spans="2:8" x14ac:dyDescent="0.25">
      <c r="B226" s="23" t="str">
        <f>IF(P_sau!A231=0," ",P_sau!A231)</f>
        <v>Meldal</v>
      </c>
      <c r="C226" s="24">
        <f>IF(P_sau!B231=0," ",P_sau!B231)</f>
        <v>1280</v>
      </c>
      <c r="D226" s="24">
        <f>IF(P_sau!C231=0," ",P_sau!C231)</f>
        <v>111</v>
      </c>
      <c r="E226" s="24">
        <f>IF(P_sau!D231=0," ",P_sau!D231)</f>
        <v>149</v>
      </c>
      <c r="F226" s="24">
        <f>IF(P_sau!E231=0," ",P_sau!E231)</f>
        <v>118</v>
      </c>
      <c r="G226" s="24">
        <f>IF(P_sau!F231=0," ",P_sau!F231)</f>
        <v>13</v>
      </c>
      <c r="H226" s="24">
        <f>IF(P_sau!G231=0," ",P_sau!G231)</f>
        <v>1671</v>
      </c>
    </row>
    <row r="227" spans="2:8" x14ac:dyDescent="0.25">
      <c r="B227" s="23" t="str">
        <f>IF(P_sau!A232=0," ",P_sau!A232)</f>
        <v>Hamarøy</v>
      </c>
      <c r="C227" s="24">
        <f>IF(P_sau!B232=0," ",P_sau!B232)</f>
        <v>1288</v>
      </c>
      <c r="D227" s="24">
        <f>IF(P_sau!C232=0," ",P_sau!C232)</f>
        <v>55</v>
      </c>
      <c r="E227" s="24">
        <f>IF(P_sau!D232=0," ",P_sau!D232)</f>
        <v>243</v>
      </c>
      <c r="F227" s="24">
        <f>IF(P_sau!E232=0," ",P_sau!E232)</f>
        <v>81</v>
      </c>
      <c r="G227" s="24">
        <f>IF(P_sau!F232=0," ",P_sau!F232)</f>
        <v>4</v>
      </c>
      <c r="H227" s="24">
        <f>IF(P_sau!G232=0," ",P_sau!G232)</f>
        <v>1671</v>
      </c>
    </row>
    <row r="228" spans="2:8" x14ac:dyDescent="0.25">
      <c r="B228" s="23" t="str">
        <f>IF(P_sau!A233=0," ",P_sau!A233)</f>
        <v>Skånland</v>
      </c>
      <c r="C228" s="24">
        <f>IF(P_sau!B233=0," ",P_sau!B233)</f>
        <v>1428</v>
      </c>
      <c r="D228" s="24">
        <f>IF(P_sau!C233=0," ",P_sau!C233)</f>
        <v>19</v>
      </c>
      <c r="E228" s="24">
        <f>IF(P_sau!D233=0," ",P_sau!D233)</f>
        <v>152</v>
      </c>
      <c r="F228" s="24">
        <f>IF(P_sau!E233=0," ",P_sau!E233)</f>
        <v>26</v>
      </c>
      <c r="G228" s="24">
        <f>IF(P_sau!F233=0," ",P_sau!F233)</f>
        <v>14</v>
      </c>
      <c r="H228" s="24">
        <f>IF(P_sau!G233=0," ",P_sau!G233)</f>
        <v>1639</v>
      </c>
    </row>
    <row r="229" spans="2:8" x14ac:dyDescent="0.25">
      <c r="B229" s="23" t="str">
        <f>IF(P_sau!A234=0," ",P_sau!A234)</f>
        <v>Etnedal</v>
      </c>
      <c r="C229" s="24">
        <f>IF(P_sau!B234=0," ",P_sau!B234)</f>
        <v>1407</v>
      </c>
      <c r="D229" s="24" t="str">
        <f>IF(P_sau!C234=0," ",P_sau!C234)</f>
        <v xml:space="preserve"> </v>
      </c>
      <c r="E229" s="24">
        <f>IF(P_sau!D234=0," ",P_sau!D234)</f>
        <v>153</v>
      </c>
      <c r="F229" s="24">
        <f>IF(P_sau!E234=0," ",P_sau!E234)</f>
        <v>49</v>
      </c>
      <c r="G229" s="24">
        <f>IF(P_sau!F234=0," ",P_sau!F234)</f>
        <v>4</v>
      </c>
      <c r="H229" s="24">
        <f>IF(P_sau!G234=0," ",P_sau!G234)</f>
        <v>1613</v>
      </c>
    </row>
    <row r="230" spans="2:8" x14ac:dyDescent="0.25">
      <c r="B230" s="23" t="str">
        <f>IF(P_sau!A235=0," ",P_sau!A235)</f>
        <v>Meland</v>
      </c>
      <c r="C230" s="24">
        <f>IF(P_sau!B235=0," ",P_sau!B235)</f>
        <v>1184</v>
      </c>
      <c r="D230" s="24">
        <f>IF(P_sau!C235=0," ",P_sau!C235)</f>
        <v>136</v>
      </c>
      <c r="E230" s="24">
        <f>IF(P_sau!D235=0," ",P_sau!D235)</f>
        <v>195</v>
      </c>
      <c r="F230" s="24">
        <f>IF(P_sau!E235=0," ",P_sau!E235)</f>
        <v>86</v>
      </c>
      <c r="G230" s="24">
        <f>IF(P_sau!F235=0," ",P_sau!F235)</f>
        <v>12</v>
      </c>
      <c r="H230" s="24">
        <f>IF(P_sau!G235=0," ",P_sau!G235)</f>
        <v>1613</v>
      </c>
    </row>
    <row r="231" spans="2:8" x14ac:dyDescent="0.25">
      <c r="B231" s="23" t="str">
        <f>IF(P_sau!A236=0," ",P_sau!A236)</f>
        <v>Sande</v>
      </c>
      <c r="C231" s="24">
        <f>IF(P_sau!B236=0," ",P_sau!B236)</f>
        <v>747</v>
      </c>
      <c r="D231" s="24">
        <f>IF(P_sau!C236=0," ",P_sau!C236)</f>
        <v>500</v>
      </c>
      <c r="E231" s="24">
        <f>IF(P_sau!D236=0," ",P_sau!D236)</f>
        <v>159</v>
      </c>
      <c r="F231" s="24">
        <f>IF(P_sau!E236=0," ",P_sau!E236)</f>
        <v>198</v>
      </c>
      <c r="G231" s="24">
        <f>IF(P_sau!F236=0," ",P_sau!F236)</f>
        <v>5</v>
      </c>
      <c r="H231" s="24">
        <f>IF(P_sau!G236=0," ",P_sau!G236)</f>
        <v>1609</v>
      </c>
    </row>
    <row r="232" spans="2:8" x14ac:dyDescent="0.25">
      <c r="B232" s="23" t="str">
        <f>IF(P_sau!A237=0," ",P_sau!A237)</f>
        <v>Nærøy</v>
      </c>
      <c r="C232" s="24">
        <f>IF(P_sau!B237=0," ",P_sau!B237)</f>
        <v>1090</v>
      </c>
      <c r="D232" s="24">
        <f>IF(P_sau!C237=0," ",P_sau!C237)</f>
        <v>182</v>
      </c>
      <c r="E232" s="24">
        <f>IF(P_sau!D237=0," ",P_sau!D237)</f>
        <v>204</v>
      </c>
      <c r="F232" s="24">
        <f>IF(P_sau!E237=0," ",P_sau!E237)</f>
        <v>84</v>
      </c>
      <c r="G232" s="24">
        <f>IF(P_sau!F237=0," ",P_sau!F237)</f>
        <v>26</v>
      </c>
      <c r="H232" s="24">
        <f>IF(P_sau!G237=0," ",P_sau!G237)</f>
        <v>1586</v>
      </c>
    </row>
    <row r="233" spans="2:8" x14ac:dyDescent="0.25">
      <c r="B233" s="23" t="str">
        <f>IF(P_sau!A238=0," ",P_sau!A238)</f>
        <v>Aure</v>
      </c>
      <c r="C233" s="24">
        <f>IF(P_sau!B238=0," ",P_sau!B238)</f>
        <v>1222</v>
      </c>
      <c r="D233" s="24">
        <f>IF(P_sau!C238=0," ",P_sau!C238)</f>
        <v>112</v>
      </c>
      <c r="E233" s="24">
        <f>IF(P_sau!D238=0," ",P_sau!D238)</f>
        <v>165</v>
      </c>
      <c r="F233" s="24">
        <f>IF(P_sau!E238=0," ",P_sau!E238)</f>
        <v>62</v>
      </c>
      <c r="G233" s="24">
        <f>IF(P_sau!F238=0," ",P_sau!F238)</f>
        <v>12</v>
      </c>
      <c r="H233" s="24">
        <f>IF(P_sau!G238=0," ",P_sau!G238)</f>
        <v>1573</v>
      </c>
    </row>
    <row r="234" spans="2:8" x14ac:dyDescent="0.25">
      <c r="B234" s="23" t="str">
        <f>IF(P_sau!A239=0," ",P_sau!A239)</f>
        <v>Høyanger</v>
      </c>
      <c r="C234" s="24">
        <f>IF(P_sau!B239=0," ",P_sau!B239)</f>
        <v>1335</v>
      </c>
      <c r="D234" s="24">
        <f>IF(P_sau!C239=0," ",P_sau!C239)</f>
        <v>29</v>
      </c>
      <c r="E234" s="24">
        <f>IF(P_sau!D239=0," ",P_sau!D239)</f>
        <v>162</v>
      </c>
      <c r="F234" s="24">
        <f>IF(P_sau!E239=0," ",P_sau!E239)</f>
        <v>23</v>
      </c>
      <c r="G234" s="24">
        <f>IF(P_sau!F239=0," ",P_sau!F239)</f>
        <v>7</v>
      </c>
      <c r="H234" s="24">
        <f>IF(P_sau!G239=0," ",P_sau!G239)</f>
        <v>1556</v>
      </c>
    </row>
    <row r="235" spans="2:8" x14ac:dyDescent="0.25">
      <c r="B235" s="23" t="str">
        <f>IF(P_sau!A240=0," ",P_sau!A240)</f>
        <v>Jondal</v>
      </c>
      <c r="C235" s="24">
        <f>IF(P_sau!B240=0," ",P_sau!B240)</f>
        <v>1303</v>
      </c>
      <c r="D235" s="24">
        <f>IF(P_sau!C240=0," ",P_sau!C240)</f>
        <v>6</v>
      </c>
      <c r="E235" s="24">
        <f>IF(P_sau!D240=0," ",P_sau!D240)</f>
        <v>166</v>
      </c>
      <c r="F235" s="24">
        <f>IF(P_sau!E240=0," ",P_sau!E240)</f>
        <v>67</v>
      </c>
      <c r="G235" s="24">
        <f>IF(P_sau!F240=0," ",P_sau!F240)</f>
        <v>2</v>
      </c>
      <c r="H235" s="24">
        <f>IF(P_sau!G240=0," ",P_sau!G240)</f>
        <v>1544</v>
      </c>
    </row>
    <row r="236" spans="2:8" x14ac:dyDescent="0.25">
      <c r="B236" s="23" t="str">
        <f>IF(P_sau!A241=0," ",P_sau!A241)</f>
        <v>Overhalla</v>
      </c>
      <c r="C236" s="24">
        <f>IF(P_sau!B241=0," ",P_sau!B241)</f>
        <v>1351</v>
      </c>
      <c r="D236" s="24" t="str">
        <f>IF(P_sau!C241=0," ",P_sau!C241)</f>
        <v xml:space="preserve"> </v>
      </c>
      <c r="E236" s="24">
        <f>IF(P_sau!D241=0," ",P_sau!D241)</f>
        <v>109</v>
      </c>
      <c r="F236" s="24">
        <f>IF(P_sau!E241=0," ",P_sau!E241)</f>
        <v>50</v>
      </c>
      <c r="G236" s="24">
        <f>IF(P_sau!F241=0," ",P_sau!F241)</f>
        <v>7</v>
      </c>
      <c r="H236" s="24">
        <f>IF(P_sau!G241=0," ",P_sau!G241)</f>
        <v>1517</v>
      </c>
    </row>
    <row r="237" spans="2:8" x14ac:dyDescent="0.25">
      <c r="B237" s="23" t="str">
        <f>IF(P_sau!A242=0," ",P_sau!A242)</f>
        <v>Hurdal</v>
      </c>
      <c r="C237" s="24">
        <f>IF(P_sau!B242=0," ",P_sau!B242)</f>
        <v>1261</v>
      </c>
      <c r="D237" s="24" t="str">
        <f>IF(P_sau!C242=0," ",P_sau!C242)</f>
        <v xml:space="preserve"> </v>
      </c>
      <c r="E237" s="24">
        <f>IF(P_sau!D242=0," ",P_sau!D242)</f>
        <v>156</v>
      </c>
      <c r="F237" s="24">
        <f>IF(P_sau!E242=0," ",P_sau!E242)</f>
        <v>88</v>
      </c>
      <c r="G237" s="24">
        <f>IF(P_sau!F242=0," ",P_sau!F242)</f>
        <v>11</v>
      </c>
      <c r="H237" s="24">
        <f>IF(P_sau!G242=0," ",P_sau!G242)</f>
        <v>1516</v>
      </c>
    </row>
    <row r="238" spans="2:8" x14ac:dyDescent="0.25">
      <c r="B238" s="23" t="str">
        <f>IF(P_sau!A243=0," ",P_sau!A243)</f>
        <v>Jevnaker</v>
      </c>
      <c r="C238" s="24">
        <f>IF(P_sau!B243=0," ",P_sau!B243)</f>
        <v>1214</v>
      </c>
      <c r="D238" s="24">
        <f>IF(P_sau!C243=0," ",P_sau!C243)</f>
        <v>15</v>
      </c>
      <c r="E238" s="24">
        <f>IF(P_sau!D243=0," ",P_sau!D243)</f>
        <v>190</v>
      </c>
      <c r="F238" s="24">
        <f>IF(P_sau!E243=0," ",P_sau!E243)</f>
        <v>60</v>
      </c>
      <c r="G238" s="24">
        <f>IF(P_sau!F243=0," ",P_sau!F243)</f>
        <v>6</v>
      </c>
      <c r="H238" s="24">
        <f>IF(P_sau!G243=0," ",P_sau!G243)</f>
        <v>1485</v>
      </c>
    </row>
    <row r="239" spans="2:8" x14ac:dyDescent="0.25">
      <c r="B239" s="23" t="str">
        <f>IF(P_sau!A244=0," ",P_sau!A244)</f>
        <v>Stange</v>
      </c>
      <c r="C239" s="24">
        <f>IF(P_sau!B244=0," ",P_sau!B244)</f>
        <v>1069</v>
      </c>
      <c r="D239" s="24" t="str">
        <f>IF(P_sau!C244=0," ",P_sau!C244)</f>
        <v xml:space="preserve"> </v>
      </c>
      <c r="E239" s="24">
        <f>IF(P_sau!D244=0," ",P_sau!D244)</f>
        <v>219</v>
      </c>
      <c r="F239" s="24">
        <f>IF(P_sau!E244=0," ",P_sau!E244)</f>
        <v>64</v>
      </c>
      <c r="G239" s="24">
        <f>IF(P_sau!F244=0," ",P_sau!F244)</f>
        <v>85</v>
      </c>
      <c r="H239" s="24">
        <f>IF(P_sau!G244=0," ",P_sau!G244)</f>
        <v>1437</v>
      </c>
    </row>
    <row r="240" spans="2:8" x14ac:dyDescent="0.25">
      <c r="B240" s="23" t="str">
        <f>IF(P_sau!A245=0," ",P_sau!A245)</f>
        <v>Hornindal</v>
      </c>
      <c r="C240" s="24">
        <f>IF(P_sau!B245=0," ",P_sau!B245)</f>
        <v>1258</v>
      </c>
      <c r="D240" s="24" t="str">
        <f>IF(P_sau!C245=0," ",P_sau!C245)</f>
        <v xml:space="preserve"> </v>
      </c>
      <c r="E240" s="24">
        <f>IF(P_sau!D245=0," ",P_sau!D245)</f>
        <v>134</v>
      </c>
      <c r="F240" s="24">
        <f>IF(P_sau!E245=0," ",P_sau!E245)</f>
        <v>31</v>
      </c>
      <c r="G240" s="24">
        <f>IF(P_sau!F245=0," ",P_sau!F245)</f>
        <v>6</v>
      </c>
      <c r="H240" s="24">
        <f>IF(P_sau!G245=0," ",P_sau!G245)</f>
        <v>1429</v>
      </c>
    </row>
    <row r="241" spans="2:8" x14ac:dyDescent="0.25">
      <c r="B241" s="23" t="str">
        <f>IF(P_sau!A246=0," ",P_sau!A246)</f>
        <v>Tingvoll</v>
      </c>
      <c r="C241" s="24">
        <f>IF(P_sau!B246=0," ",P_sau!B246)</f>
        <v>797</v>
      </c>
      <c r="D241" s="24">
        <f>IF(P_sau!C246=0," ",P_sau!C246)</f>
        <v>440</v>
      </c>
      <c r="E241" s="24">
        <f>IF(P_sau!D246=0," ",P_sau!D246)</f>
        <v>145</v>
      </c>
      <c r="F241" s="24">
        <f>IF(P_sau!E246=0," ",P_sau!E246)</f>
        <v>31</v>
      </c>
      <c r="G241" s="24">
        <f>IF(P_sau!F246=0," ",P_sau!F246)</f>
        <v>8</v>
      </c>
      <c r="H241" s="24">
        <f>IF(P_sau!G246=0," ",P_sau!G246)</f>
        <v>1421</v>
      </c>
    </row>
    <row r="242" spans="2:8" x14ac:dyDescent="0.25">
      <c r="B242" s="23" t="str">
        <f>IF(P_sau!A247=0," ",P_sau!A247)</f>
        <v>Balestrand</v>
      </c>
      <c r="C242" s="24">
        <f>IF(P_sau!B247=0," ",P_sau!B247)</f>
        <v>1178</v>
      </c>
      <c r="D242" s="24">
        <f>IF(P_sau!C247=0," ",P_sau!C247)</f>
        <v>24</v>
      </c>
      <c r="E242" s="24">
        <f>IF(P_sau!D247=0," ",P_sau!D247)</f>
        <v>164</v>
      </c>
      <c r="F242" s="24">
        <f>IF(P_sau!E247=0," ",P_sau!E247)</f>
        <v>41</v>
      </c>
      <c r="G242" s="24">
        <f>IF(P_sau!F247=0," ",P_sau!F247)</f>
        <v>9</v>
      </c>
      <c r="H242" s="24">
        <f>IF(P_sau!G247=0," ",P_sau!G247)</f>
        <v>1416</v>
      </c>
    </row>
    <row r="243" spans="2:8" x14ac:dyDescent="0.25">
      <c r="B243" s="23" t="str">
        <f>IF(P_sau!A248=0," ",P_sau!A248)</f>
        <v>Larvik</v>
      </c>
      <c r="C243" s="24">
        <f>IF(P_sau!B248=0," ",P_sau!B248)</f>
        <v>1087</v>
      </c>
      <c r="D243" s="24" t="str">
        <f>IF(P_sau!C248=0," ",P_sau!C248)</f>
        <v xml:space="preserve"> </v>
      </c>
      <c r="E243" s="24">
        <f>IF(P_sau!D248=0," ",P_sau!D248)</f>
        <v>224</v>
      </c>
      <c r="F243" s="24">
        <f>IF(P_sau!E248=0," ",P_sau!E248)</f>
        <v>96</v>
      </c>
      <c r="G243" s="24">
        <f>IF(P_sau!F248=0," ",P_sau!F248)</f>
        <v>5</v>
      </c>
      <c r="H243" s="24">
        <f>IF(P_sau!G248=0," ",P_sau!G248)</f>
        <v>1412</v>
      </c>
    </row>
    <row r="244" spans="2:8" x14ac:dyDescent="0.25">
      <c r="B244" s="23" t="str">
        <f>IF(P_sau!A249=0," ",P_sau!A249)</f>
        <v>Lavangen</v>
      </c>
      <c r="C244" s="24">
        <f>IF(P_sau!B249=0," ",P_sau!B249)</f>
        <v>1183</v>
      </c>
      <c r="D244" s="24">
        <f>IF(P_sau!C249=0," ",P_sau!C249)</f>
        <v>1</v>
      </c>
      <c r="E244" s="24">
        <f>IF(P_sau!D249=0," ",P_sau!D249)</f>
        <v>151</v>
      </c>
      <c r="F244" s="24">
        <f>IF(P_sau!E249=0," ",P_sau!E249)</f>
        <v>63</v>
      </c>
      <c r="G244" s="24">
        <f>IF(P_sau!F249=0," ",P_sau!F249)</f>
        <v>6</v>
      </c>
      <c r="H244" s="24">
        <f>IF(P_sau!G249=0," ",P_sau!G249)</f>
        <v>1404</v>
      </c>
    </row>
    <row r="245" spans="2:8" x14ac:dyDescent="0.25">
      <c r="B245" s="23" t="str">
        <f>IF(P_sau!A250=0," ",P_sau!A250)</f>
        <v>Øygarden</v>
      </c>
      <c r="C245" s="24">
        <f>IF(P_sau!B250=0," ",P_sau!B250)</f>
        <v>1089</v>
      </c>
      <c r="D245" s="24">
        <f>IF(P_sau!C250=0," ",P_sau!C250)</f>
        <v>15</v>
      </c>
      <c r="E245" s="24">
        <f>IF(P_sau!D250=0," ",P_sau!D250)</f>
        <v>206</v>
      </c>
      <c r="F245" s="24">
        <f>IF(P_sau!E250=0," ",P_sau!E250)</f>
        <v>79</v>
      </c>
      <c r="G245" s="24">
        <f>IF(P_sau!F250=0," ",P_sau!F250)</f>
        <v>1</v>
      </c>
      <c r="H245" s="24">
        <f>IF(P_sau!G250=0," ",P_sau!G250)</f>
        <v>1390</v>
      </c>
    </row>
    <row r="246" spans="2:8" x14ac:dyDescent="0.25">
      <c r="B246" s="23" t="str">
        <f>IF(P_sau!A251=0," ",P_sau!A251)</f>
        <v>Vennesla</v>
      </c>
      <c r="C246" s="24">
        <f>IF(P_sau!B251=0," ",P_sau!B251)</f>
        <v>1108</v>
      </c>
      <c r="D246" s="24">
        <f>IF(P_sau!C251=0," ",P_sau!C251)</f>
        <v>100</v>
      </c>
      <c r="E246" s="24">
        <f>IF(P_sau!D251=0," ",P_sau!D251)</f>
        <v>113</v>
      </c>
      <c r="F246" s="24">
        <f>IF(P_sau!E251=0," ",P_sau!E251)</f>
        <v>59</v>
      </c>
      <c r="G246" s="24">
        <f>IF(P_sau!F251=0," ",P_sau!F251)</f>
        <v>5</v>
      </c>
      <c r="H246" s="24">
        <f>IF(P_sau!G251=0," ",P_sau!G251)</f>
        <v>1385</v>
      </c>
    </row>
    <row r="247" spans="2:8" x14ac:dyDescent="0.25">
      <c r="B247" s="23" t="str">
        <f>IF(P_sau!A252=0," ",P_sau!A252)</f>
        <v>Vikna</v>
      </c>
      <c r="C247" s="24">
        <f>IF(P_sau!B252=0," ",P_sau!B252)</f>
        <v>775</v>
      </c>
      <c r="D247" s="24">
        <f>IF(P_sau!C252=0," ",P_sau!C252)</f>
        <v>287</v>
      </c>
      <c r="E247" s="24">
        <f>IF(P_sau!D252=0," ",P_sau!D252)</f>
        <v>236</v>
      </c>
      <c r="F247" s="24">
        <f>IF(P_sau!E252=0," ",P_sau!E252)</f>
        <v>75</v>
      </c>
      <c r="G247" s="24">
        <f>IF(P_sau!F252=0," ",P_sau!F252)</f>
        <v>11</v>
      </c>
      <c r="H247" s="24">
        <f>IF(P_sau!G252=0," ",P_sau!G252)</f>
        <v>1384</v>
      </c>
    </row>
    <row r="248" spans="2:8" x14ac:dyDescent="0.25">
      <c r="B248" s="23" t="str">
        <f>IF(P_sau!A253=0," ",P_sau!A253)</f>
        <v>Nome</v>
      </c>
      <c r="C248" s="24">
        <f>IF(P_sau!B253=0," ",P_sau!B253)</f>
        <v>1105</v>
      </c>
      <c r="D248" s="24" t="str">
        <f>IF(P_sau!C253=0," ",P_sau!C253)</f>
        <v xml:space="preserve"> </v>
      </c>
      <c r="E248" s="24">
        <f>IF(P_sau!D253=0," ",P_sau!D253)</f>
        <v>189</v>
      </c>
      <c r="F248" s="24">
        <f>IF(P_sau!E253=0," ",P_sau!E253)</f>
        <v>81</v>
      </c>
      <c r="G248" s="24">
        <f>IF(P_sau!F253=0," ",P_sau!F253)</f>
        <v>4</v>
      </c>
      <c r="H248" s="24">
        <f>IF(P_sau!G253=0," ",P_sau!G253)</f>
        <v>1379</v>
      </c>
    </row>
    <row r="249" spans="2:8" x14ac:dyDescent="0.25">
      <c r="B249" s="23" t="str">
        <f>IF(P_sau!A254=0," ",P_sau!A254)</f>
        <v>Fitjar</v>
      </c>
      <c r="C249" s="24">
        <f>IF(P_sau!B254=0," ",P_sau!B254)</f>
        <v>1130</v>
      </c>
      <c r="D249" s="24">
        <f>IF(P_sau!C254=0," ",P_sau!C254)</f>
        <v>33</v>
      </c>
      <c r="E249" s="24">
        <f>IF(P_sau!D254=0," ",P_sau!D254)</f>
        <v>131</v>
      </c>
      <c r="F249" s="24">
        <f>IF(P_sau!E254=0," ",P_sau!E254)</f>
        <v>74</v>
      </c>
      <c r="G249" s="24">
        <f>IF(P_sau!F254=0," ",P_sau!F254)</f>
        <v>6</v>
      </c>
      <c r="H249" s="24">
        <f>IF(P_sau!G254=0," ",P_sau!G254)</f>
        <v>1374</v>
      </c>
    </row>
    <row r="250" spans="2:8" x14ac:dyDescent="0.25">
      <c r="B250" s="23" t="str">
        <f>IF(P_sau!A255=0," ",P_sau!A255)</f>
        <v>Askøy</v>
      </c>
      <c r="C250" s="24">
        <f>IF(P_sau!B255=0," ",P_sau!B255)</f>
        <v>1142</v>
      </c>
      <c r="D250" s="24">
        <f>IF(P_sau!C255=0," ",P_sau!C255)</f>
        <v>12</v>
      </c>
      <c r="E250" s="24">
        <f>IF(P_sau!D255=0," ",P_sau!D255)</f>
        <v>148</v>
      </c>
      <c r="F250" s="24">
        <f>IF(P_sau!E255=0," ",P_sau!E255)</f>
        <v>53</v>
      </c>
      <c r="G250" s="24">
        <f>IF(P_sau!F255=0," ",P_sau!F255)</f>
        <v>10</v>
      </c>
      <c r="H250" s="24">
        <f>IF(P_sau!G255=0," ",P_sau!G255)</f>
        <v>1365</v>
      </c>
    </row>
    <row r="251" spans="2:8" x14ac:dyDescent="0.25">
      <c r="B251" s="23" t="str">
        <f>IF(P_sau!A256=0," ",P_sau!A256)</f>
        <v>Hamar</v>
      </c>
      <c r="C251" s="24">
        <f>IF(P_sau!B256=0," ",P_sau!B256)</f>
        <v>1236</v>
      </c>
      <c r="D251" s="24" t="str">
        <f>IF(P_sau!C256=0," ",P_sau!C256)</f>
        <v xml:space="preserve"> </v>
      </c>
      <c r="E251" s="24">
        <f>IF(P_sau!D256=0," ",P_sau!D256)</f>
        <v>79</v>
      </c>
      <c r="F251" s="24">
        <f>IF(P_sau!E256=0," ",P_sau!E256)</f>
        <v>45</v>
      </c>
      <c r="G251" s="24">
        <f>IF(P_sau!F256=0," ",P_sau!F256)</f>
        <v>1</v>
      </c>
      <c r="H251" s="24">
        <f>IF(P_sau!G256=0," ",P_sau!G256)</f>
        <v>1361</v>
      </c>
    </row>
    <row r="252" spans="2:8" x14ac:dyDescent="0.25">
      <c r="B252" s="23" t="str">
        <f>IF(P_sau!A257=0," ",P_sau!A257)</f>
        <v>Kvitsøy</v>
      </c>
      <c r="C252" s="24">
        <f>IF(P_sau!B257=0," ",P_sau!B257)</f>
        <v>1100</v>
      </c>
      <c r="D252" s="24" t="str">
        <f>IF(P_sau!C257=0," ",P_sau!C257)</f>
        <v xml:space="preserve"> </v>
      </c>
      <c r="E252" s="24">
        <f>IF(P_sau!D257=0," ",P_sau!D257)</f>
        <v>211</v>
      </c>
      <c r="F252" s="24">
        <f>IF(P_sau!E257=0," ",P_sau!E257)</f>
        <v>32</v>
      </c>
      <c r="G252" s="24">
        <f>IF(P_sau!F257=0," ",P_sau!F257)</f>
        <v>6</v>
      </c>
      <c r="H252" s="24">
        <f>IF(P_sau!G257=0," ",P_sau!G257)</f>
        <v>1349</v>
      </c>
    </row>
    <row r="253" spans="2:8" x14ac:dyDescent="0.25">
      <c r="B253" s="23" t="str">
        <f>IF(P_sau!A258=0," ",P_sau!A258)</f>
        <v>Høylandet</v>
      </c>
      <c r="C253" s="24">
        <f>IF(P_sau!B258=0," ",P_sau!B258)</f>
        <v>1139</v>
      </c>
      <c r="D253" s="24" t="str">
        <f>IF(P_sau!C258=0," ",P_sau!C258)</f>
        <v xml:space="preserve"> </v>
      </c>
      <c r="E253" s="24">
        <f>IF(P_sau!D258=0," ",P_sau!D258)</f>
        <v>145</v>
      </c>
      <c r="F253" s="24">
        <f>IF(P_sau!E258=0," ",P_sau!E258)</f>
        <v>49</v>
      </c>
      <c r="G253" s="24">
        <f>IF(P_sau!F258=0," ",P_sau!F258)</f>
        <v>1</v>
      </c>
      <c r="H253" s="24">
        <f>IF(P_sau!G258=0," ",P_sau!G258)</f>
        <v>1334</v>
      </c>
    </row>
    <row r="254" spans="2:8" x14ac:dyDescent="0.25">
      <c r="B254" s="23" t="str">
        <f>IF(P_sau!A259=0," ",P_sau!A259)</f>
        <v>Arendal</v>
      </c>
      <c r="C254" s="24">
        <f>IF(P_sau!B259=0," ",P_sau!B259)</f>
        <v>1105</v>
      </c>
      <c r="D254" s="24">
        <f>IF(P_sau!C259=0," ",P_sau!C259)</f>
        <v>20</v>
      </c>
      <c r="E254" s="24">
        <f>IF(P_sau!D259=0," ",P_sau!D259)</f>
        <v>145</v>
      </c>
      <c r="F254" s="24">
        <f>IF(P_sau!E259=0," ",P_sau!E259)</f>
        <v>48</v>
      </c>
      <c r="G254" s="24">
        <f>IF(P_sau!F259=0," ",P_sau!F259)</f>
        <v>5</v>
      </c>
      <c r="H254" s="24">
        <f>IF(P_sau!G259=0," ",P_sau!G259)</f>
        <v>1323</v>
      </c>
    </row>
    <row r="255" spans="2:8" x14ac:dyDescent="0.25">
      <c r="B255" s="23" t="str">
        <f>IF(P_sau!A260=0," ",P_sau!A260)</f>
        <v>Orkdal</v>
      </c>
      <c r="C255" s="24">
        <f>IF(P_sau!B260=0," ",P_sau!B260)</f>
        <v>1065</v>
      </c>
      <c r="D255" s="24">
        <f>IF(P_sau!C260=0," ",P_sau!C260)</f>
        <v>49</v>
      </c>
      <c r="E255" s="24">
        <f>IF(P_sau!D260=0," ",P_sau!D260)</f>
        <v>135</v>
      </c>
      <c r="F255" s="24">
        <f>IF(P_sau!E260=0," ",P_sau!E260)</f>
        <v>47</v>
      </c>
      <c r="G255" s="24">
        <f>IF(P_sau!F260=0," ",P_sau!F260)</f>
        <v>7</v>
      </c>
      <c r="H255" s="24">
        <f>IF(P_sau!G260=0," ",P_sau!G260)</f>
        <v>1303</v>
      </c>
    </row>
    <row r="256" spans="2:8" x14ac:dyDescent="0.25">
      <c r="B256" s="23" t="str">
        <f>IF(P_sau!A261=0," ",P_sau!A261)</f>
        <v>Grong</v>
      </c>
      <c r="C256" s="24">
        <f>IF(P_sau!B261=0," ",P_sau!B261)</f>
        <v>1129</v>
      </c>
      <c r="D256" s="24">
        <f>IF(P_sau!C261=0," ",P_sau!C261)</f>
        <v>14</v>
      </c>
      <c r="E256" s="24">
        <f>IF(P_sau!D261=0," ",P_sau!D261)</f>
        <v>110</v>
      </c>
      <c r="F256" s="24">
        <f>IF(P_sau!E261=0," ",P_sau!E261)</f>
        <v>40</v>
      </c>
      <c r="G256" s="24" t="str">
        <f>IF(P_sau!F261=0," ",P_sau!F261)</f>
        <v xml:space="preserve"> </v>
      </c>
      <c r="H256" s="24">
        <f>IF(P_sau!G261=0," ",P_sau!G261)</f>
        <v>1293</v>
      </c>
    </row>
    <row r="257" spans="2:8" x14ac:dyDescent="0.25">
      <c r="B257" s="23" t="str">
        <f>IF(P_sau!A262=0," ",P_sau!A262)</f>
        <v>Gjerdrum</v>
      </c>
      <c r="C257" s="24">
        <f>IF(P_sau!B262=0," ",P_sau!B262)</f>
        <v>1001</v>
      </c>
      <c r="D257" s="24" t="str">
        <f>IF(P_sau!C262=0," ",P_sau!C262)</f>
        <v xml:space="preserve"> </v>
      </c>
      <c r="E257" s="24">
        <f>IF(P_sau!D262=0," ",P_sau!D262)</f>
        <v>172</v>
      </c>
      <c r="F257" s="24">
        <f>IF(P_sau!E262=0," ",P_sau!E262)</f>
        <v>113</v>
      </c>
      <c r="G257" s="24">
        <f>IF(P_sau!F262=0," ",P_sau!F262)</f>
        <v>4</v>
      </c>
      <c r="H257" s="24">
        <f>IF(P_sau!G262=0," ",P_sau!G262)</f>
        <v>1290</v>
      </c>
    </row>
    <row r="258" spans="2:8" x14ac:dyDescent="0.25">
      <c r="B258" s="23" t="str">
        <f>IF(P_sau!A263=0," ",P_sau!A263)</f>
        <v>Haugesund</v>
      </c>
      <c r="C258" s="24">
        <f>IF(P_sau!B263=0," ",P_sau!B263)</f>
        <v>1085</v>
      </c>
      <c r="D258" s="24">
        <f>IF(P_sau!C263=0," ",P_sau!C263)</f>
        <v>15</v>
      </c>
      <c r="E258" s="24">
        <f>IF(P_sau!D263=0," ",P_sau!D263)</f>
        <v>126</v>
      </c>
      <c r="F258" s="24">
        <f>IF(P_sau!E263=0," ",P_sau!E263)</f>
        <v>24</v>
      </c>
      <c r="G258" s="24">
        <f>IF(P_sau!F263=0," ",P_sau!F263)</f>
        <v>11</v>
      </c>
      <c r="H258" s="24">
        <f>IF(P_sau!G263=0," ",P_sau!G263)</f>
        <v>1261</v>
      </c>
    </row>
    <row r="259" spans="2:8" x14ac:dyDescent="0.25">
      <c r="B259" s="23" t="str">
        <f>IF(P_sau!A264=0," ",P_sau!A264)</f>
        <v>Tvedestrand</v>
      </c>
      <c r="C259" s="24">
        <f>IF(P_sau!B264=0," ",P_sau!B264)</f>
        <v>835</v>
      </c>
      <c r="D259" s="24">
        <f>IF(P_sau!C264=0," ",P_sau!C264)</f>
        <v>276</v>
      </c>
      <c r="E259" s="24">
        <f>IF(P_sau!D264=0," ",P_sau!D264)</f>
        <v>97</v>
      </c>
      <c r="F259" s="24">
        <f>IF(P_sau!E264=0," ",P_sau!E264)</f>
        <v>33</v>
      </c>
      <c r="G259" s="24" t="str">
        <f>IF(P_sau!F264=0," ",P_sau!F264)</f>
        <v xml:space="preserve"> </v>
      </c>
      <c r="H259" s="24">
        <f>IF(P_sau!G264=0," ",P_sau!G264)</f>
        <v>1241</v>
      </c>
    </row>
    <row r="260" spans="2:8" x14ac:dyDescent="0.25">
      <c r="B260" s="23" t="str">
        <f>IF(P_sau!A265=0," ",P_sau!A265)</f>
        <v>Solund</v>
      </c>
      <c r="C260" s="24">
        <f>IF(P_sau!B265=0," ",P_sau!B265)</f>
        <v>747</v>
      </c>
      <c r="D260" s="24">
        <f>IF(P_sau!C265=0," ",P_sau!C265)</f>
        <v>184</v>
      </c>
      <c r="E260" s="24">
        <f>IF(P_sau!D265=0," ",P_sau!D265)</f>
        <v>185</v>
      </c>
      <c r="F260" s="24">
        <f>IF(P_sau!E265=0," ",P_sau!E265)</f>
        <v>115</v>
      </c>
      <c r="G260" s="24">
        <f>IF(P_sau!F265=0," ",P_sau!F265)</f>
        <v>9</v>
      </c>
      <c r="H260" s="24">
        <f>IF(P_sau!G265=0," ",P_sau!G265)</f>
        <v>1240</v>
      </c>
    </row>
    <row r="261" spans="2:8" x14ac:dyDescent="0.25">
      <c r="B261" s="23" t="str">
        <f>IF(P_sau!A266=0," ",P_sau!A266)</f>
        <v>Vega</v>
      </c>
      <c r="C261" s="24">
        <f>IF(P_sau!B266=0," ",P_sau!B266)</f>
        <v>804</v>
      </c>
      <c r="D261" s="24">
        <f>IF(P_sau!C266=0," ",P_sau!C266)</f>
        <v>289</v>
      </c>
      <c r="E261" s="24">
        <f>IF(P_sau!D266=0," ",P_sau!D266)</f>
        <v>80</v>
      </c>
      <c r="F261" s="24">
        <f>IF(P_sau!E266=0," ",P_sau!E266)</f>
        <v>49</v>
      </c>
      <c r="G261" s="24">
        <f>IF(P_sau!F266=0," ",P_sau!F266)</f>
        <v>9</v>
      </c>
      <c r="H261" s="24">
        <f>IF(P_sau!G266=0," ",P_sau!G266)</f>
        <v>1231</v>
      </c>
    </row>
    <row r="262" spans="2:8" x14ac:dyDescent="0.25">
      <c r="B262" s="23" t="str">
        <f>IF(P_sau!A267=0," ",P_sau!A267)</f>
        <v>Hurum</v>
      </c>
      <c r="C262" s="24">
        <f>IF(P_sau!B267=0," ",P_sau!B267)</f>
        <v>1036</v>
      </c>
      <c r="D262" s="24" t="str">
        <f>IF(P_sau!C267=0," ",P_sau!C267)</f>
        <v xml:space="preserve"> </v>
      </c>
      <c r="E262" s="24">
        <f>IF(P_sau!D267=0," ",P_sau!D267)</f>
        <v>134</v>
      </c>
      <c r="F262" s="24">
        <f>IF(P_sau!E267=0," ",P_sau!E267)</f>
        <v>41</v>
      </c>
      <c r="G262" s="24">
        <f>IF(P_sau!F267=0," ",P_sau!F267)</f>
        <v>12</v>
      </c>
      <c r="H262" s="24">
        <f>IF(P_sau!G267=0," ",P_sau!G267)</f>
        <v>1223</v>
      </c>
    </row>
    <row r="263" spans="2:8" x14ac:dyDescent="0.25">
      <c r="B263" s="23" t="str">
        <f>IF(P_sau!A268=0," ",P_sau!A268)</f>
        <v>Malvik</v>
      </c>
      <c r="C263" s="24">
        <f>IF(P_sau!B268=0," ",P_sau!B268)</f>
        <v>1033</v>
      </c>
      <c r="D263" s="24" t="str">
        <f>IF(P_sau!C268=0," ",P_sau!C268)</f>
        <v xml:space="preserve"> </v>
      </c>
      <c r="E263" s="24">
        <f>IF(P_sau!D268=0," ",P_sau!D268)</f>
        <v>113</v>
      </c>
      <c r="F263" s="24">
        <f>IF(P_sau!E268=0," ",P_sau!E268)</f>
        <v>52</v>
      </c>
      <c r="G263" s="24">
        <f>IF(P_sau!F268=0," ",P_sau!F268)</f>
        <v>15</v>
      </c>
      <c r="H263" s="24">
        <f>IF(P_sau!G268=0," ",P_sau!G268)</f>
        <v>1213</v>
      </c>
    </row>
    <row r="264" spans="2:8" x14ac:dyDescent="0.25">
      <c r="B264" s="23" t="str">
        <f>IF(P_sau!A269=0," ",P_sau!A269)</f>
        <v>Sarpsborg</v>
      </c>
      <c r="C264" s="24">
        <f>IF(P_sau!B269=0," ",P_sau!B269)</f>
        <v>1017</v>
      </c>
      <c r="D264" s="24" t="str">
        <f>IF(P_sau!C269=0," ",P_sau!C269)</f>
        <v xml:space="preserve"> </v>
      </c>
      <c r="E264" s="24">
        <f>IF(P_sau!D269=0," ",P_sau!D269)</f>
        <v>120</v>
      </c>
      <c r="F264" s="24">
        <f>IF(P_sau!E269=0," ",P_sau!E269)</f>
        <v>60</v>
      </c>
      <c r="G264" s="24">
        <f>IF(P_sau!F269=0," ",P_sau!F269)</f>
        <v>9</v>
      </c>
      <c r="H264" s="24">
        <f>IF(P_sau!G269=0," ",P_sau!G269)</f>
        <v>1206</v>
      </c>
    </row>
    <row r="265" spans="2:8" x14ac:dyDescent="0.25">
      <c r="B265" s="23" t="str">
        <f>IF(P_sau!A270=0," ",P_sau!A270)</f>
        <v>Austrheim</v>
      </c>
      <c r="C265" s="24">
        <f>IF(P_sau!B270=0," ",P_sau!B270)</f>
        <v>900</v>
      </c>
      <c r="D265" s="24">
        <f>IF(P_sau!C270=0," ",P_sau!C270)</f>
        <v>154</v>
      </c>
      <c r="E265" s="24">
        <f>IF(P_sau!D270=0," ",P_sau!D270)</f>
        <v>112</v>
      </c>
      <c r="F265" s="24">
        <f>IF(P_sau!E270=0," ",P_sau!E270)</f>
        <v>26</v>
      </c>
      <c r="G265" s="24">
        <f>IF(P_sau!F270=0," ",P_sau!F270)</f>
        <v>4</v>
      </c>
      <c r="H265" s="24">
        <f>IF(P_sau!G270=0," ",P_sau!G270)</f>
        <v>1196</v>
      </c>
    </row>
    <row r="266" spans="2:8" x14ac:dyDescent="0.25">
      <c r="B266" s="23" t="str">
        <f>IF(P_sau!A271=0," ",P_sau!A271)</f>
        <v>Snillfjord</v>
      </c>
      <c r="C266" s="24">
        <f>IF(P_sau!B271=0," ",P_sau!B271)</f>
        <v>815</v>
      </c>
      <c r="D266" s="24">
        <f>IF(P_sau!C271=0," ",P_sau!C271)</f>
        <v>182</v>
      </c>
      <c r="E266" s="24">
        <f>IF(P_sau!D271=0," ",P_sau!D271)</f>
        <v>139</v>
      </c>
      <c r="F266" s="24">
        <f>IF(P_sau!E271=0," ",P_sau!E271)</f>
        <v>40</v>
      </c>
      <c r="G266" s="24">
        <f>IF(P_sau!F271=0," ",P_sau!F271)</f>
        <v>6</v>
      </c>
      <c r="H266" s="24">
        <f>IF(P_sau!G271=0," ",P_sau!G271)</f>
        <v>1182</v>
      </c>
    </row>
    <row r="267" spans="2:8" x14ac:dyDescent="0.25">
      <c r="B267" s="23" t="str">
        <f>IF(P_sau!A272=0," ",P_sau!A272)</f>
        <v>Halsa</v>
      </c>
      <c r="C267" s="24">
        <f>IF(P_sau!B272=0," ",P_sau!B272)</f>
        <v>812</v>
      </c>
      <c r="D267" s="24">
        <f>IF(P_sau!C272=0," ",P_sau!C272)</f>
        <v>174</v>
      </c>
      <c r="E267" s="24">
        <f>IF(P_sau!D272=0," ",P_sau!D272)</f>
        <v>109</v>
      </c>
      <c r="F267" s="24">
        <f>IF(P_sau!E272=0," ",P_sau!E272)</f>
        <v>28</v>
      </c>
      <c r="G267" s="24">
        <f>IF(P_sau!F272=0," ",P_sau!F272)</f>
        <v>9</v>
      </c>
      <c r="H267" s="24">
        <f>IF(P_sau!G272=0," ",P_sau!G272)</f>
        <v>1132</v>
      </c>
    </row>
    <row r="268" spans="2:8" x14ac:dyDescent="0.25">
      <c r="B268" s="23" t="str">
        <f>IF(P_sau!A273=0," ",P_sau!A273)</f>
        <v>Haram</v>
      </c>
      <c r="C268" s="24">
        <f>IF(P_sau!B273=0," ",P_sau!B273)</f>
        <v>515</v>
      </c>
      <c r="D268" s="24">
        <f>IF(P_sau!C273=0," ",P_sau!C273)</f>
        <v>517</v>
      </c>
      <c r="E268" s="24">
        <f>IF(P_sau!D273=0," ",P_sau!D273)</f>
        <v>45</v>
      </c>
      <c r="F268" s="24">
        <f>IF(P_sau!E273=0," ",P_sau!E273)</f>
        <v>35</v>
      </c>
      <c r="G268" s="24">
        <f>IF(P_sau!F273=0," ",P_sau!F273)</f>
        <v>16</v>
      </c>
      <c r="H268" s="24">
        <f>IF(P_sau!G273=0," ",P_sau!G273)</f>
        <v>1128</v>
      </c>
    </row>
    <row r="269" spans="2:8" x14ac:dyDescent="0.25">
      <c r="B269" s="23" t="str">
        <f>IF(P_sau!A274=0," ",P_sau!A274)</f>
        <v>Kragerø</v>
      </c>
      <c r="C269" s="24">
        <f>IF(P_sau!B274=0," ",P_sau!B274)</f>
        <v>649</v>
      </c>
      <c r="D269" s="24">
        <f>IF(P_sau!C274=0," ",P_sau!C274)</f>
        <v>345</v>
      </c>
      <c r="E269" s="24">
        <f>IF(P_sau!D274=0," ",P_sau!D274)</f>
        <v>61</v>
      </c>
      <c r="F269" s="24">
        <f>IF(P_sau!E274=0," ",P_sau!E274)</f>
        <v>50</v>
      </c>
      <c r="G269" s="24">
        <f>IF(P_sau!F274=0," ",P_sau!F274)</f>
        <v>12</v>
      </c>
      <c r="H269" s="24">
        <f>IF(P_sau!G274=0," ",P_sau!G274)</f>
        <v>1117</v>
      </c>
    </row>
    <row r="270" spans="2:8" x14ac:dyDescent="0.25">
      <c r="B270" s="23" t="str">
        <f>IF(P_sau!A275=0," ",P_sau!A275)</f>
        <v>Randaberg</v>
      </c>
      <c r="C270" s="24">
        <f>IF(P_sau!B275=0," ",P_sau!B275)</f>
        <v>873</v>
      </c>
      <c r="D270" s="24">
        <f>IF(P_sau!C275=0," ",P_sau!C275)</f>
        <v>40</v>
      </c>
      <c r="E270" s="24">
        <f>IF(P_sau!D275=0," ",P_sau!D275)</f>
        <v>167</v>
      </c>
      <c r="F270" s="24">
        <f>IF(P_sau!E275=0," ",P_sau!E275)</f>
        <v>26</v>
      </c>
      <c r="G270" s="24">
        <f>IF(P_sau!F275=0," ",P_sau!F275)</f>
        <v>8</v>
      </c>
      <c r="H270" s="24">
        <f>IF(P_sau!G275=0," ",P_sau!G275)</f>
        <v>1114</v>
      </c>
    </row>
    <row r="271" spans="2:8" x14ac:dyDescent="0.25">
      <c r="B271" s="23" t="str">
        <f>IF(P_sau!A276=0," ",P_sau!A276)</f>
        <v>Eidsberg</v>
      </c>
      <c r="C271" s="24">
        <f>IF(P_sau!B276=0," ",P_sau!B276)</f>
        <v>945</v>
      </c>
      <c r="D271" s="24" t="str">
        <f>IF(P_sau!C276=0," ",P_sau!C276)</f>
        <v xml:space="preserve"> </v>
      </c>
      <c r="E271" s="24">
        <f>IF(P_sau!D276=0," ",P_sau!D276)</f>
        <v>119</v>
      </c>
      <c r="F271" s="24">
        <f>IF(P_sau!E276=0," ",P_sau!E276)</f>
        <v>39</v>
      </c>
      <c r="G271" s="24">
        <f>IF(P_sau!F276=0," ",P_sau!F276)</f>
        <v>2</v>
      </c>
      <c r="H271" s="24">
        <f>IF(P_sau!G276=0," ",P_sau!G276)</f>
        <v>1105</v>
      </c>
    </row>
    <row r="272" spans="2:8" x14ac:dyDescent="0.25">
      <c r="B272" s="23" t="str">
        <f>IF(P_sau!A277=0," ",P_sau!A277)</f>
        <v>Lyngdal</v>
      </c>
      <c r="C272" s="24">
        <f>IF(P_sau!B277=0," ",P_sau!B277)</f>
        <v>771</v>
      </c>
      <c r="D272" s="24">
        <f>IF(P_sau!C277=0," ",P_sau!C277)</f>
        <v>161</v>
      </c>
      <c r="E272" s="24">
        <f>IF(P_sau!D277=0," ",P_sau!D277)</f>
        <v>96</v>
      </c>
      <c r="F272" s="24">
        <f>IF(P_sau!E277=0," ",P_sau!E277)</f>
        <v>66</v>
      </c>
      <c r="G272" s="24">
        <f>IF(P_sau!F277=0," ",P_sau!F277)</f>
        <v>7</v>
      </c>
      <c r="H272" s="24">
        <f>IF(P_sau!G277=0," ",P_sau!G277)</f>
        <v>1101</v>
      </c>
    </row>
    <row r="273" spans="2:8" x14ac:dyDescent="0.25">
      <c r="B273" s="23" t="str">
        <f>IF(P_sau!A278=0," ",P_sau!A278)</f>
        <v>Hemne</v>
      </c>
      <c r="C273" s="24">
        <f>IF(P_sau!B278=0," ",P_sau!B278)</f>
        <v>735</v>
      </c>
      <c r="D273" s="24">
        <f>IF(P_sau!C278=0," ",P_sau!C278)</f>
        <v>174</v>
      </c>
      <c r="E273" s="24">
        <f>IF(P_sau!D278=0," ",P_sau!D278)</f>
        <v>152</v>
      </c>
      <c r="F273" s="24">
        <f>IF(P_sau!E278=0," ",P_sau!E278)</f>
        <v>25</v>
      </c>
      <c r="G273" s="24">
        <f>IF(P_sau!F278=0," ",P_sau!F278)</f>
        <v>13</v>
      </c>
      <c r="H273" s="24">
        <f>IF(P_sau!G278=0," ",P_sau!G278)</f>
        <v>1099</v>
      </c>
    </row>
    <row r="274" spans="2:8" x14ac:dyDescent="0.25">
      <c r="B274" s="23" t="str">
        <f>IF(P_sau!A279=0," ",P_sau!A279)</f>
        <v>Øksnes</v>
      </c>
      <c r="C274" s="24">
        <f>IF(P_sau!B279=0," ",P_sau!B279)</f>
        <v>691</v>
      </c>
      <c r="D274" s="24">
        <f>IF(P_sau!C279=0," ",P_sau!C279)</f>
        <v>189</v>
      </c>
      <c r="E274" s="24">
        <f>IF(P_sau!D279=0," ",P_sau!D279)</f>
        <v>132</v>
      </c>
      <c r="F274" s="24">
        <f>IF(P_sau!E279=0," ",P_sau!E279)</f>
        <v>42</v>
      </c>
      <c r="G274" s="24">
        <f>IF(P_sau!F279=0," ",P_sau!F279)</f>
        <v>2</v>
      </c>
      <c r="H274" s="24">
        <f>IF(P_sau!G279=0," ",P_sau!G279)</f>
        <v>1056</v>
      </c>
    </row>
    <row r="275" spans="2:8" x14ac:dyDescent="0.25">
      <c r="B275" s="23" t="str">
        <f>IF(P_sau!A280=0," ",P_sau!A280)</f>
        <v>Lindesnes</v>
      </c>
      <c r="C275" s="24">
        <f>IF(P_sau!B280=0," ",P_sau!B280)</f>
        <v>831</v>
      </c>
      <c r="D275" s="24">
        <f>IF(P_sau!C280=0," ",P_sau!C280)</f>
        <v>66</v>
      </c>
      <c r="E275" s="24">
        <f>IF(P_sau!D280=0," ",P_sau!D280)</f>
        <v>69</v>
      </c>
      <c r="F275" s="24">
        <f>IF(P_sau!E280=0," ",P_sau!E280)</f>
        <v>63</v>
      </c>
      <c r="G275" s="24">
        <f>IF(P_sau!F280=0," ",P_sau!F280)</f>
        <v>8</v>
      </c>
      <c r="H275" s="24">
        <f>IF(P_sau!G280=0," ",P_sau!G280)</f>
        <v>1037</v>
      </c>
    </row>
    <row r="276" spans="2:8" x14ac:dyDescent="0.25">
      <c r="B276" s="23" t="str">
        <f>IF(P_sau!A281=0," ",P_sau!A281)</f>
        <v>Årdal</v>
      </c>
      <c r="C276" s="24">
        <f>IF(P_sau!B281=0," ",P_sau!B281)</f>
        <v>923</v>
      </c>
      <c r="D276" s="24" t="str">
        <f>IF(P_sau!C281=0," ",P_sau!C281)</f>
        <v xml:space="preserve"> </v>
      </c>
      <c r="E276" s="24">
        <f>IF(P_sau!D281=0," ",P_sau!D281)</f>
        <v>79</v>
      </c>
      <c r="F276" s="24">
        <f>IF(P_sau!E281=0," ",P_sau!E281)</f>
        <v>33</v>
      </c>
      <c r="G276" s="24" t="str">
        <f>IF(P_sau!F281=0," ",P_sau!F281)</f>
        <v xml:space="preserve"> </v>
      </c>
      <c r="H276" s="24">
        <f>IF(P_sau!G281=0," ",P_sau!G281)</f>
        <v>1035</v>
      </c>
    </row>
    <row r="277" spans="2:8" x14ac:dyDescent="0.25">
      <c r="B277" s="23" t="str">
        <f>IF(P_sau!A282=0," ",P_sau!A282)</f>
        <v>Aurskog-Høland</v>
      </c>
      <c r="C277" s="24">
        <f>IF(P_sau!B282=0," ",P_sau!B282)</f>
        <v>797</v>
      </c>
      <c r="D277" s="24" t="str">
        <f>IF(P_sau!C282=0," ",P_sau!C282)</f>
        <v xml:space="preserve"> </v>
      </c>
      <c r="E277" s="24">
        <f>IF(P_sau!D282=0," ",P_sau!D282)</f>
        <v>149</v>
      </c>
      <c r="F277" s="24">
        <f>IF(P_sau!E282=0," ",P_sau!E282)</f>
        <v>74</v>
      </c>
      <c r="G277" s="24">
        <f>IF(P_sau!F282=0," ",P_sau!F282)</f>
        <v>5</v>
      </c>
      <c r="H277" s="24">
        <f>IF(P_sau!G282=0," ",P_sau!G282)</f>
        <v>1025</v>
      </c>
    </row>
    <row r="278" spans="2:8" x14ac:dyDescent="0.25">
      <c r="B278" s="23" t="str">
        <f>IF(P_sau!A283=0," ",P_sau!A283)</f>
        <v>Sauherad</v>
      </c>
      <c r="C278" s="24">
        <f>IF(P_sau!B283=0," ",P_sau!B283)</f>
        <v>675</v>
      </c>
      <c r="D278" s="24">
        <f>IF(P_sau!C283=0," ",P_sau!C283)</f>
        <v>173</v>
      </c>
      <c r="E278" s="24">
        <f>IF(P_sau!D283=0," ",P_sau!D283)</f>
        <v>129</v>
      </c>
      <c r="F278" s="24">
        <f>IF(P_sau!E283=0," ",P_sau!E283)</f>
        <v>42</v>
      </c>
      <c r="G278" s="24">
        <f>IF(P_sau!F283=0," ",P_sau!F283)</f>
        <v>4</v>
      </c>
      <c r="H278" s="24">
        <f>IF(P_sau!G283=0," ",P_sau!G283)</f>
        <v>1023</v>
      </c>
    </row>
    <row r="279" spans="2:8" x14ac:dyDescent="0.25">
      <c r="B279" s="23" t="str">
        <f>IF(P_sau!A284=0," ",P_sau!A284)</f>
        <v>Sømna</v>
      </c>
      <c r="C279" s="24">
        <f>IF(P_sau!B284=0," ",P_sau!B284)</f>
        <v>635</v>
      </c>
      <c r="D279" s="24">
        <f>IF(P_sau!C284=0," ",P_sau!C284)</f>
        <v>129</v>
      </c>
      <c r="E279" s="24">
        <f>IF(P_sau!D284=0," ",P_sau!D284)</f>
        <v>147</v>
      </c>
      <c r="F279" s="24">
        <f>IF(P_sau!E284=0," ",P_sau!E284)</f>
        <v>96</v>
      </c>
      <c r="G279" s="24">
        <f>IF(P_sau!F284=0," ",P_sau!F284)</f>
        <v>3</v>
      </c>
      <c r="H279" s="24">
        <f>IF(P_sau!G284=0," ",P_sau!G284)</f>
        <v>1010</v>
      </c>
    </row>
    <row r="280" spans="2:8" x14ac:dyDescent="0.25">
      <c r="B280" s="23" t="str">
        <f>IF(P_sau!A285=0," ",P_sau!A285)</f>
        <v>Bykle</v>
      </c>
      <c r="C280" s="24">
        <f>IF(P_sau!B285=0," ",P_sau!B285)</f>
        <v>817</v>
      </c>
      <c r="D280" s="24" t="str">
        <f>IF(P_sau!C285=0," ",P_sau!C285)</f>
        <v xml:space="preserve"> </v>
      </c>
      <c r="E280" s="24">
        <f>IF(P_sau!D285=0," ",P_sau!D285)</f>
        <v>147</v>
      </c>
      <c r="F280" s="24">
        <f>IF(P_sau!E285=0," ",P_sau!E285)</f>
        <v>40</v>
      </c>
      <c r="G280" s="24">
        <f>IF(P_sau!F285=0," ",P_sau!F285)</f>
        <v>3</v>
      </c>
      <c r="H280" s="24">
        <f>IF(P_sau!G285=0," ",P_sau!G285)</f>
        <v>1007</v>
      </c>
    </row>
    <row r="281" spans="2:8" x14ac:dyDescent="0.25">
      <c r="B281" s="23" t="str">
        <f>IF(P_sau!A286=0," ",P_sau!A286)</f>
        <v>Namsos</v>
      </c>
      <c r="C281" s="24">
        <f>IF(P_sau!B286=0," ",P_sau!B286)</f>
        <v>879</v>
      </c>
      <c r="D281" s="24" t="str">
        <f>IF(P_sau!C286=0," ",P_sau!C286)</f>
        <v xml:space="preserve"> </v>
      </c>
      <c r="E281" s="24">
        <f>IF(P_sau!D286=0," ",P_sau!D286)</f>
        <v>70</v>
      </c>
      <c r="F281" s="24">
        <f>IF(P_sau!E286=0," ",P_sau!E286)</f>
        <v>50</v>
      </c>
      <c r="G281" s="24" t="str">
        <f>IF(P_sau!F286=0," ",P_sau!F286)</f>
        <v xml:space="preserve"> </v>
      </c>
      <c r="H281" s="24">
        <f>IF(P_sau!G286=0," ",P_sau!G286)</f>
        <v>999</v>
      </c>
    </row>
    <row r="282" spans="2:8" x14ac:dyDescent="0.25">
      <c r="B282" s="23" t="str">
        <f>IF(P_sau!A287=0," ",P_sau!A287)</f>
        <v>Midsund</v>
      </c>
      <c r="C282" s="24">
        <f>IF(P_sau!B287=0," ",P_sau!B287)</f>
        <v>488</v>
      </c>
      <c r="D282" s="24">
        <f>IF(P_sau!C287=0," ",P_sau!C287)</f>
        <v>394</v>
      </c>
      <c r="E282" s="24">
        <f>IF(P_sau!D287=0," ",P_sau!D287)</f>
        <v>49</v>
      </c>
      <c r="F282" s="24">
        <f>IF(P_sau!E287=0," ",P_sau!E287)</f>
        <v>50</v>
      </c>
      <c r="G282" s="24">
        <f>IF(P_sau!F287=0," ",P_sau!F287)</f>
        <v>4</v>
      </c>
      <c r="H282" s="24">
        <f>IF(P_sau!G287=0," ",P_sau!G287)</f>
        <v>985</v>
      </c>
    </row>
    <row r="283" spans="2:8" x14ac:dyDescent="0.25">
      <c r="B283" s="23" t="str">
        <f>IF(P_sau!A288=0," ",P_sau!A288)</f>
        <v>Nissedal</v>
      </c>
      <c r="C283" s="24">
        <f>IF(P_sau!B288=0," ",P_sau!B288)</f>
        <v>799</v>
      </c>
      <c r="D283" s="24">
        <f>IF(P_sau!C288=0," ",P_sau!C288)</f>
        <v>10</v>
      </c>
      <c r="E283" s="24">
        <f>IF(P_sau!D288=0," ",P_sau!D288)</f>
        <v>136</v>
      </c>
      <c r="F283" s="24">
        <f>IF(P_sau!E288=0," ",P_sau!E288)</f>
        <v>35</v>
      </c>
      <c r="G283" s="24">
        <f>IF(P_sau!F288=0," ",P_sau!F288)</f>
        <v>4</v>
      </c>
      <c r="H283" s="24">
        <f>IF(P_sau!G288=0," ",P_sau!G288)</f>
        <v>984</v>
      </c>
    </row>
    <row r="284" spans="2:8" x14ac:dyDescent="0.25">
      <c r="B284" s="23" t="str">
        <f>IF(P_sau!A289=0," ",P_sau!A289)</f>
        <v>Ørland</v>
      </c>
      <c r="C284" s="24">
        <f>IF(P_sau!B289=0," ",P_sau!B289)</f>
        <v>652</v>
      </c>
      <c r="D284" s="24">
        <f>IF(P_sau!C289=0," ",P_sau!C289)</f>
        <v>212</v>
      </c>
      <c r="E284" s="24">
        <f>IF(P_sau!D289=0," ",P_sau!D289)</f>
        <v>80</v>
      </c>
      <c r="F284" s="24">
        <f>IF(P_sau!E289=0," ",P_sau!E289)</f>
        <v>21</v>
      </c>
      <c r="G284" s="24">
        <f>IF(P_sau!F289=0," ",P_sau!F289)</f>
        <v>11</v>
      </c>
      <c r="H284" s="24">
        <f>IF(P_sau!G289=0," ",P_sau!G289)</f>
        <v>976</v>
      </c>
    </row>
    <row r="285" spans="2:8" x14ac:dyDescent="0.25">
      <c r="B285" s="23" t="str">
        <f>IF(P_sau!A290=0," ",P_sau!A290)</f>
        <v>Elverum</v>
      </c>
      <c r="C285" s="24">
        <f>IF(P_sau!B290=0," ",P_sau!B290)</f>
        <v>778</v>
      </c>
      <c r="D285" s="24" t="str">
        <f>IF(P_sau!C290=0," ",P_sau!C290)</f>
        <v xml:space="preserve"> </v>
      </c>
      <c r="E285" s="24">
        <f>IF(P_sau!D290=0," ",P_sau!D290)</f>
        <v>131</v>
      </c>
      <c r="F285" s="24">
        <f>IF(P_sau!E290=0," ",P_sau!E290)</f>
        <v>54</v>
      </c>
      <c r="G285" s="24">
        <f>IF(P_sau!F290=0," ",P_sau!F290)</f>
        <v>4</v>
      </c>
      <c r="H285" s="24">
        <f>IF(P_sau!G290=0," ",P_sau!G290)</f>
        <v>967</v>
      </c>
    </row>
    <row r="286" spans="2:8" x14ac:dyDescent="0.25">
      <c r="B286" s="23" t="str">
        <f>IF(P_sau!A291=0," ",P_sau!A291)</f>
        <v>Åsnes</v>
      </c>
      <c r="C286" s="24">
        <f>IF(P_sau!B291=0," ",P_sau!B291)</f>
        <v>800</v>
      </c>
      <c r="D286" s="24" t="str">
        <f>IF(P_sau!C291=0," ",P_sau!C291)</f>
        <v xml:space="preserve"> </v>
      </c>
      <c r="E286" s="24">
        <f>IF(P_sau!D291=0," ",P_sau!D291)</f>
        <v>113</v>
      </c>
      <c r="F286" s="24">
        <f>IF(P_sau!E291=0," ",P_sau!E291)</f>
        <v>44</v>
      </c>
      <c r="G286" s="24">
        <f>IF(P_sau!F291=0," ",P_sau!F291)</f>
        <v>4</v>
      </c>
      <c r="H286" s="24">
        <f>IF(P_sau!G291=0," ",P_sau!G291)</f>
        <v>961</v>
      </c>
    </row>
    <row r="287" spans="2:8" x14ac:dyDescent="0.25">
      <c r="B287" s="23" t="str">
        <f>IF(P_sau!A292=0," ",P_sau!A292)</f>
        <v>Sørfold</v>
      </c>
      <c r="C287" s="24">
        <f>IF(P_sau!B292=0," ",P_sau!B292)</f>
        <v>831</v>
      </c>
      <c r="D287" s="24" t="str">
        <f>IF(P_sau!C292=0," ",P_sau!C292)</f>
        <v xml:space="preserve"> </v>
      </c>
      <c r="E287" s="24">
        <f>IF(P_sau!D292=0," ",P_sau!D292)</f>
        <v>76</v>
      </c>
      <c r="F287" s="24">
        <f>IF(P_sau!E292=0," ",P_sau!E292)</f>
        <v>36</v>
      </c>
      <c r="G287" s="24">
        <f>IF(P_sau!F292=0," ",P_sau!F292)</f>
        <v>5</v>
      </c>
      <c r="H287" s="24">
        <f>IF(P_sau!G292=0," ",P_sau!G292)</f>
        <v>948</v>
      </c>
    </row>
    <row r="288" spans="2:8" x14ac:dyDescent="0.25">
      <c r="B288" s="23" t="str">
        <f>IF(P_sau!A293=0," ",P_sau!A293)</f>
        <v>Skaun</v>
      </c>
      <c r="C288" s="24">
        <f>IF(P_sau!B293=0," ",P_sau!B293)</f>
        <v>685</v>
      </c>
      <c r="D288" s="24">
        <f>IF(P_sau!C293=0," ",P_sau!C293)</f>
        <v>85</v>
      </c>
      <c r="E288" s="24">
        <f>IF(P_sau!D293=0," ",P_sau!D293)</f>
        <v>99</v>
      </c>
      <c r="F288" s="24">
        <f>IF(P_sau!E293=0," ",P_sau!E293)</f>
        <v>71</v>
      </c>
      <c r="G288" s="24">
        <f>IF(P_sau!F293=0," ",P_sau!F293)</f>
        <v>8</v>
      </c>
      <c r="H288" s="24">
        <f>IF(P_sau!G293=0," ",P_sau!G293)</f>
        <v>948</v>
      </c>
    </row>
    <row r="289" spans="2:8" x14ac:dyDescent="0.25">
      <c r="B289" s="23" t="str">
        <f>IF(P_sau!A294=0," ",P_sau!A294)</f>
        <v>Birkenes</v>
      </c>
      <c r="C289" s="24">
        <f>IF(P_sau!B294=0," ",P_sau!B294)</f>
        <v>783</v>
      </c>
      <c r="D289" s="24">
        <f>IF(P_sau!C294=0," ",P_sau!C294)</f>
        <v>8</v>
      </c>
      <c r="E289" s="24">
        <f>IF(P_sau!D294=0," ",P_sau!D294)</f>
        <v>108</v>
      </c>
      <c r="F289" s="24">
        <f>IF(P_sau!E294=0," ",P_sau!E294)</f>
        <v>24</v>
      </c>
      <c r="G289" s="24">
        <f>IF(P_sau!F294=0," ",P_sau!F294)</f>
        <v>3</v>
      </c>
      <c r="H289" s="24">
        <f>IF(P_sau!G294=0," ",P_sau!G294)</f>
        <v>926</v>
      </c>
    </row>
    <row r="290" spans="2:8" x14ac:dyDescent="0.25">
      <c r="B290" s="23" t="str">
        <f>IF(P_sau!A295=0," ",P_sau!A295)</f>
        <v>Krødsherad</v>
      </c>
      <c r="C290" s="24">
        <f>IF(P_sau!B295=0," ",P_sau!B295)</f>
        <v>750</v>
      </c>
      <c r="D290" s="24" t="str">
        <f>IF(P_sau!C295=0," ",P_sau!C295)</f>
        <v xml:space="preserve"> </v>
      </c>
      <c r="E290" s="24">
        <f>IF(P_sau!D295=0," ",P_sau!D295)</f>
        <v>96</v>
      </c>
      <c r="F290" s="24">
        <f>IF(P_sau!E295=0," ",P_sau!E295)</f>
        <v>57</v>
      </c>
      <c r="G290" s="24">
        <f>IF(P_sau!F295=0," ",P_sau!F295)</f>
        <v>1</v>
      </c>
      <c r="H290" s="24">
        <f>IF(P_sau!G295=0," ",P_sau!G295)</f>
        <v>904</v>
      </c>
    </row>
    <row r="291" spans="2:8" x14ac:dyDescent="0.25">
      <c r="B291" s="23" t="str">
        <f>IF(P_sau!A296=0," ",P_sau!A296)</f>
        <v>Stordal</v>
      </c>
      <c r="C291" s="24">
        <f>IF(P_sau!B296=0," ",P_sau!B296)</f>
        <v>747</v>
      </c>
      <c r="D291" s="24">
        <f>IF(P_sau!C296=0," ",P_sau!C296)</f>
        <v>6</v>
      </c>
      <c r="E291" s="24">
        <f>IF(P_sau!D296=0," ",P_sau!D296)</f>
        <v>103</v>
      </c>
      <c r="F291" s="24">
        <f>IF(P_sau!E296=0," ",P_sau!E296)</f>
        <v>31</v>
      </c>
      <c r="G291" s="24">
        <f>IF(P_sau!F296=0," ",P_sau!F296)</f>
        <v>6</v>
      </c>
      <c r="H291" s="24">
        <f>IF(P_sau!G296=0," ",P_sau!G296)</f>
        <v>893</v>
      </c>
    </row>
    <row r="292" spans="2:8" x14ac:dyDescent="0.25">
      <c r="B292" s="23" t="str">
        <f>IF(P_sau!A297=0," ",P_sau!A297)</f>
        <v>Fredrikstad</v>
      </c>
      <c r="C292" s="24">
        <f>IF(P_sau!B297=0," ",P_sau!B297)</f>
        <v>593</v>
      </c>
      <c r="D292" s="24" t="str">
        <f>IF(P_sau!C297=0," ",P_sau!C297)</f>
        <v xml:space="preserve"> </v>
      </c>
      <c r="E292" s="24">
        <f>IF(P_sau!D297=0," ",P_sau!D297)</f>
        <v>201</v>
      </c>
      <c r="F292" s="24">
        <f>IF(P_sau!E297=0," ",P_sau!E297)</f>
        <v>82</v>
      </c>
      <c r="G292" s="24">
        <f>IF(P_sau!F297=0," ",P_sau!F297)</f>
        <v>12</v>
      </c>
      <c r="H292" s="24">
        <f>IF(P_sau!G297=0," ",P_sau!G297)</f>
        <v>888</v>
      </c>
    </row>
    <row r="293" spans="2:8" x14ac:dyDescent="0.25">
      <c r="B293" s="23" t="str">
        <f>IF(P_sau!A298=0," ",P_sau!A298)</f>
        <v>Tjeldsund</v>
      </c>
      <c r="C293" s="24">
        <f>IF(P_sau!B298=0," ",P_sau!B298)</f>
        <v>542</v>
      </c>
      <c r="D293" s="24">
        <f>IF(P_sau!C298=0," ",P_sau!C298)</f>
        <v>154</v>
      </c>
      <c r="E293" s="24">
        <f>IF(P_sau!D298=0," ",P_sau!D298)</f>
        <v>154</v>
      </c>
      <c r="F293" s="24">
        <f>IF(P_sau!E298=0," ",P_sau!E298)</f>
        <v>18</v>
      </c>
      <c r="G293" s="24">
        <f>IF(P_sau!F298=0," ",P_sau!F298)</f>
        <v>6</v>
      </c>
      <c r="H293" s="24">
        <f>IF(P_sau!G298=0," ",P_sau!G298)</f>
        <v>874</v>
      </c>
    </row>
    <row r="294" spans="2:8" x14ac:dyDescent="0.25">
      <c r="B294" s="23" t="str">
        <f>IF(P_sau!A299=0," ",P_sau!A299)</f>
        <v>Flå</v>
      </c>
      <c r="C294" s="24">
        <f>IF(P_sau!B299=0," ",P_sau!B299)</f>
        <v>782</v>
      </c>
      <c r="D294" s="24" t="str">
        <f>IF(P_sau!C299=0," ",P_sau!C299)</f>
        <v xml:space="preserve"> </v>
      </c>
      <c r="E294" s="24">
        <f>IF(P_sau!D299=0," ",P_sau!D299)</f>
        <v>66</v>
      </c>
      <c r="F294" s="24">
        <f>IF(P_sau!E299=0," ",P_sau!E299)</f>
        <v>19</v>
      </c>
      <c r="G294" s="24">
        <f>IF(P_sau!F299=0," ",P_sau!F299)</f>
        <v>3</v>
      </c>
      <c r="H294" s="24">
        <f>IF(P_sau!G299=0," ",P_sau!G299)</f>
        <v>870</v>
      </c>
    </row>
    <row r="295" spans="2:8" x14ac:dyDescent="0.25">
      <c r="B295" s="23" t="str">
        <f>IF(P_sau!A300=0," ",P_sau!A300)</f>
        <v>Eidfjord</v>
      </c>
      <c r="C295" s="24">
        <f>IF(P_sau!B300=0," ",P_sau!B300)</f>
        <v>733</v>
      </c>
      <c r="D295" s="24" t="str">
        <f>IF(P_sau!C300=0," ",P_sau!C300)</f>
        <v xml:space="preserve"> </v>
      </c>
      <c r="E295" s="24">
        <f>IF(P_sau!D300=0," ",P_sau!D300)</f>
        <v>78</v>
      </c>
      <c r="F295" s="24">
        <f>IF(P_sau!E300=0," ",P_sau!E300)</f>
        <v>55</v>
      </c>
      <c r="G295" s="24">
        <f>IF(P_sau!F300=0," ",P_sau!F300)</f>
        <v>3</v>
      </c>
      <c r="H295" s="24">
        <f>IF(P_sau!G300=0," ",P_sau!G300)</f>
        <v>869</v>
      </c>
    </row>
    <row r="296" spans="2:8" x14ac:dyDescent="0.25">
      <c r="B296" s="23" t="str">
        <f>IF(P_sau!A301=0," ",P_sau!A301)</f>
        <v>Mandal</v>
      </c>
      <c r="C296" s="24">
        <f>IF(P_sau!B301=0," ",P_sau!B301)</f>
        <v>619</v>
      </c>
      <c r="D296" s="24">
        <f>IF(P_sau!C301=0," ",P_sau!C301)</f>
        <v>120</v>
      </c>
      <c r="E296" s="24">
        <f>IF(P_sau!D301=0," ",P_sau!D301)</f>
        <v>79</v>
      </c>
      <c r="F296" s="24">
        <f>IF(P_sau!E301=0," ",P_sau!E301)</f>
        <v>32</v>
      </c>
      <c r="G296" s="24">
        <f>IF(P_sau!F301=0," ",P_sau!F301)</f>
        <v>8</v>
      </c>
      <c r="H296" s="24">
        <f>IF(P_sau!G301=0," ",P_sau!G301)</f>
        <v>858</v>
      </c>
    </row>
    <row r="297" spans="2:8" x14ac:dyDescent="0.25">
      <c r="B297" s="23" t="str">
        <f>IF(P_sau!A302=0," ",P_sau!A302)</f>
        <v>Molde</v>
      </c>
      <c r="C297" s="24">
        <f>IF(P_sau!B302=0," ",P_sau!B302)</f>
        <v>546</v>
      </c>
      <c r="D297" s="24">
        <f>IF(P_sau!C302=0," ",P_sau!C302)</f>
        <v>201</v>
      </c>
      <c r="E297" s="24">
        <f>IF(P_sau!D302=0," ",P_sau!D302)</f>
        <v>87</v>
      </c>
      <c r="F297" s="24">
        <f>IF(P_sau!E302=0," ",P_sau!E302)</f>
        <v>23</v>
      </c>
      <c r="G297" s="24">
        <f>IF(P_sau!F302=0," ",P_sau!F302)</f>
        <v>1</v>
      </c>
      <c r="H297" s="24">
        <f>IF(P_sau!G302=0," ",P_sau!G302)</f>
        <v>858</v>
      </c>
    </row>
    <row r="298" spans="2:8" x14ac:dyDescent="0.25">
      <c r="B298" s="23" t="str">
        <f>IF(P_sau!A303=0," ",P_sau!A303)</f>
        <v>Drangedal</v>
      </c>
      <c r="C298" s="24">
        <f>IF(P_sau!B303=0," ",P_sau!B303)</f>
        <v>732</v>
      </c>
      <c r="D298" s="24">
        <f>IF(P_sau!C303=0," ",P_sau!C303)</f>
        <v>11</v>
      </c>
      <c r="E298" s="24">
        <f>IF(P_sau!D303=0," ",P_sau!D303)</f>
        <v>94</v>
      </c>
      <c r="F298" s="24">
        <f>IF(P_sau!E303=0," ",P_sau!E303)</f>
        <v>19</v>
      </c>
      <c r="G298" s="24">
        <f>IF(P_sau!F303=0," ",P_sau!F303)</f>
        <v>2</v>
      </c>
      <c r="H298" s="24">
        <f>IF(P_sau!G303=0," ",P_sau!G303)</f>
        <v>858</v>
      </c>
    </row>
    <row r="299" spans="2:8" x14ac:dyDescent="0.25">
      <c r="B299" s="23" t="str">
        <f>IF(P_sau!A304=0," ",P_sau!A304)</f>
        <v>Ballangen</v>
      </c>
      <c r="C299" s="24">
        <f>IF(P_sau!B304=0," ",P_sau!B304)</f>
        <v>603</v>
      </c>
      <c r="D299" s="24">
        <f>IF(P_sau!C304=0," ",P_sau!C304)</f>
        <v>128</v>
      </c>
      <c r="E299" s="24">
        <f>IF(P_sau!D304=0," ",P_sau!D304)</f>
        <v>83</v>
      </c>
      <c r="F299" s="24">
        <f>IF(P_sau!E304=0," ",P_sau!E304)</f>
        <v>32</v>
      </c>
      <c r="G299" s="24">
        <f>IF(P_sau!F304=0," ",P_sau!F304)</f>
        <v>1</v>
      </c>
      <c r="H299" s="24">
        <f>IF(P_sau!G304=0," ",P_sau!G304)</f>
        <v>847</v>
      </c>
    </row>
    <row r="300" spans="2:8" x14ac:dyDescent="0.25">
      <c r="B300" s="23" t="str">
        <f>IF(P_sau!A305=0," ",P_sau!A305)</f>
        <v>Tranøy</v>
      </c>
      <c r="C300" s="24">
        <f>IF(P_sau!B305=0," ",P_sau!B305)</f>
        <v>689</v>
      </c>
      <c r="D300" s="24">
        <f>IF(P_sau!C305=0," ",P_sau!C305)</f>
        <v>63</v>
      </c>
      <c r="E300" s="24">
        <f>IF(P_sau!D305=0," ",P_sau!D305)</f>
        <v>71</v>
      </c>
      <c r="F300" s="24">
        <f>IF(P_sau!E305=0," ",P_sau!E305)</f>
        <v>17</v>
      </c>
      <c r="G300" s="24">
        <f>IF(P_sau!F305=0," ",P_sau!F305)</f>
        <v>5</v>
      </c>
      <c r="H300" s="24">
        <f>IF(P_sau!G305=0," ",P_sau!G305)</f>
        <v>845</v>
      </c>
    </row>
    <row r="301" spans="2:8" x14ac:dyDescent="0.25">
      <c r="B301" s="23" t="str">
        <f>IF(P_sau!A306=0," ",P_sau!A306)</f>
        <v>Stavanger</v>
      </c>
      <c r="C301" s="24">
        <f>IF(P_sau!B306=0," ",P_sau!B306)</f>
        <v>733</v>
      </c>
      <c r="D301" s="24">
        <f>IF(P_sau!C306=0," ",P_sau!C306)</f>
        <v>7</v>
      </c>
      <c r="E301" s="24">
        <f>IF(P_sau!D306=0," ",P_sau!D306)</f>
        <v>70</v>
      </c>
      <c r="F301" s="24">
        <f>IF(P_sau!E306=0," ",P_sau!E306)</f>
        <v>22</v>
      </c>
      <c r="G301" s="24">
        <f>IF(P_sau!F306=0," ",P_sau!F306)</f>
        <v>12</v>
      </c>
      <c r="H301" s="24">
        <f>IF(P_sau!G306=0," ",P_sau!G306)</f>
        <v>844</v>
      </c>
    </row>
    <row r="302" spans="2:8" x14ac:dyDescent="0.25">
      <c r="B302" s="23" t="str">
        <f>IF(P_sau!A307=0," ",P_sau!A307)</f>
        <v>Vardø</v>
      </c>
      <c r="C302" s="24">
        <f>IF(P_sau!B307=0," ",P_sau!B307)</f>
        <v>729</v>
      </c>
      <c r="D302" s="24" t="str">
        <f>IF(P_sau!C307=0," ",P_sau!C307)</f>
        <v xml:space="preserve"> </v>
      </c>
      <c r="E302" s="24">
        <f>IF(P_sau!D307=0," ",P_sau!D307)</f>
        <v>66</v>
      </c>
      <c r="F302" s="24">
        <f>IF(P_sau!E307=0," ",P_sau!E307)</f>
        <v>10</v>
      </c>
      <c r="G302" s="24">
        <f>IF(P_sau!F307=0," ",P_sau!F307)</f>
        <v>1</v>
      </c>
      <c r="H302" s="24">
        <f>IF(P_sau!G307=0," ",P_sau!G307)</f>
        <v>806</v>
      </c>
    </row>
    <row r="303" spans="2:8" x14ac:dyDescent="0.25">
      <c r="B303" s="23" t="str">
        <f>IF(P_sau!A308=0," ",P_sau!A308)</f>
        <v>Songdalen</v>
      </c>
      <c r="C303" s="24">
        <f>IF(P_sau!B308=0," ",P_sau!B308)</f>
        <v>581</v>
      </c>
      <c r="D303" s="24">
        <f>IF(P_sau!C308=0," ",P_sau!C308)</f>
        <v>31</v>
      </c>
      <c r="E303" s="24">
        <f>IF(P_sau!D308=0," ",P_sau!D308)</f>
        <v>112</v>
      </c>
      <c r="F303" s="24">
        <f>IF(P_sau!E308=0," ",P_sau!E308)</f>
        <v>70</v>
      </c>
      <c r="G303" s="24">
        <f>IF(P_sau!F308=0," ",P_sau!F308)</f>
        <v>3</v>
      </c>
      <c r="H303" s="24">
        <f>IF(P_sau!G308=0," ",P_sau!G308)</f>
        <v>797</v>
      </c>
    </row>
    <row r="304" spans="2:8" x14ac:dyDescent="0.25">
      <c r="B304" s="23" t="str">
        <f>IF(P_sau!A309=0," ",P_sau!A309)</f>
        <v>Samnanger</v>
      </c>
      <c r="C304" s="24">
        <f>IF(P_sau!B309=0," ",P_sau!B309)</f>
        <v>634</v>
      </c>
      <c r="D304" s="24">
        <f>IF(P_sau!C309=0," ",P_sau!C309)</f>
        <v>3</v>
      </c>
      <c r="E304" s="24">
        <f>IF(P_sau!D309=0," ",P_sau!D309)</f>
        <v>106</v>
      </c>
      <c r="F304" s="24">
        <f>IF(P_sau!E309=0," ",P_sau!E309)</f>
        <v>44</v>
      </c>
      <c r="G304" s="24">
        <f>IF(P_sau!F309=0," ",P_sau!F309)</f>
        <v>3</v>
      </c>
      <c r="H304" s="24">
        <f>IF(P_sau!G309=0," ",P_sau!G309)</f>
        <v>790</v>
      </c>
    </row>
    <row r="305" spans="2:8" x14ac:dyDescent="0.25">
      <c r="B305" s="23" t="str">
        <f>IF(P_sau!A310=0," ",P_sau!A310)</f>
        <v>Trøgstad</v>
      </c>
      <c r="C305" s="24">
        <f>IF(P_sau!B310=0," ",P_sau!B310)</f>
        <v>642</v>
      </c>
      <c r="D305" s="24" t="str">
        <f>IF(P_sau!C310=0," ",P_sau!C310)</f>
        <v xml:space="preserve"> </v>
      </c>
      <c r="E305" s="24">
        <f>IF(P_sau!D310=0," ",P_sau!D310)</f>
        <v>110</v>
      </c>
      <c r="F305" s="24">
        <f>IF(P_sau!E310=0," ",P_sau!E310)</f>
        <v>22</v>
      </c>
      <c r="G305" s="24">
        <f>IF(P_sau!F310=0," ",P_sau!F310)</f>
        <v>3</v>
      </c>
      <c r="H305" s="24">
        <f>IF(P_sau!G310=0," ",P_sau!G310)</f>
        <v>777</v>
      </c>
    </row>
    <row r="306" spans="2:8" x14ac:dyDescent="0.25">
      <c r="B306" s="23" t="str">
        <f>IF(P_sau!A311=0," ",P_sau!A311)</f>
        <v>Agdenes</v>
      </c>
      <c r="C306" s="24">
        <f>IF(P_sau!B311=0," ",P_sau!B311)</f>
        <v>536</v>
      </c>
      <c r="D306" s="24" t="str">
        <f>IF(P_sau!C311=0," ",P_sau!C311)</f>
        <v xml:space="preserve"> </v>
      </c>
      <c r="E306" s="24">
        <f>IF(P_sau!D311=0," ",P_sau!D311)</f>
        <v>128</v>
      </c>
      <c r="F306" s="24">
        <f>IF(P_sau!E311=0," ",P_sau!E311)</f>
        <v>109</v>
      </c>
      <c r="G306" s="24">
        <f>IF(P_sau!F311=0," ",P_sau!F311)</f>
        <v>1</v>
      </c>
      <c r="H306" s="24">
        <f>IF(P_sau!G311=0," ",P_sau!G311)</f>
        <v>774</v>
      </c>
    </row>
    <row r="307" spans="2:8" x14ac:dyDescent="0.25">
      <c r="B307" s="23" t="str">
        <f>IF(P_sau!A312=0," ",P_sau!A312)</f>
        <v>Storfjord</v>
      </c>
      <c r="C307" s="24">
        <f>IF(P_sau!B312=0," ",P_sau!B312)</f>
        <v>650</v>
      </c>
      <c r="D307" s="24" t="str">
        <f>IF(P_sau!C312=0," ",P_sau!C312)</f>
        <v xml:space="preserve"> </v>
      </c>
      <c r="E307" s="24">
        <f>IF(P_sau!D312=0," ",P_sau!D312)</f>
        <v>80</v>
      </c>
      <c r="F307" s="24">
        <f>IF(P_sau!E312=0," ",P_sau!E312)</f>
        <v>35</v>
      </c>
      <c r="G307" s="24">
        <f>IF(P_sau!F312=0," ",P_sau!F312)</f>
        <v>9</v>
      </c>
      <c r="H307" s="24">
        <f>IF(P_sau!G312=0," ",P_sau!G312)</f>
        <v>774</v>
      </c>
    </row>
    <row r="308" spans="2:8" x14ac:dyDescent="0.25">
      <c r="B308" s="23" t="str">
        <f>IF(P_sau!A313=0," ",P_sau!A313)</f>
        <v>Skjervøy</v>
      </c>
      <c r="C308" s="24">
        <f>IF(P_sau!B313=0," ",P_sau!B313)</f>
        <v>591</v>
      </c>
      <c r="D308" s="24">
        <f>IF(P_sau!C313=0," ",P_sau!C313)</f>
        <v>104</v>
      </c>
      <c r="E308" s="24">
        <f>IF(P_sau!D313=0," ",P_sau!D313)</f>
        <v>47</v>
      </c>
      <c r="F308" s="24">
        <f>IF(P_sau!E313=0," ",P_sau!E313)</f>
        <v>21</v>
      </c>
      <c r="G308" s="24">
        <f>IF(P_sau!F313=0," ",P_sau!F313)</f>
        <v>1</v>
      </c>
      <c r="H308" s="24">
        <f>IF(P_sau!G313=0," ",P_sau!G313)</f>
        <v>764</v>
      </c>
    </row>
    <row r="309" spans="2:8" x14ac:dyDescent="0.25">
      <c r="B309" s="23" t="str">
        <f>IF(P_sau!A314=0," ",P_sau!A314)</f>
        <v>Skien</v>
      </c>
      <c r="C309" s="24">
        <f>IF(P_sau!B314=0," ",P_sau!B314)</f>
        <v>506</v>
      </c>
      <c r="D309" s="24">
        <f>IF(P_sau!C314=0," ",P_sau!C314)</f>
        <v>76</v>
      </c>
      <c r="E309" s="24">
        <f>IF(P_sau!D314=0," ",P_sau!D314)</f>
        <v>109</v>
      </c>
      <c r="F309" s="24">
        <f>IF(P_sau!E314=0," ",P_sau!E314)</f>
        <v>64</v>
      </c>
      <c r="G309" s="24">
        <f>IF(P_sau!F314=0," ",P_sau!F314)</f>
        <v>7</v>
      </c>
      <c r="H309" s="24">
        <f>IF(P_sau!G314=0," ",P_sau!G314)</f>
        <v>762</v>
      </c>
    </row>
    <row r="310" spans="2:8" x14ac:dyDescent="0.25">
      <c r="B310" s="23" t="str">
        <f>IF(P_sau!A315=0," ",P_sau!A315)</f>
        <v>Kongsvinger</v>
      </c>
      <c r="C310" s="24">
        <f>IF(P_sau!B315=0," ",P_sau!B315)</f>
        <v>508</v>
      </c>
      <c r="D310" s="24" t="str">
        <f>IF(P_sau!C315=0," ",P_sau!C315)</f>
        <v xml:space="preserve"> </v>
      </c>
      <c r="E310" s="24">
        <f>IF(P_sau!D315=0," ",P_sau!D315)</f>
        <v>136</v>
      </c>
      <c r="F310" s="24">
        <f>IF(P_sau!E315=0," ",P_sau!E315)</f>
        <v>111</v>
      </c>
      <c r="G310" s="24">
        <f>IF(P_sau!F315=0," ",P_sau!F315)</f>
        <v>2</v>
      </c>
      <c r="H310" s="24">
        <f>IF(P_sau!G315=0," ",P_sau!G315)</f>
        <v>757</v>
      </c>
    </row>
    <row r="311" spans="2:8" x14ac:dyDescent="0.25">
      <c r="B311" s="23" t="str">
        <f>IF(P_sau!A316=0," ",P_sau!A316)</f>
        <v>Evenes</v>
      </c>
      <c r="C311" s="24">
        <f>IF(P_sau!B316=0," ",P_sau!B316)</f>
        <v>643</v>
      </c>
      <c r="D311" s="24">
        <f>IF(P_sau!C316=0," ",P_sau!C316)</f>
        <v>18</v>
      </c>
      <c r="E311" s="24">
        <f>IF(P_sau!D316=0," ",P_sau!D316)</f>
        <v>71</v>
      </c>
      <c r="F311" s="24">
        <f>IF(P_sau!E316=0," ",P_sau!E316)</f>
        <v>14</v>
      </c>
      <c r="G311" s="24">
        <f>IF(P_sau!F316=0," ",P_sau!F316)</f>
        <v>6</v>
      </c>
      <c r="H311" s="24">
        <f>IF(P_sau!G316=0," ",P_sau!G316)</f>
        <v>752</v>
      </c>
    </row>
    <row r="312" spans="2:8" x14ac:dyDescent="0.25">
      <c r="B312" s="23" t="str">
        <f>IF(P_sau!A317=0," ",P_sau!A317)</f>
        <v>Sund</v>
      </c>
      <c r="C312" s="24">
        <f>IF(P_sau!B317=0," ",P_sau!B317)</f>
        <v>625</v>
      </c>
      <c r="D312" s="24">
        <f>IF(P_sau!C317=0," ",P_sau!C317)</f>
        <v>27</v>
      </c>
      <c r="E312" s="24">
        <f>IF(P_sau!D317=0," ",P_sau!D317)</f>
        <v>56</v>
      </c>
      <c r="F312" s="24">
        <f>IF(P_sau!E317=0," ",P_sau!E317)</f>
        <v>32</v>
      </c>
      <c r="G312" s="24">
        <f>IF(P_sau!F317=0," ",P_sau!F317)</f>
        <v>2</v>
      </c>
      <c r="H312" s="24">
        <f>IF(P_sau!G317=0," ",P_sau!G317)</f>
        <v>742</v>
      </c>
    </row>
    <row r="313" spans="2:8" x14ac:dyDescent="0.25">
      <c r="B313" s="23" t="str">
        <f>IF(P_sau!A318=0," ",P_sau!A318)</f>
        <v>Trondheim</v>
      </c>
      <c r="C313" s="24">
        <f>IF(P_sau!B318=0," ",P_sau!B318)</f>
        <v>541</v>
      </c>
      <c r="D313" s="24">
        <f>IF(P_sau!C318=0," ",P_sau!C318)</f>
        <v>15</v>
      </c>
      <c r="E313" s="24">
        <f>IF(P_sau!D318=0," ",P_sau!D318)</f>
        <v>129</v>
      </c>
      <c r="F313" s="24">
        <f>IF(P_sau!E318=0," ",P_sau!E318)</f>
        <v>35</v>
      </c>
      <c r="G313" s="24">
        <f>IF(P_sau!F318=0," ",P_sau!F318)</f>
        <v>8</v>
      </c>
      <c r="H313" s="24">
        <f>IF(P_sau!G318=0," ",P_sau!G318)</f>
        <v>728</v>
      </c>
    </row>
    <row r="314" spans="2:8" x14ac:dyDescent="0.25">
      <c r="B314" s="23" t="str">
        <f>IF(P_sau!A319=0," ",P_sau!A319)</f>
        <v>Lierne</v>
      </c>
      <c r="C314" s="24">
        <f>IF(P_sau!B319=0," ",P_sau!B319)</f>
        <v>627</v>
      </c>
      <c r="D314" s="24" t="str">
        <f>IF(P_sau!C319=0," ",P_sau!C319)</f>
        <v xml:space="preserve"> </v>
      </c>
      <c r="E314" s="24">
        <f>IF(P_sau!D319=0," ",P_sau!D319)</f>
        <v>62</v>
      </c>
      <c r="F314" s="24">
        <f>IF(P_sau!E319=0," ",P_sau!E319)</f>
        <v>13</v>
      </c>
      <c r="G314" s="24">
        <f>IF(P_sau!F319=0," ",P_sau!F319)</f>
        <v>4</v>
      </c>
      <c r="H314" s="24">
        <f>IF(P_sau!G319=0," ",P_sau!G319)</f>
        <v>706</v>
      </c>
    </row>
    <row r="315" spans="2:8" x14ac:dyDescent="0.25">
      <c r="B315" s="23" t="str">
        <f>IF(P_sau!A320=0," ",P_sau!A320)</f>
        <v>Audnedal</v>
      </c>
      <c r="C315" s="24">
        <f>IF(P_sau!B320=0," ",P_sau!B320)</f>
        <v>587</v>
      </c>
      <c r="D315" s="24">
        <f>IF(P_sau!C320=0," ",P_sau!C320)</f>
        <v>18</v>
      </c>
      <c r="E315" s="24">
        <f>IF(P_sau!D320=0," ",P_sau!D320)</f>
        <v>71</v>
      </c>
      <c r="F315" s="24">
        <f>IF(P_sau!E320=0," ",P_sau!E320)</f>
        <v>20</v>
      </c>
      <c r="G315" s="24">
        <f>IF(P_sau!F320=0," ",P_sau!F320)</f>
        <v>6</v>
      </c>
      <c r="H315" s="24">
        <f>IF(P_sau!G320=0," ",P_sau!G320)</f>
        <v>702</v>
      </c>
    </row>
    <row r="316" spans="2:8" x14ac:dyDescent="0.25">
      <c r="B316" s="23" t="str">
        <f>IF(P_sau!A321=0," ",P_sau!A321)</f>
        <v>Søgne</v>
      </c>
      <c r="C316" s="24">
        <f>IF(P_sau!B321=0," ",P_sau!B321)</f>
        <v>417</v>
      </c>
      <c r="D316" s="24">
        <f>IF(P_sau!C321=0," ",P_sau!C321)</f>
        <v>165</v>
      </c>
      <c r="E316" s="24">
        <f>IF(P_sau!D321=0," ",P_sau!D321)</f>
        <v>47</v>
      </c>
      <c r="F316" s="24">
        <f>IF(P_sau!E321=0," ",P_sau!E321)</f>
        <v>49</v>
      </c>
      <c r="G316" s="24">
        <f>IF(P_sau!F321=0," ",P_sau!F321)</f>
        <v>3</v>
      </c>
      <c r="H316" s="24">
        <f>IF(P_sau!G321=0," ",P_sau!G321)</f>
        <v>681</v>
      </c>
    </row>
    <row r="317" spans="2:8" x14ac:dyDescent="0.25">
      <c r="B317" s="23" t="str">
        <f>IF(P_sau!A322=0," ",P_sau!A322)</f>
        <v>Trysil</v>
      </c>
      <c r="C317" s="24">
        <f>IF(P_sau!B322=0," ",P_sau!B322)</f>
        <v>594</v>
      </c>
      <c r="D317" s="24" t="str">
        <f>IF(P_sau!C322=0," ",P_sau!C322)</f>
        <v xml:space="preserve"> </v>
      </c>
      <c r="E317" s="24">
        <f>IF(P_sau!D322=0," ",P_sau!D322)</f>
        <v>70</v>
      </c>
      <c r="F317" s="24">
        <f>IF(P_sau!E322=0," ",P_sau!E322)</f>
        <v>14</v>
      </c>
      <c r="G317" s="24">
        <f>IF(P_sau!F322=0," ",P_sau!F322)</f>
        <v>2</v>
      </c>
      <c r="H317" s="24">
        <f>IF(P_sau!G322=0," ",P_sau!G322)</f>
        <v>680</v>
      </c>
    </row>
    <row r="318" spans="2:8" x14ac:dyDescent="0.25">
      <c r="B318" s="23" t="str">
        <f>IF(P_sau!A323=0," ",P_sau!A323)</f>
        <v>Fosnes</v>
      </c>
      <c r="C318" s="24">
        <f>IF(P_sau!B323=0," ",P_sau!B323)</f>
        <v>551</v>
      </c>
      <c r="D318" s="24">
        <f>IF(P_sau!C323=0," ",P_sau!C323)</f>
        <v>50</v>
      </c>
      <c r="E318" s="24">
        <f>IF(P_sau!D323=0," ",P_sau!D323)</f>
        <v>48</v>
      </c>
      <c r="F318" s="24">
        <f>IF(P_sau!E323=0," ",P_sau!E323)</f>
        <v>19</v>
      </c>
      <c r="G318" s="24">
        <f>IF(P_sau!F323=0," ",P_sau!F323)</f>
        <v>1</v>
      </c>
      <c r="H318" s="24">
        <f>IF(P_sau!G323=0," ",P_sau!G323)</f>
        <v>669</v>
      </c>
    </row>
    <row r="319" spans="2:8" x14ac:dyDescent="0.25">
      <c r="B319" s="23" t="str">
        <f>IF(P_sau!A324=0," ",P_sau!A324)</f>
        <v>Marker</v>
      </c>
      <c r="C319" s="24">
        <f>IF(P_sau!B324=0," ",P_sau!B324)</f>
        <v>585</v>
      </c>
      <c r="D319" s="24" t="str">
        <f>IF(P_sau!C324=0," ",P_sau!C324)</f>
        <v xml:space="preserve"> </v>
      </c>
      <c r="E319" s="24">
        <f>IF(P_sau!D324=0," ",P_sau!D324)</f>
        <v>48</v>
      </c>
      <c r="F319" s="24">
        <f>IF(P_sau!E324=0," ",P_sau!E324)</f>
        <v>32</v>
      </c>
      <c r="G319" s="24">
        <f>IF(P_sau!F324=0," ",P_sau!F324)</f>
        <v>2</v>
      </c>
      <c r="H319" s="24">
        <f>IF(P_sau!G324=0," ",P_sau!G324)</f>
        <v>667</v>
      </c>
    </row>
    <row r="320" spans="2:8" x14ac:dyDescent="0.25">
      <c r="B320" s="23" t="str">
        <f>IF(P_sau!A325=0," ",P_sau!A325)</f>
        <v>Namsskogan</v>
      </c>
      <c r="C320" s="24">
        <f>IF(P_sau!B325=0," ",P_sau!B325)</f>
        <v>575</v>
      </c>
      <c r="D320" s="24" t="str">
        <f>IF(P_sau!C325=0," ",P_sau!C325)</f>
        <v xml:space="preserve"> </v>
      </c>
      <c r="E320" s="24">
        <f>IF(P_sau!D325=0," ",P_sau!D325)</f>
        <v>48</v>
      </c>
      <c r="F320" s="24">
        <f>IF(P_sau!E325=0," ",P_sau!E325)</f>
        <v>35</v>
      </c>
      <c r="G320" s="24">
        <f>IF(P_sau!F325=0," ",P_sau!F325)</f>
        <v>9</v>
      </c>
      <c r="H320" s="24">
        <f>IF(P_sau!G325=0," ",P_sau!G325)</f>
        <v>667</v>
      </c>
    </row>
    <row r="321" spans="2:8" x14ac:dyDescent="0.25">
      <c r="B321" s="23" t="str">
        <f>IF(P_sau!A326=0," ",P_sau!A326)</f>
        <v>Leka</v>
      </c>
      <c r="C321" s="24">
        <f>IF(P_sau!B326=0," ",P_sau!B326)</f>
        <v>350</v>
      </c>
      <c r="D321" s="24">
        <f>IF(P_sau!C326=0," ",P_sau!C326)</f>
        <v>226</v>
      </c>
      <c r="E321" s="24">
        <f>IF(P_sau!D326=0," ",P_sau!D326)</f>
        <v>21</v>
      </c>
      <c r="F321" s="24">
        <f>IF(P_sau!E326=0," ",P_sau!E326)</f>
        <v>32</v>
      </c>
      <c r="G321" s="24">
        <f>IF(P_sau!F326=0," ",P_sau!F326)</f>
        <v>2</v>
      </c>
      <c r="H321" s="24">
        <f>IF(P_sau!G326=0," ",P_sau!G326)</f>
        <v>631</v>
      </c>
    </row>
    <row r="322" spans="2:8" x14ac:dyDescent="0.25">
      <c r="B322" s="23" t="str">
        <f>IF(P_sau!A327=0," ",P_sau!A327)</f>
        <v>Aremark</v>
      </c>
      <c r="C322" s="24">
        <f>IF(P_sau!B327=0," ",P_sau!B327)</f>
        <v>547</v>
      </c>
      <c r="D322" s="24" t="str">
        <f>IF(P_sau!C327=0," ",P_sau!C327)</f>
        <v xml:space="preserve"> </v>
      </c>
      <c r="E322" s="24">
        <f>IF(P_sau!D327=0," ",P_sau!D327)</f>
        <v>44</v>
      </c>
      <c r="F322" s="24">
        <f>IF(P_sau!E327=0," ",P_sau!E327)</f>
        <v>35</v>
      </c>
      <c r="G322" s="24">
        <f>IF(P_sau!F327=0," ",P_sau!F327)</f>
        <v>4</v>
      </c>
      <c r="H322" s="24">
        <f>IF(P_sau!G327=0," ",P_sau!G327)</f>
        <v>630</v>
      </c>
    </row>
    <row r="323" spans="2:8" x14ac:dyDescent="0.25">
      <c r="B323" s="23" t="str">
        <f>IF(P_sau!A328=0," ",P_sau!A328)</f>
        <v>Klæbu</v>
      </c>
      <c r="C323" s="24">
        <f>IF(P_sau!B328=0," ",P_sau!B328)</f>
        <v>543</v>
      </c>
      <c r="D323" s="24" t="str">
        <f>IF(P_sau!C328=0," ",P_sau!C328)</f>
        <v xml:space="preserve"> </v>
      </c>
      <c r="E323" s="24">
        <f>IF(P_sau!D328=0," ",P_sau!D328)</f>
        <v>68</v>
      </c>
      <c r="F323" s="24">
        <f>IF(P_sau!E328=0," ",P_sau!E328)</f>
        <v>13</v>
      </c>
      <c r="G323" s="24">
        <f>IF(P_sau!F328=0," ",P_sau!F328)</f>
        <v>4</v>
      </c>
      <c r="H323" s="24">
        <f>IF(P_sau!G328=0," ",P_sau!G328)</f>
        <v>628</v>
      </c>
    </row>
    <row r="324" spans="2:8" x14ac:dyDescent="0.25">
      <c r="B324" s="23" t="str">
        <f>IF(P_sau!A329=0," ",P_sau!A329)</f>
        <v>Hammerfest</v>
      </c>
      <c r="C324" s="24">
        <f>IF(P_sau!B329=0," ",P_sau!B329)</f>
        <v>565</v>
      </c>
      <c r="D324" s="24">
        <f>IF(P_sau!C329=0," ",P_sau!C329)</f>
        <v>24</v>
      </c>
      <c r="E324" s="24">
        <f>IF(P_sau!D329=0," ",P_sau!D329)</f>
        <v>20</v>
      </c>
      <c r="F324" s="24">
        <f>IF(P_sau!E329=0," ",P_sau!E329)</f>
        <v>11</v>
      </c>
      <c r="G324" s="24" t="str">
        <f>IF(P_sau!F329=0," ",P_sau!F329)</f>
        <v xml:space="preserve"> </v>
      </c>
      <c r="H324" s="24">
        <f>IF(P_sau!G329=0," ",P_sau!G329)</f>
        <v>620</v>
      </c>
    </row>
    <row r="325" spans="2:8" x14ac:dyDescent="0.25">
      <c r="B325" s="23" t="str">
        <f>IF(P_sau!A330=0," ",P_sau!A330)</f>
        <v>Spydeberg</v>
      </c>
      <c r="C325" s="24">
        <f>IF(P_sau!B330=0," ",P_sau!B330)</f>
        <v>533</v>
      </c>
      <c r="D325" s="24" t="str">
        <f>IF(P_sau!C330=0," ",P_sau!C330)</f>
        <v xml:space="preserve"> </v>
      </c>
      <c r="E325" s="24">
        <f>IF(P_sau!D330=0," ",P_sau!D330)</f>
        <v>51</v>
      </c>
      <c r="F325" s="24">
        <f>IF(P_sau!E330=0," ",P_sau!E330)</f>
        <v>30</v>
      </c>
      <c r="G325" s="24">
        <f>IF(P_sau!F330=0," ",P_sau!F330)</f>
        <v>1</v>
      </c>
      <c r="H325" s="24">
        <f>IF(P_sau!G330=0," ",P_sau!G330)</f>
        <v>615</v>
      </c>
    </row>
    <row r="326" spans="2:8" x14ac:dyDescent="0.25">
      <c r="B326" s="23" t="str">
        <f>IF(P_sau!A331=0," ",P_sau!A331)</f>
        <v>Froland</v>
      </c>
      <c r="C326" s="24">
        <f>IF(P_sau!B331=0," ",P_sau!B331)</f>
        <v>490</v>
      </c>
      <c r="D326" s="24">
        <f>IF(P_sau!C331=0," ",P_sau!C331)</f>
        <v>17</v>
      </c>
      <c r="E326" s="24">
        <f>IF(P_sau!D331=0," ",P_sau!D331)</f>
        <v>78</v>
      </c>
      <c r="F326" s="24">
        <f>IF(P_sau!E331=0," ",P_sau!E331)</f>
        <v>19</v>
      </c>
      <c r="G326" s="24">
        <f>IF(P_sau!F331=0," ",P_sau!F331)</f>
        <v>3</v>
      </c>
      <c r="H326" s="24">
        <f>IF(P_sau!G331=0," ",P_sau!G331)</f>
        <v>607</v>
      </c>
    </row>
    <row r="327" spans="2:8" x14ac:dyDescent="0.25">
      <c r="B327" s="23" t="str">
        <f>IF(P_sau!A332=0," ",P_sau!A332)</f>
        <v>Ullensaker</v>
      </c>
      <c r="C327" s="24">
        <f>IF(P_sau!B332=0," ",P_sau!B332)</f>
        <v>529</v>
      </c>
      <c r="D327" s="24" t="str">
        <f>IF(P_sau!C332=0," ",P_sau!C332)</f>
        <v xml:space="preserve"> </v>
      </c>
      <c r="E327" s="24">
        <f>IF(P_sau!D332=0," ",P_sau!D332)</f>
        <v>58</v>
      </c>
      <c r="F327" s="24">
        <f>IF(P_sau!E332=0," ",P_sau!E332)</f>
        <v>8</v>
      </c>
      <c r="G327" s="24">
        <f>IF(P_sau!F332=0," ",P_sau!F332)</f>
        <v>4</v>
      </c>
      <c r="H327" s="24">
        <f>IF(P_sau!G332=0," ",P_sau!G332)</f>
        <v>599</v>
      </c>
    </row>
    <row r="328" spans="2:8" x14ac:dyDescent="0.25">
      <c r="B328" s="23" t="str">
        <f>IF(P_sau!A333=0," ",P_sau!A333)</f>
        <v>Giske</v>
      </c>
      <c r="C328" s="24">
        <f>IF(P_sau!B333=0," ",P_sau!B333)</f>
        <v>478</v>
      </c>
      <c r="D328" s="24">
        <f>IF(P_sau!C333=0," ",P_sau!C333)</f>
        <v>67</v>
      </c>
      <c r="E328" s="24">
        <f>IF(P_sau!D333=0," ",P_sau!D333)</f>
        <v>38</v>
      </c>
      <c r="F328" s="24">
        <f>IF(P_sau!E333=0," ",P_sau!E333)</f>
        <v>2</v>
      </c>
      <c r="G328" s="24">
        <f>IF(P_sau!F333=0," ",P_sau!F333)</f>
        <v>7</v>
      </c>
      <c r="H328" s="24">
        <f>IF(P_sau!G333=0," ",P_sau!G333)</f>
        <v>592</v>
      </c>
    </row>
    <row r="329" spans="2:8" x14ac:dyDescent="0.25">
      <c r="B329" s="23" t="str">
        <f>IF(P_sau!A334=0," ",P_sau!A334)</f>
        <v>Tysfjord</v>
      </c>
      <c r="C329" s="24">
        <f>IF(P_sau!B334=0," ",P_sau!B334)</f>
        <v>453</v>
      </c>
      <c r="D329" s="24">
        <f>IF(P_sau!C334=0," ",P_sau!C334)</f>
        <v>25</v>
      </c>
      <c r="E329" s="24">
        <f>IF(P_sau!D334=0," ",P_sau!D334)</f>
        <v>90</v>
      </c>
      <c r="F329" s="24">
        <f>IF(P_sau!E334=0," ",P_sau!E334)</f>
        <v>12</v>
      </c>
      <c r="G329" s="24">
        <f>IF(P_sau!F334=0," ",P_sau!F334)</f>
        <v>4</v>
      </c>
      <c r="H329" s="24">
        <f>IF(P_sau!G334=0," ",P_sau!G334)</f>
        <v>584</v>
      </c>
    </row>
    <row r="330" spans="2:8" x14ac:dyDescent="0.25">
      <c r="B330" s="23" t="str">
        <f>IF(P_sau!A335=0," ",P_sau!A335)</f>
        <v>Grue</v>
      </c>
      <c r="C330" s="24">
        <f>IF(P_sau!B335=0," ",P_sau!B335)</f>
        <v>453</v>
      </c>
      <c r="D330" s="24" t="str">
        <f>IF(P_sau!C335=0," ",P_sau!C335)</f>
        <v xml:space="preserve"> </v>
      </c>
      <c r="E330" s="24">
        <f>IF(P_sau!D335=0," ",P_sau!D335)</f>
        <v>68</v>
      </c>
      <c r="F330" s="24">
        <f>IF(P_sau!E335=0," ",P_sau!E335)</f>
        <v>55</v>
      </c>
      <c r="G330" s="24">
        <f>IF(P_sau!F335=0," ",P_sau!F335)</f>
        <v>7</v>
      </c>
      <c r="H330" s="24">
        <f>IF(P_sau!G335=0," ",P_sau!G335)</f>
        <v>583</v>
      </c>
    </row>
    <row r="331" spans="2:8" x14ac:dyDescent="0.25">
      <c r="B331" s="23" t="str">
        <f>IF(P_sau!A336=0," ",P_sau!A336)</f>
        <v>Færder</v>
      </c>
      <c r="C331" s="24">
        <f>IF(P_sau!B336=0," ",P_sau!B336)</f>
        <v>509</v>
      </c>
      <c r="D331" s="24" t="str">
        <f>IF(P_sau!C336=0," ",P_sau!C336)</f>
        <v xml:space="preserve"> </v>
      </c>
      <c r="E331" s="24">
        <f>IF(P_sau!D336=0," ",P_sau!D336)</f>
        <v>53</v>
      </c>
      <c r="F331" s="24">
        <f>IF(P_sau!E336=0," ",P_sau!E336)</f>
        <v>9</v>
      </c>
      <c r="G331" s="24">
        <f>IF(P_sau!F336=0," ",P_sau!F336)</f>
        <v>8</v>
      </c>
      <c r="H331" s="24">
        <f>IF(P_sau!G336=0," ",P_sau!G336)</f>
        <v>579</v>
      </c>
    </row>
    <row r="332" spans="2:8" x14ac:dyDescent="0.25">
      <c r="B332" s="23" t="str">
        <f>IF(P_sau!A337=0," ",P_sau!A337)</f>
        <v>Sørum</v>
      </c>
      <c r="C332" s="24">
        <f>IF(P_sau!B337=0," ",P_sau!B337)</f>
        <v>453</v>
      </c>
      <c r="D332" s="24" t="str">
        <f>IF(P_sau!C337=0," ",P_sau!C337)</f>
        <v xml:space="preserve"> </v>
      </c>
      <c r="E332" s="24">
        <f>IF(P_sau!D337=0," ",P_sau!D337)</f>
        <v>69</v>
      </c>
      <c r="F332" s="24">
        <f>IF(P_sau!E337=0," ",P_sau!E337)</f>
        <v>34</v>
      </c>
      <c r="G332" s="24">
        <f>IF(P_sau!F337=0," ",P_sau!F337)</f>
        <v>3</v>
      </c>
      <c r="H332" s="24">
        <f>IF(P_sau!G337=0," ",P_sau!G337)</f>
        <v>559</v>
      </c>
    </row>
    <row r="333" spans="2:8" x14ac:dyDescent="0.25">
      <c r="B333" s="23" t="str">
        <f>IF(P_sau!A338=0," ",P_sau!A338)</f>
        <v>Vågsøy</v>
      </c>
      <c r="C333" s="24">
        <f>IF(P_sau!B338=0," ",P_sau!B338)</f>
        <v>393</v>
      </c>
      <c r="D333" s="24">
        <f>IF(P_sau!C338=0," ",P_sau!C338)</f>
        <v>17</v>
      </c>
      <c r="E333" s="24">
        <f>IF(P_sau!D338=0," ",P_sau!D338)</f>
        <v>88</v>
      </c>
      <c r="F333" s="24">
        <f>IF(P_sau!E338=0," ",P_sau!E338)</f>
        <v>46</v>
      </c>
      <c r="G333" s="24">
        <f>IF(P_sau!F338=0," ",P_sau!F338)</f>
        <v>6</v>
      </c>
      <c r="H333" s="24">
        <f>IF(P_sau!G338=0," ",P_sau!G338)</f>
        <v>550</v>
      </c>
    </row>
    <row r="334" spans="2:8" x14ac:dyDescent="0.25">
      <c r="B334" s="23" t="str">
        <f>IF(P_sau!A339=0," ",P_sau!A339)</f>
        <v>Kristiansand</v>
      </c>
      <c r="C334" s="24">
        <f>IF(P_sau!B339=0," ",P_sau!B339)</f>
        <v>308</v>
      </c>
      <c r="D334" s="24">
        <f>IF(P_sau!C339=0," ",P_sau!C339)</f>
        <v>169</v>
      </c>
      <c r="E334" s="24">
        <f>IF(P_sau!D339=0," ",P_sau!D339)</f>
        <v>39</v>
      </c>
      <c r="F334" s="24">
        <f>IF(P_sau!E339=0," ",P_sau!E339)</f>
        <v>26</v>
      </c>
      <c r="G334" s="24">
        <f>IF(P_sau!F339=0," ",P_sau!F339)</f>
        <v>3</v>
      </c>
      <c r="H334" s="24">
        <f>IF(P_sau!G339=0," ",P_sau!G339)</f>
        <v>545</v>
      </c>
    </row>
    <row r="335" spans="2:8" x14ac:dyDescent="0.25">
      <c r="B335" s="23" t="str">
        <f>IF(P_sau!A340=0," ",P_sau!A340)</f>
        <v>Rakkestad</v>
      </c>
      <c r="C335" s="24">
        <f>IF(P_sau!B340=0," ",P_sau!B340)</f>
        <v>430</v>
      </c>
      <c r="D335" s="24" t="str">
        <f>IF(P_sau!C340=0," ",P_sau!C340)</f>
        <v xml:space="preserve"> </v>
      </c>
      <c r="E335" s="24">
        <f>IF(P_sau!D340=0," ",P_sau!D340)</f>
        <v>76</v>
      </c>
      <c r="F335" s="24">
        <f>IF(P_sau!E340=0," ",P_sau!E340)</f>
        <v>25</v>
      </c>
      <c r="G335" s="24">
        <f>IF(P_sau!F340=0," ",P_sau!F340)</f>
        <v>4</v>
      </c>
      <c r="H335" s="24">
        <f>IF(P_sau!G340=0," ",P_sau!G340)</f>
        <v>535</v>
      </c>
    </row>
    <row r="336" spans="2:8" x14ac:dyDescent="0.25">
      <c r="B336" s="23" t="str">
        <f>IF(P_sau!A341=0," ",P_sau!A341)</f>
        <v>Horten</v>
      </c>
      <c r="C336" s="24">
        <f>IF(P_sau!B341=0," ",P_sau!B341)</f>
        <v>455</v>
      </c>
      <c r="D336" s="24" t="str">
        <f>IF(P_sau!C341=0," ",P_sau!C341)</f>
        <v xml:space="preserve"> </v>
      </c>
      <c r="E336" s="24">
        <f>IF(P_sau!D341=0," ",P_sau!D341)</f>
        <v>38</v>
      </c>
      <c r="F336" s="24">
        <f>IF(P_sau!E341=0," ",P_sau!E341)</f>
        <v>34</v>
      </c>
      <c r="G336" s="24">
        <f>IF(P_sau!F341=0," ",P_sau!F341)</f>
        <v>1</v>
      </c>
      <c r="H336" s="24">
        <f>IF(P_sau!G341=0," ",P_sau!G341)</f>
        <v>528</v>
      </c>
    </row>
    <row r="337" spans="2:8" x14ac:dyDescent="0.25">
      <c r="B337" s="23" t="str">
        <f>IF(P_sau!A342=0," ",P_sau!A342)</f>
        <v>Halden</v>
      </c>
      <c r="C337" s="24">
        <f>IF(P_sau!B342=0," ",P_sau!B342)</f>
        <v>463</v>
      </c>
      <c r="D337" s="24" t="str">
        <f>IF(P_sau!C342=0," ",P_sau!C342)</f>
        <v xml:space="preserve"> </v>
      </c>
      <c r="E337" s="24">
        <f>IF(P_sau!D342=0," ",P_sau!D342)</f>
        <v>39</v>
      </c>
      <c r="F337" s="24">
        <f>IF(P_sau!E342=0," ",P_sau!E342)</f>
        <v>13</v>
      </c>
      <c r="G337" s="24">
        <f>IF(P_sau!F342=0," ",P_sau!F342)</f>
        <v>1</v>
      </c>
      <c r="H337" s="24">
        <f>IF(P_sau!G342=0," ",P_sau!G342)</f>
        <v>516</v>
      </c>
    </row>
    <row r="338" spans="2:8" x14ac:dyDescent="0.25">
      <c r="B338" s="23" t="str">
        <f>IF(P_sau!A343=0," ",P_sau!A343)</f>
        <v>Enebakk</v>
      </c>
      <c r="C338" s="24">
        <f>IF(P_sau!B343=0," ",P_sau!B343)</f>
        <v>430</v>
      </c>
      <c r="D338" s="24" t="str">
        <f>IF(P_sau!C343=0," ",P_sau!C343)</f>
        <v xml:space="preserve"> </v>
      </c>
      <c r="E338" s="24">
        <f>IF(P_sau!D343=0," ",P_sau!D343)</f>
        <v>60</v>
      </c>
      <c r="F338" s="24">
        <f>IF(P_sau!E343=0," ",P_sau!E343)</f>
        <v>20</v>
      </c>
      <c r="G338" s="24">
        <f>IF(P_sau!F343=0," ",P_sau!F343)</f>
        <v>3</v>
      </c>
      <c r="H338" s="24">
        <f>IF(P_sau!G343=0," ",P_sau!G343)</f>
        <v>513</v>
      </c>
    </row>
    <row r="339" spans="2:8" x14ac:dyDescent="0.25">
      <c r="B339" s="23" t="str">
        <f>IF(P_sau!A344=0," ",P_sau!A344)</f>
        <v>Frosta</v>
      </c>
      <c r="C339" s="24">
        <f>IF(P_sau!B344=0," ",P_sau!B344)</f>
        <v>455</v>
      </c>
      <c r="D339" s="24">
        <f>IF(P_sau!C344=0," ",P_sau!C344)</f>
        <v>7</v>
      </c>
      <c r="E339" s="24">
        <f>IF(P_sau!D344=0," ",P_sau!D344)</f>
        <v>24</v>
      </c>
      <c r="F339" s="24">
        <f>IF(P_sau!E344=0," ",P_sau!E344)</f>
        <v>23</v>
      </c>
      <c r="G339" s="24" t="str">
        <f>IF(P_sau!F344=0," ",P_sau!F344)</f>
        <v xml:space="preserve"> </v>
      </c>
      <c r="H339" s="24">
        <f>IF(P_sau!G344=0," ",P_sau!G344)</f>
        <v>509</v>
      </c>
    </row>
    <row r="340" spans="2:8" x14ac:dyDescent="0.25">
      <c r="B340" s="23" t="str">
        <f>IF(P_sau!A345=0," ",P_sau!A345)</f>
        <v>Hyllestad</v>
      </c>
      <c r="C340" s="24">
        <f>IF(P_sau!B345=0," ",P_sau!B345)</f>
        <v>415</v>
      </c>
      <c r="D340" s="24" t="str">
        <f>IF(P_sau!C345=0," ",P_sau!C345)</f>
        <v xml:space="preserve"> </v>
      </c>
      <c r="E340" s="24">
        <f>IF(P_sau!D345=0," ",P_sau!D345)</f>
        <v>53</v>
      </c>
      <c r="F340" s="24">
        <f>IF(P_sau!E345=0," ",P_sau!E345)</f>
        <v>39</v>
      </c>
      <c r="G340" s="24">
        <f>IF(P_sau!F345=0," ",P_sau!F345)</f>
        <v>1</v>
      </c>
      <c r="H340" s="24">
        <f>IF(P_sau!G345=0," ",P_sau!G345)</f>
        <v>508</v>
      </c>
    </row>
    <row r="341" spans="2:8" x14ac:dyDescent="0.25">
      <c r="B341" s="23" t="str">
        <f>IF(P_sau!A346=0," ",P_sau!A346)</f>
        <v>Nord-Odal</v>
      </c>
      <c r="C341" s="24">
        <f>IF(P_sau!B346=0," ",P_sau!B346)</f>
        <v>423</v>
      </c>
      <c r="D341" s="24" t="str">
        <f>IF(P_sau!C346=0," ",P_sau!C346)</f>
        <v xml:space="preserve"> </v>
      </c>
      <c r="E341" s="24">
        <f>IF(P_sau!D346=0," ",P_sau!D346)</f>
        <v>56</v>
      </c>
      <c r="F341" s="24">
        <f>IF(P_sau!E346=0," ",P_sau!E346)</f>
        <v>23</v>
      </c>
      <c r="G341" s="24">
        <f>IF(P_sau!F346=0," ",P_sau!F346)</f>
        <v>3</v>
      </c>
      <c r="H341" s="24">
        <f>IF(P_sau!G346=0," ",P_sau!G346)</f>
        <v>505</v>
      </c>
    </row>
    <row r="342" spans="2:8" x14ac:dyDescent="0.25">
      <c r="B342" s="23" t="str">
        <f>IF(P_sau!A347=0," ",P_sau!A347)</f>
        <v>Sør-Varanger</v>
      </c>
      <c r="C342" s="24">
        <f>IF(P_sau!B347=0," ",P_sau!B347)</f>
        <v>439</v>
      </c>
      <c r="D342" s="24">
        <f>IF(P_sau!C347=0," ",P_sau!C347)</f>
        <v>4</v>
      </c>
      <c r="E342" s="24">
        <f>IF(P_sau!D347=0," ",P_sau!D347)</f>
        <v>33</v>
      </c>
      <c r="F342" s="24">
        <f>IF(P_sau!E347=0," ",P_sau!E347)</f>
        <v>23</v>
      </c>
      <c r="G342" s="24" t="str">
        <f>IF(P_sau!F347=0," ",P_sau!F347)</f>
        <v xml:space="preserve"> </v>
      </c>
      <c r="H342" s="24">
        <f>IF(P_sau!G347=0," ",P_sau!G347)</f>
        <v>499</v>
      </c>
    </row>
    <row r="343" spans="2:8" x14ac:dyDescent="0.25">
      <c r="B343" s="23" t="str">
        <f>IF(P_sau!A348=0," ",P_sau!A348)</f>
        <v>Holmestrand</v>
      </c>
      <c r="C343" s="24">
        <f>IF(P_sau!B348=0," ",P_sau!B348)</f>
        <v>347</v>
      </c>
      <c r="D343" s="24" t="str">
        <f>IF(P_sau!C348=0," ",P_sau!C348)</f>
        <v xml:space="preserve"> </v>
      </c>
      <c r="E343" s="24">
        <f>IF(P_sau!D348=0," ",P_sau!D348)</f>
        <v>91</v>
      </c>
      <c r="F343" s="24">
        <f>IF(P_sau!E348=0," ",P_sau!E348)</f>
        <v>42</v>
      </c>
      <c r="G343" s="24">
        <f>IF(P_sau!F348=0," ",P_sau!F348)</f>
        <v>11</v>
      </c>
      <c r="H343" s="24">
        <f>IF(P_sau!G348=0," ",P_sau!G348)</f>
        <v>491</v>
      </c>
    </row>
    <row r="344" spans="2:8" x14ac:dyDescent="0.25">
      <c r="B344" s="23" t="str">
        <f>IF(P_sau!A349=0," ",P_sau!A349)</f>
        <v>Bærum</v>
      </c>
      <c r="C344" s="24">
        <f>IF(P_sau!B349=0," ",P_sau!B349)</f>
        <v>322</v>
      </c>
      <c r="D344" s="24" t="str">
        <f>IF(P_sau!C349=0," ",P_sau!C349)</f>
        <v xml:space="preserve"> </v>
      </c>
      <c r="E344" s="24">
        <f>IF(P_sau!D349=0," ",P_sau!D349)</f>
        <v>135</v>
      </c>
      <c r="F344" s="24">
        <f>IF(P_sau!E349=0," ",P_sau!E349)</f>
        <v>20</v>
      </c>
      <c r="G344" s="24" t="str">
        <f>IF(P_sau!F349=0," ",P_sau!F349)</f>
        <v xml:space="preserve"> </v>
      </c>
      <c r="H344" s="24">
        <f>IF(P_sau!G349=0," ",P_sau!G349)</f>
        <v>477</v>
      </c>
    </row>
    <row r="345" spans="2:8" x14ac:dyDescent="0.25">
      <c r="B345" s="23" t="str">
        <f>IF(P_sau!A350=0," ",P_sau!A350)</f>
        <v>Engerdal</v>
      </c>
      <c r="C345" s="24">
        <f>IF(P_sau!B350=0," ",P_sau!B350)</f>
        <v>411</v>
      </c>
      <c r="D345" s="24" t="str">
        <f>IF(P_sau!C350=0," ",P_sau!C350)</f>
        <v xml:space="preserve"> </v>
      </c>
      <c r="E345" s="24">
        <f>IF(P_sau!D350=0," ",P_sau!D350)</f>
        <v>47</v>
      </c>
      <c r="F345" s="24">
        <f>IF(P_sau!E350=0," ",P_sau!E350)</f>
        <v>15</v>
      </c>
      <c r="G345" s="24">
        <f>IF(P_sau!F350=0," ",P_sau!F350)</f>
        <v>3</v>
      </c>
      <c r="H345" s="24">
        <f>IF(P_sau!G350=0," ",P_sau!G350)</f>
        <v>476</v>
      </c>
    </row>
    <row r="346" spans="2:8" x14ac:dyDescent="0.25">
      <c r="B346" s="23" t="str">
        <f>IF(P_sau!A351=0," ",P_sau!A351)</f>
        <v>Lillesand</v>
      </c>
      <c r="C346" s="24">
        <f>IF(P_sau!B351=0," ",P_sau!B351)</f>
        <v>259</v>
      </c>
      <c r="D346" s="24">
        <f>IF(P_sau!C351=0," ",P_sau!C351)</f>
        <v>129</v>
      </c>
      <c r="E346" s="24">
        <f>IF(P_sau!D351=0," ",P_sau!D351)</f>
        <v>53</v>
      </c>
      <c r="F346" s="24">
        <f>IF(P_sau!E351=0," ",P_sau!E351)</f>
        <v>24</v>
      </c>
      <c r="G346" s="24">
        <f>IF(P_sau!F351=0," ",P_sau!F351)</f>
        <v>3</v>
      </c>
      <c r="H346" s="24">
        <f>IF(P_sau!G351=0," ",P_sau!G351)</f>
        <v>468</v>
      </c>
    </row>
    <row r="347" spans="2:8" x14ac:dyDescent="0.25">
      <c r="B347" s="23" t="str">
        <f>IF(P_sau!A352=0," ",P_sau!A352)</f>
        <v>Fet</v>
      </c>
      <c r="C347" s="24">
        <f>IF(P_sau!B352=0," ",P_sau!B352)</f>
        <v>400</v>
      </c>
      <c r="D347" s="24" t="str">
        <f>IF(P_sau!C352=0," ",P_sau!C352)</f>
        <v xml:space="preserve"> </v>
      </c>
      <c r="E347" s="24">
        <f>IF(P_sau!D352=0," ",P_sau!D352)</f>
        <v>51</v>
      </c>
      <c r="F347" s="24">
        <f>IF(P_sau!E352=0," ",P_sau!E352)</f>
        <v>8</v>
      </c>
      <c r="G347" s="24">
        <f>IF(P_sau!F352=0," ",P_sau!F352)</f>
        <v>3</v>
      </c>
      <c r="H347" s="24">
        <f>IF(P_sau!G352=0," ",P_sau!G352)</f>
        <v>462</v>
      </c>
    </row>
    <row r="348" spans="2:8" x14ac:dyDescent="0.25">
      <c r="B348" s="23" t="str">
        <f>IF(P_sau!A353=0," ",P_sau!A353)</f>
        <v>Gildeskål</v>
      </c>
      <c r="C348" s="24">
        <f>IF(P_sau!B353=0," ",P_sau!B353)</f>
        <v>247</v>
      </c>
      <c r="D348" s="24">
        <f>IF(P_sau!C353=0," ",P_sau!C353)</f>
        <v>120</v>
      </c>
      <c r="E348" s="24">
        <f>IF(P_sau!D353=0," ",P_sau!D353)</f>
        <v>79</v>
      </c>
      <c r="F348" s="24">
        <f>IF(P_sau!E353=0," ",P_sau!E353)</f>
        <v>7</v>
      </c>
      <c r="G348" s="24">
        <f>IF(P_sau!F353=0," ",P_sau!F353)</f>
        <v>2</v>
      </c>
      <c r="H348" s="24">
        <f>IF(P_sau!G353=0," ",P_sau!G353)</f>
        <v>455</v>
      </c>
    </row>
    <row r="349" spans="2:8" x14ac:dyDescent="0.25">
      <c r="B349" s="23" t="str">
        <f>IF(P_sau!A354=0," ",P_sau!A354)</f>
        <v>Ulstein</v>
      </c>
      <c r="C349" s="24">
        <f>IF(P_sau!B354=0," ",P_sau!B354)</f>
        <v>176</v>
      </c>
      <c r="D349" s="24">
        <f>IF(P_sau!C354=0," ",P_sau!C354)</f>
        <v>206</v>
      </c>
      <c r="E349" s="24">
        <f>IF(P_sau!D354=0," ",P_sau!D354)</f>
        <v>46</v>
      </c>
      <c r="F349" s="24">
        <f>IF(P_sau!E354=0," ",P_sau!E354)</f>
        <v>19</v>
      </c>
      <c r="G349" s="24">
        <f>IF(P_sau!F354=0," ",P_sau!F354)</f>
        <v>5</v>
      </c>
      <c r="H349" s="24">
        <f>IF(P_sau!G354=0," ",P_sau!G354)</f>
        <v>452</v>
      </c>
    </row>
    <row r="350" spans="2:8" x14ac:dyDescent="0.25">
      <c r="B350" s="23" t="str">
        <f>IF(P_sau!A355=0," ",P_sau!A355)</f>
        <v>Gjerstad</v>
      </c>
      <c r="C350" s="24">
        <f>IF(P_sau!B355=0," ",P_sau!B355)</f>
        <v>336</v>
      </c>
      <c r="D350" s="24">
        <f>IF(P_sau!C355=0," ",P_sau!C355)</f>
        <v>22</v>
      </c>
      <c r="E350" s="24">
        <f>IF(P_sau!D355=0," ",P_sau!D355)</f>
        <v>60</v>
      </c>
      <c r="F350" s="24">
        <f>IF(P_sau!E355=0," ",P_sau!E355)</f>
        <v>17</v>
      </c>
      <c r="G350" s="24">
        <f>IF(P_sau!F355=0," ",P_sau!F355)</f>
        <v>4</v>
      </c>
      <c r="H350" s="24">
        <f>IF(P_sau!G355=0," ",P_sau!G355)</f>
        <v>439</v>
      </c>
    </row>
    <row r="351" spans="2:8" x14ac:dyDescent="0.25">
      <c r="B351" s="23" t="str">
        <f>IF(P_sau!A356=0," ",P_sau!A356)</f>
        <v>Utsira</v>
      </c>
      <c r="C351" s="24">
        <f>IF(P_sau!B356=0," ",P_sau!B356)</f>
        <v>398</v>
      </c>
      <c r="D351" s="24">
        <f>IF(P_sau!C356=0," ",P_sau!C356)</f>
        <v>5</v>
      </c>
      <c r="E351" s="24">
        <f>IF(P_sau!D356=0," ",P_sau!D356)</f>
        <v>32</v>
      </c>
      <c r="F351" s="24">
        <f>IF(P_sau!E356=0," ",P_sau!E356)</f>
        <v>2</v>
      </c>
      <c r="G351" s="24">
        <f>IF(P_sau!F356=0," ",P_sau!F356)</f>
        <v>2</v>
      </c>
      <c r="H351" s="24">
        <f>IF(P_sau!G356=0," ",P_sau!G356)</f>
        <v>439</v>
      </c>
    </row>
    <row r="352" spans="2:8" x14ac:dyDescent="0.25">
      <c r="B352" s="23" t="str">
        <f>IF(P_sau!A357=0," ",P_sau!A357)</f>
        <v>Marnardal</v>
      </c>
      <c r="C352" s="24">
        <f>IF(P_sau!B357=0," ",P_sau!B357)</f>
        <v>355</v>
      </c>
      <c r="D352" s="24" t="str">
        <f>IF(P_sau!C357=0," ",P_sau!C357)</f>
        <v xml:space="preserve"> </v>
      </c>
      <c r="E352" s="24">
        <f>IF(P_sau!D357=0," ",P_sau!D357)</f>
        <v>46</v>
      </c>
      <c r="F352" s="24">
        <f>IF(P_sau!E357=0," ",P_sau!E357)</f>
        <v>22</v>
      </c>
      <c r="G352" s="24">
        <f>IF(P_sau!F357=0," ",P_sau!F357)</f>
        <v>1</v>
      </c>
      <c r="H352" s="24">
        <f>IF(P_sau!G357=0," ",P_sau!G357)</f>
        <v>424</v>
      </c>
    </row>
    <row r="353" spans="2:8" x14ac:dyDescent="0.25">
      <c r="B353" s="23" t="str">
        <f>IF(P_sau!A358=0," ",P_sau!A358)</f>
        <v>Flesberg</v>
      </c>
      <c r="C353" s="24">
        <f>IF(P_sau!B358=0," ",P_sau!B358)</f>
        <v>392</v>
      </c>
      <c r="D353" s="24" t="str">
        <f>IF(P_sau!C358=0," ",P_sau!C358)</f>
        <v xml:space="preserve"> </v>
      </c>
      <c r="E353" s="24">
        <f>IF(P_sau!D358=0," ",P_sau!D358)</f>
        <v>19</v>
      </c>
      <c r="F353" s="24">
        <f>IF(P_sau!E358=0," ",P_sau!E358)</f>
        <v>5</v>
      </c>
      <c r="G353" s="24">
        <f>IF(P_sau!F358=0," ",P_sau!F358)</f>
        <v>1</v>
      </c>
      <c r="H353" s="24">
        <f>IF(P_sau!G358=0," ",P_sau!G358)</f>
        <v>417</v>
      </c>
    </row>
    <row r="354" spans="2:8" x14ac:dyDescent="0.25">
      <c r="B354" s="23" t="str">
        <f>IF(P_sau!A359=0," ",P_sau!A359)</f>
        <v>Rygge</v>
      </c>
      <c r="C354" s="24">
        <f>IF(P_sau!B359=0," ",P_sau!B359)</f>
        <v>360</v>
      </c>
      <c r="D354" s="24" t="str">
        <f>IF(P_sau!C359=0," ",P_sau!C359)</f>
        <v xml:space="preserve"> </v>
      </c>
      <c r="E354" s="24">
        <f>IF(P_sau!D359=0," ",P_sau!D359)</f>
        <v>31</v>
      </c>
      <c r="F354" s="24">
        <f>IF(P_sau!E359=0," ",P_sau!E359)</f>
        <v>16</v>
      </c>
      <c r="G354" s="24">
        <f>IF(P_sau!F359=0," ",P_sau!F359)</f>
        <v>1</v>
      </c>
      <c r="H354" s="24">
        <f>IF(P_sau!G359=0," ",P_sau!G359)</f>
        <v>408</v>
      </c>
    </row>
    <row r="355" spans="2:8" x14ac:dyDescent="0.25">
      <c r="B355" s="23" t="str">
        <f>IF(P_sau!A360=0," ",P_sau!A360)</f>
        <v>Kristiansund</v>
      </c>
      <c r="C355" s="24">
        <f>IF(P_sau!B360=0," ",P_sau!B360)</f>
        <v>331</v>
      </c>
      <c r="D355" s="24" t="str">
        <f>IF(P_sau!C360=0," ",P_sau!C360)</f>
        <v xml:space="preserve"> </v>
      </c>
      <c r="E355" s="24">
        <f>IF(P_sau!D360=0," ",P_sau!D360)</f>
        <v>50</v>
      </c>
      <c r="F355" s="24">
        <f>IF(P_sau!E360=0," ",P_sau!E360)</f>
        <v>7</v>
      </c>
      <c r="G355" s="24">
        <f>IF(P_sau!F360=0," ",P_sau!F360)</f>
        <v>13</v>
      </c>
      <c r="H355" s="24">
        <f>IF(P_sau!G360=0," ",P_sau!G360)</f>
        <v>401</v>
      </c>
    </row>
    <row r="356" spans="2:8" x14ac:dyDescent="0.25">
      <c r="B356" s="23" t="str">
        <f>IF(P_sau!A361=0," ",P_sau!A361)</f>
        <v>Eidskog</v>
      </c>
      <c r="C356" s="24">
        <f>IF(P_sau!B361=0," ",P_sau!B361)</f>
        <v>338</v>
      </c>
      <c r="D356" s="24" t="str">
        <f>IF(P_sau!C361=0," ",P_sau!C361)</f>
        <v xml:space="preserve"> </v>
      </c>
      <c r="E356" s="24">
        <f>IF(P_sau!D361=0," ",P_sau!D361)</f>
        <v>37</v>
      </c>
      <c r="F356" s="24">
        <f>IF(P_sau!E361=0," ",P_sau!E361)</f>
        <v>15</v>
      </c>
      <c r="G356" s="24">
        <f>IF(P_sau!F361=0," ",P_sau!F361)</f>
        <v>2</v>
      </c>
      <c r="H356" s="24">
        <f>IF(P_sau!G361=0," ",P_sau!G361)</f>
        <v>392</v>
      </c>
    </row>
    <row r="357" spans="2:8" x14ac:dyDescent="0.25">
      <c r="B357" s="23" t="str">
        <f>IF(P_sau!A362=0," ",P_sau!A362)</f>
        <v>Modalen</v>
      </c>
      <c r="C357" s="24">
        <f>IF(P_sau!B362=0," ",P_sau!B362)</f>
        <v>306</v>
      </c>
      <c r="D357" s="24" t="str">
        <f>IF(P_sau!C362=0," ",P_sau!C362)</f>
        <v xml:space="preserve"> </v>
      </c>
      <c r="E357" s="24">
        <f>IF(P_sau!D362=0," ",P_sau!D362)</f>
        <v>62</v>
      </c>
      <c r="F357" s="24">
        <f>IF(P_sau!E362=0," ",P_sau!E362)</f>
        <v>-1</v>
      </c>
      <c r="G357" s="24">
        <f>IF(P_sau!F362=0," ",P_sau!F362)</f>
        <v>2</v>
      </c>
      <c r="H357" s="24">
        <f>IF(P_sau!G362=0," ",P_sau!G362)</f>
        <v>369</v>
      </c>
    </row>
    <row r="358" spans="2:8" x14ac:dyDescent="0.25">
      <c r="B358" s="23" t="str">
        <f>IF(P_sau!A363=0," ",P_sau!A363)</f>
        <v>Vegårshei</v>
      </c>
      <c r="C358" s="24">
        <f>IF(P_sau!B363=0," ",P_sau!B363)</f>
        <v>276</v>
      </c>
      <c r="D358" s="24" t="str">
        <f>IF(P_sau!C363=0," ",P_sau!C363)</f>
        <v xml:space="preserve"> </v>
      </c>
      <c r="E358" s="24">
        <f>IF(P_sau!D363=0," ",P_sau!D363)</f>
        <v>65</v>
      </c>
      <c r="F358" s="24">
        <f>IF(P_sau!E363=0," ",P_sau!E363)</f>
        <v>17</v>
      </c>
      <c r="G358" s="24">
        <f>IF(P_sau!F363=0," ",P_sau!F363)</f>
        <v>4</v>
      </c>
      <c r="H358" s="24">
        <f>IF(P_sau!G363=0," ",P_sau!G363)</f>
        <v>362</v>
      </c>
    </row>
    <row r="359" spans="2:8" x14ac:dyDescent="0.25">
      <c r="B359" s="23" t="str">
        <f>IF(P_sau!A364=0," ",P_sau!A364)</f>
        <v>Drammen</v>
      </c>
      <c r="C359" s="24">
        <f>IF(P_sau!B364=0," ",P_sau!B364)</f>
        <v>325</v>
      </c>
      <c r="D359" s="24" t="str">
        <f>IF(P_sau!C364=0," ",P_sau!C364)</f>
        <v xml:space="preserve"> </v>
      </c>
      <c r="E359" s="24">
        <f>IF(P_sau!D364=0," ",P_sau!D364)</f>
        <v>29</v>
      </c>
      <c r="F359" s="24">
        <f>IF(P_sau!E364=0," ",P_sau!E364)</f>
        <v>5</v>
      </c>
      <c r="G359" s="24" t="str">
        <f>IF(P_sau!F364=0," ",P_sau!F364)</f>
        <v xml:space="preserve"> </v>
      </c>
      <c r="H359" s="24">
        <f>IF(P_sau!G364=0," ",P_sau!G364)</f>
        <v>359</v>
      </c>
    </row>
    <row r="360" spans="2:8" x14ac:dyDescent="0.25">
      <c r="B360" s="23" t="str">
        <f>IF(P_sau!A365=0," ",P_sau!A365)</f>
        <v>Narvik</v>
      </c>
      <c r="C360" s="24">
        <f>IF(P_sau!B365=0," ",P_sau!B365)</f>
        <v>220</v>
      </c>
      <c r="D360" s="24">
        <f>IF(P_sau!C365=0," ",P_sau!C365)</f>
        <v>32</v>
      </c>
      <c r="E360" s="24">
        <f>IF(P_sau!D365=0," ",P_sau!D365)</f>
        <v>67</v>
      </c>
      <c r="F360" s="24">
        <f>IF(P_sau!E365=0," ",P_sau!E365)</f>
        <v>17</v>
      </c>
      <c r="G360" s="24" t="str">
        <f>IF(P_sau!F365=0," ",P_sau!F365)</f>
        <v xml:space="preserve"> </v>
      </c>
      <c r="H360" s="24">
        <f>IF(P_sau!G365=0," ",P_sau!G365)</f>
        <v>336</v>
      </c>
    </row>
    <row r="361" spans="2:8" x14ac:dyDescent="0.25">
      <c r="B361" s="23" t="str">
        <f>IF(P_sau!A366=0," ",P_sau!A366)</f>
        <v>Skodje</v>
      </c>
      <c r="C361" s="24">
        <f>IF(P_sau!B366=0," ",P_sau!B366)</f>
        <v>236</v>
      </c>
      <c r="D361" s="24">
        <f>IF(P_sau!C366=0," ",P_sau!C366)</f>
        <v>37</v>
      </c>
      <c r="E361" s="24">
        <f>IF(P_sau!D366=0," ",P_sau!D366)</f>
        <v>22</v>
      </c>
      <c r="F361" s="24">
        <f>IF(P_sau!E366=0," ",P_sau!E366)</f>
        <v>33</v>
      </c>
      <c r="G361" s="24">
        <f>IF(P_sau!F366=0," ",P_sau!F366)</f>
        <v>3</v>
      </c>
      <c r="H361" s="24">
        <f>IF(P_sau!G366=0," ",P_sau!G366)</f>
        <v>331</v>
      </c>
    </row>
    <row r="362" spans="2:8" x14ac:dyDescent="0.25">
      <c r="B362" s="23" t="str">
        <f>IF(P_sau!A367=0," ",P_sau!A367)</f>
        <v>Røyken</v>
      </c>
      <c r="C362" s="24">
        <f>IF(P_sau!B367=0," ",P_sau!B367)</f>
        <v>272</v>
      </c>
      <c r="D362" s="24" t="str">
        <f>IF(P_sau!C367=0," ",P_sau!C367)</f>
        <v xml:space="preserve"> </v>
      </c>
      <c r="E362" s="24">
        <f>IF(P_sau!D367=0," ",P_sau!D367)</f>
        <v>33</v>
      </c>
      <c r="F362" s="24">
        <f>IF(P_sau!E367=0," ",P_sau!E367)</f>
        <v>12</v>
      </c>
      <c r="G362" s="24" t="str">
        <f>IF(P_sau!F367=0," ",P_sau!F367)</f>
        <v xml:space="preserve"> </v>
      </c>
      <c r="H362" s="24">
        <f>IF(P_sau!G367=0," ",P_sau!G367)</f>
        <v>317</v>
      </c>
    </row>
    <row r="363" spans="2:8" x14ac:dyDescent="0.25">
      <c r="B363" s="23" t="str">
        <f>IF(P_sau!A368=0," ",P_sau!A368)</f>
        <v>Hareid</v>
      </c>
      <c r="C363" s="24">
        <f>IF(P_sau!B368=0," ",P_sau!B368)</f>
        <v>182</v>
      </c>
      <c r="D363" s="24">
        <f>IF(P_sau!C368=0," ",P_sau!C368)</f>
        <v>50</v>
      </c>
      <c r="E363" s="24">
        <f>IF(P_sau!D368=0," ",P_sau!D368)</f>
        <v>63</v>
      </c>
      <c r="F363" s="24">
        <f>IF(P_sau!E368=0," ",P_sau!E368)</f>
        <v>16</v>
      </c>
      <c r="G363" s="24">
        <f>IF(P_sau!F368=0," ",P_sau!F368)</f>
        <v>1</v>
      </c>
      <c r="H363" s="24">
        <f>IF(P_sau!G368=0," ",P_sau!G368)</f>
        <v>312</v>
      </c>
    </row>
    <row r="364" spans="2:8" x14ac:dyDescent="0.25">
      <c r="B364" s="23" t="str">
        <f>IF(P_sau!A369=0," ",P_sau!A369)</f>
        <v>Aukra</v>
      </c>
      <c r="C364" s="24">
        <f>IF(P_sau!B369=0," ",P_sau!B369)</f>
        <v>192</v>
      </c>
      <c r="D364" s="24">
        <f>IF(P_sau!C369=0," ",P_sau!C369)</f>
        <v>31</v>
      </c>
      <c r="E364" s="24">
        <f>IF(P_sau!D369=0," ",P_sau!D369)</f>
        <v>74</v>
      </c>
      <c r="F364" s="24">
        <f>IF(P_sau!E369=0," ",P_sau!E369)</f>
        <v>8</v>
      </c>
      <c r="G364" s="24">
        <f>IF(P_sau!F369=0," ",P_sau!F369)</f>
        <v>2</v>
      </c>
      <c r="H364" s="24">
        <f>IF(P_sau!G369=0," ",P_sau!G369)</f>
        <v>307</v>
      </c>
    </row>
    <row r="365" spans="2:8" x14ac:dyDescent="0.25">
      <c r="B365" s="23" t="str">
        <f>IF(P_sau!A370=0," ",P_sau!A370)</f>
        <v>Oslo</v>
      </c>
      <c r="C365" s="24">
        <f>IF(P_sau!B370=0," ",P_sau!B370)</f>
        <v>180</v>
      </c>
      <c r="D365" s="24" t="str">
        <f>IF(P_sau!C370=0," ",P_sau!C370)</f>
        <v xml:space="preserve"> </v>
      </c>
      <c r="E365" s="24">
        <f>IF(P_sau!D370=0," ",P_sau!D370)</f>
        <v>73</v>
      </c>
      <c r="F365" s="24">
        <f>IF(P_sau!E370=0," ",P_sau!E370)</f>
        <v>35</v>
      </c>
      <c r="G365" s="24">
        <f>IF(P_sau!F370=0," ",P_sau!F370)</f>
        <v>12</v>
      </c>
      <c r="H365" s="24">
        <f>IF(P_sau!G370=0," ",P_sau!G370)</f>
        <v>300</v>
      </c>
    </row>
    <row r="366" spans="2:8" x14ac:dyDescent="0.25">
      <c r="B366" s="23" t="str">
        <f>IF(P_sau!A371=0," ",P_sau!A371)</f>
        <v>Hvaler</v>
      </c>
      <c r="C366" s="24">
        <f>IF(P_sau!B371=0," ",P_sau!B371)</f>
        <v>271</v>
      </c>
      <c r="D366" s="24" t="str">
        <f>IF(P_sau!C371=0," ",P_sau!C371)</f>
        <v xml:space="preserve"> </v>
      </c>
      <c r="E366" s="24">
        <f>IF(P_sau!D371=0," ",P_sau!D371)</f>
        <v>25</v>
      </c>
      <c r="F366" s="24">
        <f>IF(P_sau!E371=0," ",P_sau!E371)</f>
        <v>3</v>
      </c>
      <c r="G366" s="24">
        <f>IF(P_sau!F371=0," ",P_sau!F371)</f>
        <v>1</v>
      </c>
      <c r="H366" s="24">
        <f>IF(P_sau!G371=0," ",P_sau!G371)</f>
        <v>300</v>
      </c>
    </row>
    <row r="367" spans="2:8" x14ac:dyDescent="0.25">
      <c r="B367" s="23" t="str">
        <f>IF(P_sau!A372=0," ",P_sau!A372)</f>
        <v>Ørskog</v>
      </c>
      <c r="C367" s="24">
        <f>IF(P_sau!B372=0," ",P_sau!B372)</f>
        <v>234</v>
      </c>
      <c r="D367" s="24">
        <f>IF(P_sau!C372=0," ",P_sau!C372)</f>
        <v>19</v>
      </c>
      <c r="E367" s="24">
        <f>IF(P_sau!D372=0," ",P_sau!D372)</f>
        <v>34</v>
      </c>
      <c r="F367" s="24">
        <f>IF(P_sau!E372=0," ",P_sau!E372)</f>
        <v>10</v>
      </c>
      <c r="G367" s="24">
        <f>IF(P_sau!F372=0," ",P_sau!F372)</f>
        <v>1</v>
      </c>
      <c r="H367" s="24">
        <f>IF(P_sau!G372=0," ",P_sau!G372)</f>
        <v>298</v>
      </c>
    </row>
    <row r="368" spans="2:8" x14ac:dyDescent="0.25">
      <c r="B368" s="23" t="str">
        <f>IF(P_sau!A373=0," ",P_sau!A373)</f>
        <v>Ås</v>
      </c>
      <c r="C368" s="24">
        <f>IF(P_sau!B373=0," ",P_sau!B373)</f>
        <v>229</v>
      </c>
      <c r="D368" s="24" t="str">
        <f>IF(P_sau!C373=0," ",P_sau!C373)</f>
        <v xml:space="preserve"> </v>
      </c>
      <c r="E368" s="24">
        <f>IF(P_sau!D373=0," ",P_sau!D373)</f>
        <v>43</v>
      </c>
      <c r="F368" s="24">
        <f>IF(P_sau!E373=0," ",P_sau!E373)</f>
        <v>11</v>
      </c>
      <c r="G368" s="24">
        <f>IF(P_sau!F373=0," ",P_sau!F373)</f>
        <v>1</v>
      </c>
      <c r="H368" s="24">
        <f>IF(P_sau!G373=0," ",P_sau!G373)</f>
        <v>284</v>
      </c>
    </row>
    <row r="369" spans="2:8" x14ac:dyDescent="0.25">
      <c r="B369" s="23" t="str">
        <f>IF(P_sau!A374=0," ",P_sau!A374)</f>
        <v>Træna</v>
      </c>
      <c r="C369" s="24">
        <f>IF(P_sau!B374=0," ",P_sau!B374)</f>
        <v>153</v>
      </c>
      <c r="D369" s="24" t="str">
        <f>IF(P_sau!C374=0," ",P_sau!C374)</f>
        <v xml:space="preserve"> </v>
      </c>
      <c r="E369" s="24">
        <f>IF(P_sau!D374=0," ",P_sau!D374)</f>
        <v>101</v>
      </c>
      <c r="F369" s="24">
        <f>IF(P_sau!E374=0," ",P_sau!E374)</f>
        <v>29</v>
      </c>
      <c r="G369" s="24" t="str">
        <f>IF(P_sau!F374=0," ",P_sau!F374)</f>
        <v xml:space="preserve"> </v>
      </c>
      <c r="H369" s="24">
        <f>IF(P_sau!G374=0," ",P_sau!G374)</f>
        <v>283</v>
      </c>
    </row>
    <row r="370" spans="2:8" x14ac:dyDescent="0.25">
      <c r="B370" s="23" t="str">
        <f>IF(P_sau!A375=0," ",P_sau!A375)</f>
        <v>Bamble</v>
      </c>
      <c r="C370" s="24">
        <f>IF(P_sau!B375=0," ",P_sau!B375)</f>
        <v>225</v>
      </c>
      <c r="D370" s="24">
        <f>IF(P_sau!C375=0," ",P_sau!C375)</f>
        <v>22</v>
      </c>
      <c r="E370" s="24">
        <f>IF(P_sau!D375=0," ",P_sau!D375)</f>
        <v>28</v>
      </c>
      <c r="F370" s="24">
        <f>IF(P_sau!E375=0," ",P_sau!E375)</f>
        <v>8</v>
      </c>
      <c r="G370" s="24" t="str">
        <f>IF(P_sau!F375=0," ",P_sau!F375)</f>
        <v xml:space="preserve"> </v>
      </c>
      <c r="H370" s="24">
        <f>IF(P_sau!G375=0," ",P_sau!G375)</f>
        <v>283</v>
      </c>
    </row>
    <row r="371" spans="2:8" x14ac:dyDescent="0.25">
      <c r="B371" s="23" t="str">
        <f>IF(P_sau!A376=0," ",P_sau!A376)</f>
        <v>Tydal</v>
      </c>
      <c r="C371" s="24">
        <f>IF(P_sau!B376=0," ",P_sau!B376)</f>
        <v>243</v>
      </c>
      <c r="D371" s="24" t="str">
        <f>IF(P_sau!C376=0," ",P_sau!C376)</f>
        <v xml:space="preserve"> </v>
      </c>
      <c r="E371" s="24">
        <f>IF(P_sau!D376=0," ",P_sau!D376)</f>
        <v>25</v>
      </c>
      <c r="F371" s="24">
        <f>IF(P_sau!E376=0," ",P_sau!E376)</f>
        <v>9</v>
      </c>
      <c r="G371" s="24">
        <f>IF(P_sau!F376=0," ",P_sau!F376)</f>
        <v>3</v>
      </c>
      <c r="H371" s="24">
        <f>IF(P_sau!G376=0," ",P_sau!G376)</f>
        <v>280</v>
      </c>
    </row>
    <row r="372" spans="2:8" x14ac:dyDescent="0.25">
      <c r="B372" s="23" t="str">
        <f>IF(P_sau!A377=0," ",P_sau!A377)</f>
        <v>Rælingen</v>
      </c>
      <c r="C372" s="24">
        <f>IF(P_sau!B377=0," ",P_sau!B377)</f>
        <v>228</v>
      </c>
      <c r="D372" s="24" t="str">
        <f>IF(P_sau!C377=0," ",P_sau!C377)</f>
        <v xml:space="preserve"> </v>
      </c>
      <c r="E372" s="24">
        <f>IF(P_sau!D377=0," ",P_sau!D377)</f>
        <v>39</v>
      </c>
      <c r="F372" s="24">
        <f>IF(P_sau!E377=0," ",P_sau!E377)</f>
        <v>4</v>
      </c>
      <c r="G372" s="24">
        <f>IF(P_sau!F377=0," ",P_sau!F377)</f>
        <v>2</v>
      </c>
      <c r="H372" s="24">
        <f>IF(P_sau!G377=0," ",P_sau!G377)</f>
        <v>273</v>
      </c>
    </row>
    <row r="373" spans="2:8" x14ac:dyDescent="0.25">
      <c r="B373" s="23" t="str">
        <f>IF(P_sau!A378=0," ",P_sau!A378)</f>
        <v>Råde</v>
      </c>
      <c r="C373" s="24">
        <f>IF(P_sau!B378=0," ",P_sau!B378)</f>
        <v>229</v>
      </c>
      <c r="D373" s="24" t="str">
        <f>IF(P_sau!C378=0," ",P_sau!C378)</f>
        <v xml:space="preserve"> </v>
      </c>
      <c r="E373" s="24">
        <f>IF(P_sau!D378=0," ",P_sau!D378)</f>
        <v>24</v>
      </c>
      <c r="F373" s="24">
        <f>IF(P_sau!E378=0," ",P_sau!E378)</f>
        <v>11</v>
      </c>
      <c r="G373" s="24">
        <f>IF(P_sau!F378=0," ",P_sau!F378)</f>
        <v>2</v>
      </c>
      <c r="H373" s="24">
        <f>IF(P_sau!G378=0," ",P_sau!G378)</f>
        <v>266</v>
      </c>
    </row>
    <row r="374" spans="2:8" x14ac:dyDescent="0.25">
      <c r="B374" s="23" t="str">
        <f>IF(P_sau!A379=0," ",P_sau!A379)</f>
        <v>Røst</v>
      </c>
      <c r="C374" s="24">
        <f>IF(P_sau!B379=0," ",P_sau!B379)</f>
        <v>231</v>
      </c>
      <c r="D374" s="24">
        <f>IF(P_sau!C379=0," ",P_sau!C379)</f>
        <v>2</v>
      </c>
      <c r="E374" s="24">
        <f>IF(P_sau!D379=0," ",P_sau!D379)</f>
        <v>12</v>
      </c>
      <c r="F374" s="24">
        <f>IF(P_sau!E379=0," ",P_sau!E379)</f>
        <v>2</v>
      </c>
      <c r="G374" s="24" t="str">
        <f>IF(P_sau!F379=0," ",P_sau!F379)</f>
        <v xml:space="preserve"> </v>
      </c>
      <c r="H374" s="24">
        <f>IF(P_sau!G379=0," ",P_sau!G379)</f>
        <v>247</v>
      </c>
    </row>
    <row r="375" spans="2:8" x14ac:dyDescent="0.25">
      <c r="B375" s="23" t="str">
        <f>IF(P_sau!A380=0," ",P_sau!A380)</f>
        <v>Lødingen</v>
      </c>
      <c r="C375" s="24">
        <f>IF(P_sau!B380=0," ",P_sau!B380)</f>
        <v>117</v>
      </c>
      <c r="D375" s="24">
        <f>IF(P_sau!C380=0," ",P_sau!C380)</f>
        <v>88</v>
      </c>
      <c r="E375" s="24">
        <f>IF(P_sau!D380=0," ",P_sau!D380)</f>
        <v>24</v>
      </c>
      <c r="F375" s="24">
        <f>IF(P_sau!E380=0," ",P_sau!E380)</f>
        <v>15</v>
      </c>
      <c r="G375" s="24">
        <f>IF(P_sau!F380=0," ",P_sau!F380)</f>
        <v>2</v>
      </c>
      <c r="H375" s="24">
        <f>IF(P_sau!G380=0," ",P_sau!G380)</f>
        <v>246</v>
      </c>
    </row>
    <row r="376" spans="2:8" x14ac:dyDescent="0.25">
      <c r="B376" s="23" t="str">
        <f>IF(P_sau!A381=0," ",P_sau!A381)</f>
        <v>Våler</v>
      </c>
      <c r="C376" s="24">
        <f>IF(P_sau!B381=0," ",P_sau!B381)</f>
        <v>153</v>
      </c>
      <c r="D376" s="24" t="str">
        <f>IF(P_sau!C381=0," ",P_sau!C381)</f>
        <v xml:space="preserve"> </v>
      </c>
      <c r="E376" s="24">
        <f>IF(P_sau!D381=0," ",P_sau!D381)</f>
        <v>47</v>
      </c>
      <c r="F376" s="24">
        <f>IF(P_sau!E381=0," ",P_sau!E381)</f>
        <v>42</v>
      </c>
      <c r="G376" s="24">
        <f>IF(P_sau!F381=0," ",P_sau!F381)</f>
        <v>1</v>
      </c>
      <c r="H376" s="24">
        <f>IF(P_sau!G381=0," ",P_sau!G381)</f>
        <v>243</v>
      </c>
    </row>
    <row r="377" spans="2:8" x14ac:dyDescent="0.25">
      <c r="B377" s="23" t="str">
        <f>IF(P_sau!A382=0," ",P_sau!A382)</f>
        <v>Ålesund</v>
      </c>
      <c r="C377" s="24">
        <f>IF(P_sau!B382=0," ",P_sau!B382)</f>
        <v>15</v>
      </c>
      <c r="D377" s="24">
        <f>IF(P_sau!C382=0," ",P_sau!C382)</f>
        <v>188</v>
      </c>
      <c r="E377" s="24">
        <f>IF(P_sau!D382=0," ",P_sau!D382)</f>
        <v>32</v>
      </c>
      <c r="F377" s="24">
        <f>IF(P_sau!E382=0," ",P_sau!E382)</f>
        <v>2</v>
      </c>
      <c r="G377" s="24">
        <f>IF(P_sau!F382=0," ",P_sau!F382)</f>
        <v>2</v>
      </c>
      <c r="H377" s="24">
        <f>IF(P_sau!G382=0," ",P_sau!G382)</f>
        <v>239</v>
      </c>
    </row>
    <row r="378" spans="2:8" x14ac:dyDescent="0.25">
      <c r="B378" s="23" t="str">
        <f>IF(P_sau!A383=0," ",P_sau!A383)</f>
        <v>Rømskog</v>
      </c>
      <c r="C378" s="24">
        <f>IF(P_sau!B383=0," ",P_sau!B383)</f>
        <v>209</v>
      </c>
      <c r="D378" s="24" t="str">
        <f>IF(P_sau!C383=0," ",P_sau!C383)</f>
        <v xml:space="preserve"> </v>
      </c>
      <c r="E378" s="24">
        <f>IF(P_sau!D383=0," ",P_sau!D383)</f>
        <v>23</v>
      </c>
      <c r="F378" s="24">
        <f>IF(P_sau!E383=0," ",P_sau!E383)</f>
        <v>3</v>
      </c>
      <c r="G378" s="24">
        <f>IF(P_sau!F383=0," ",P_sau!F383)</f>
        <v>1</v>
      </c>
      <c r="H378" s="24">
        <f>IF(P_sau!G383=0," ",P_sau!G383)</f>
        <v>236</v>
      </c>
    </row>
    <row r="379" spans="2:8" x14ac:dyDescent="0.25">
      <c r="B379" s="23" t="str">
        <f>IF(P_sau!A384=0," ",P_sau!A384)</f>
        <v>Askim</v>
      </c>
      <c r="C379" s="24">
        <f>IF(P_sau!B384=0," ",P_sau!B384)</f>
        <v>169</v>
      </c>
      <c r="D379" s="24" t="str">
        <f>IF(P_sau!C384=0," ",P_sau!C384)</f>
        <v xml:space="preserve"> </v>
      </c>
      <c r="E379" s="24">
        <f>IF(P_sau!D384=0," ",P_sau!D384)</f>
        <v>29</v>
      </c>
      <c r="F379" s="24">
        <f>IF(P_sau!E384=0," ",P_sau!E384)</f>
        <v>26</v>
      </c>
      <c r="G379" s="24" t="str">
        <f>IF(P_sau!F384=0," ",P_sau!F384)</f>
        <v xml:space="preserve"> </v>
      </c>
      <c r="H379" s="24">
        <f>IF(P_sau!G384=0," ",P_sau!G384)</f>
        <v>224</v>
      </c>
    </row>
    <row r="380" spans="2:8" x14ac:dyDescent="0.25">
      <c r="B380" s="23" t="str">
        <f>IF(P_sau!A385=0," ",P_sau!A385)</f>
        <v>Hobøl</v>
      </c>
      <c r="C380" s="24">
        <f>IF(P_sau!B385=0," ",P_sau!B385)</f>
        <v>186</v>
      </c>
      <c r="D380" s="24" t="str">
        <f>IF(P_sau!C385=0," ",P_sau!C385)</f>
        <v xml:space="preserve"> </v>
      </c>
      <c r="E380" s="24">
        <f>IF(P_sau!D385=0," ",P_sau!D385)</f>
        <v>34</v>
      </c>
      <c r="F380" s="24" t="str">
        <f>IF(P_sau!E385=0," ",P_sau!E385)</f>
        <v xml:space="preserve"> </v>
      </c>
      <c r="G380" s="24" t="str">
        <f>IF(P_sau!F385=0," ",P_sau!F385)</f>
        <v xml:space="preserve"> </v>
      </c>
      <c r="H380" s="24">
        <f>IF(P_sau!G385=0," ",P_sau!G385)</f>
        <v>220</v>
      </c>
    </row>
    <row r="381" spans="2:8" x14ac:dyDescent="0.25">
      <c r="B381" s="23" t="str">
        <f>IF(P_sau!A386=0," ",P_sau!A386)</f>
        <v>Kvænangen</v>
      </c>
      <c r="C381" s="24">
        <f>IF(P_sau!B386=0," ",P_sau!B386)</f>
        <v>183</v>
      </c>
      <c r="D381" s="24" t="str">
        <f>IF(P_sau!C386=0," ",P_sau!C386)</f>
        <v xml:space="preserve"> </v>
      </c>
      <c r="E381" s="24">
        <f>IF(P_sau!D386=0," ",P_sau!D386)</f>
        <v>30</v>
      </c>
      <c r="F381" s="24">
        <f>IF(P_sau!E386=0," ",P_sau!E386)</f>
        <v>4</v>
      </c>
      <c r="G381" s="24">
        <f>IF(P_sau!F386=0," ",P_sau!F386)</f>
        <v>2</v>
      </c>
      <c r="H381" s="24">
        <f>IF(P_sau!G386=0," ",P_sau!G386)</f>
        <v>219</v>
      </c>
    </row>
    <row r="382" spans="2:8" x14ac:dyDescent="0.25">
      <c r="B382" s="23" t="str">
        <f>IF(P_sau!A387=0," ",P_sau!A387)</f>
        <v>Røyrvik</v>
      </c>
      <c r="C382" s="24">
        <f>IF(P_sau!B387=0," ",P_sau!B387)</f>
        <v>186</v>
      </c>
      <c r="D382" s="24" t="str">
        <f>IF(P_sau!C387=0," ",P_sau!C387)</f>
        <v xml:space="preserve"> </v>
      </c>
      <c r="E382" s="24">
        <f>IF(P_sau!D387=0," ",P_sau!D387)</f>
        <v>21</v>
      </c>
      <c r="F382" s="24">
        <f>IF(P_sau!E387=0," ",P_sau!E387)</f>
        <v>7</v>
      </c>
      <c r="G382" s="24">
        <f>IF(P_sau!F387=0," ",P_sau!F387)</f>
        <v>2</v>
      </c>
      <c r="H382" s="24">
        <f>IF(P_sau!G387=0," ",P_sau!G387)</f>
        <v>216</v>
      </c>
    </row>
    <row r="383" spans="2:8" x14ac:dyDescent="0.25">
      <c r="B383" s="23" t="str">
        <f>IF(P_sau!A388=0," ",P_sau!A388)</f>
        <v>Moss</v>
      </c>
      <c r="C383" s="24">
        <f>IF(P_sau!B388=0," ",P_sau!B388)</f>
        <v>184</v>
      </c>
      <c r="D383" s="24" t="str">
        <f>IF(P_sau!C388=0," ",P_sau!C388)</f>
        <v xml:space="preserve"> </v>
      </c>
      <c r="E383" s="24">
        <f>IF(P_sau!D388=0," ",P_sau!D388)</f>
        <v>24</v>
      </c>
      <c r="F383" s="24">
        <f>IF(P_sau!E388=0," ",P_sau!E388)</f>
        <v>3</v>
      </c>
      <c r="G383" s="24" t="str">
        <f>IF(P_sau!F388=0," ",P_sau!F388)</f>
        <v xml:space="preserve"> </v>
      </c>
      <c r="H383" s="24">
        <f>IF(P_sau!G388=0," ",P_sau!G388)</f>
        <v>211</v>
      </c>
    </row>
    <row r="384" spans="2:8" x14ac:dyDescent="0.25">
      <c r="B384" s="23" t="str">
        <f>IF(P_sau!A389=0," ",P_sau!A389)</f>
        <v>Svelvik</v>
      </c>
      <c r="C384" s="24">
        <f>IF(P_sau!B389=0," ",P_sau!B389)</f>
        <v>166</v>
      </c>
      <c r="D384" s="24" t="str">
        <f>IF(P_sau!C389=0," ",P_sau!C389)</f>
        <v xml:space="preserve"> </v>
      </c>
      <c r="E384" s="24">
        <f>IF(P_sau!D389=0," ",P_sau!D389)</f>
        <v>10</v>
      </c>
      <c r="F384" s="24">
        <f>IF(P_sau!E389=0," ",P_sau!E389)</f>
        <v>23</v>
      </c>
      <c r="G384" s="24" t="str">
        <f>IF(P_sau!F389=0," ",P_sau!F389)</f>
        <v xml:space="preserve"> </v>
      </c>
      <c r="H384" s="24">
        <f>IF(P_sau!G389=0," ",P_sau!G389)</f>
        <v>199</v>
      </c>
    </row>
    <row r="385" spans="2:8" x14ac:dyDescent="0.25">
      <c r="B385" s="23" t="str">
        <f>IF(P_sau!A390=0," ",P_sau!A390)</f>
        <v>Sandøy</v>
      </c>
      <c r="C385" s="24">
        <f>IF(P_sau!B390=0," ",P_sau!B390)</f>
        <v>-2</v>
      </c>
      <c r="D385" s="24">
        <f>IF(P_sau!C390=0," ",P_sau!C390)</f>
        <v>176</v>
      </c>
      <c r="E385" s="24">
        <f>IF(P_sau!D390=0," ",P_sau!D390)</f>
        <v>19</v>
      </c>
      <c r="F385" s="24">
        <f>IF(P_sau!E390=0," ",P_sau!E390)</f>
        <v>1</v>
      </c>
      <c r="G385" s="24">
        <f>IF(P_sau!F390=0," ",P_sau!F390)</f>
        <v>1</v>
      </c>
      <c r="H385" s="24">
        <f>IF(P_sau!G390=0," ",P_sau!G390)</f>
        <v>195</v>
      </c>
    </row>
    <row r="386" spans="2:8" x14ac:dyDescent="0.25">
      <c r="B386" s="23" t="str">
        <f>IF(P_sau!A391=0," ",P_sau!A391)</f>
        <v>Tønsberg</v>
      </c>
      <c r="C386" s="24">
        <f>IF(P_sau!B391=0," ",P_sau!B391)</f>
        <v>164</v>
      </c>
      <c r="D386" s="24" t="str">
        <f>IF(P_sau!C391=0," ",P_sau!C391)</f>
        <v xml:space="preserve"> </v>
      </c>
      <c r="E386" s="24">
        <f>IF(P_sau!D391=0," ",P_sau!D391)</f>
        <v>13</v>
      </c>
      <c r="F386" s="24">
        <f>IF(P_sau!E391=0," ",P_sau!E391)</f>
        <v>16</v>
      </c>
      <c r="G386" s="24" t="str">
        <f>IF(P_sau!F391=0," ",P_sau!F391)</f>
        <v xml:space="preserve"> </v>
      </c>
      <c r="H386" s="24">
        <f>IF(P_sau!G391=0," ",P_sau!G391)</f>
        <v>193</v>
      </c>
    </row>
    <row r="387" spans="2:8" x14ac:dyDescent="0.25">
      <c r="B387" s="23" t="str">
        <f>IF(P_sau!A392=0," ",P_sau!A392)</f>
        <v>Torsken</v>
      </c>
      <c r="C387" s="24">
        <f>IF(P_sau!B392=0," ",P_sau!B392)</f>
        <v>157</v>
      </c>
      <c r="D387" s="24" t="str">
        <f>IF(P_sau!C392=0," ",P_sau!C392)</f>
        <v xml:space="preserve"> </v>
      </c>
      <c r="E387" s="24">
        <f>IF(P_sau!D392=0," ",P_sau!D392)</f>
        <v>21</v>
      </c>
      <c r="F387" s="24">
        <f>IF(P_sau!E392=0," ",P_sau!E392)</f>
        <v>1</v>
      </c>
      <c r="G387" s="24">
        <f>IF(P_sau!F392=0," ",P_sau!F392)</f>
        <v>2</v>
      </c>
      <c r="H387" s="24">
        <f>IF(P_sau!G392=0," ",P_sau!G392)</f>
        <v>181</v>
      </c>
    </row>
    <row r="388" spans="2:8" x14ac:dyDescent="0.25">
      <c r="B388" s="23" t="str">
        <f>IF(P_sau!A393=0," ",P_sau!A393)</f>
        <v>Porsgrunn</v>
      </c>
      <c r="C388" s="24">
        <f>IF(P_sau!B393=0," ",P_sau!B393)</f>
        <v>133</v>
      </c>
      <c r="D388" s="24" t="str">
        <f>IF(P_sau!C393=0," ",P_sau!C393)</f>
        <v xml:space="preserve"> </v>
      </c>
      <c r="E388" s="24">
        <f>IF(P_sau!D393=0," ",P_sau!D393)</f>
        <v>24</v>
      </c>
      <c r="F388" s="24">
        <f>IF(P_sau!E393=0," ",P_sau!E393)</f>
        <v>17</v>
      </c>
      <c r="G388" s="24" t="str">
        <f>IF(P_sau!F393=0," ",P_sau!F393)</f>
        <v xml:space="preserve"> </v>
      </c>
      <c r="H388" s="24">
        <f>IF(P_sau!G393=0," ",P_sau!G393)</f>
        <v>174</v>
      </c>
    </row>
    <row r="389" spans="2:8" x14ac:dyDescent="0.25">
      <c r="B389" s="23" t="str">
        <f>IF(P_sau!A394=0," ",P_sau!A394)</f>
        <v>Iveland</v>
      </c>
      <c r="C389" s="24">
        <f>IF(P_sau!B394=0," ",P_sau!B394)</f>
        <v>138</v>
      </c>
      <c r="D389" s="24" t="str">
        <f>IF(P_sau!C394=0," ",P_sau!C394)</f>
        <v xml:space="preserve"> </v>
      </c>
      <c r="E389" s="24">
        <f>IF(P_sau!D394=0," ",P_sau!D394)</f>
        <v>25</v>
      </c>
      <c r="F389" s="24">
        <f>IF(P_sau!E394=0," ",P_sau!E394)</f>
        <v>7</v>
      </c>
      <c r="G389" s="24">
        <f>IF(P_sau!F394=0," ",P_sau!F394)</f>
        <v>1</v>
      </c>
      <c r="H389" s="24">
        <f>IF(P_sau!G394=0," ",P_sau!G394)</f>
        <v>171</v>
      </c>
    </row>
    <row r="390" spans="2:8" x14ac:dyDescent="0.25">
      <c r="B390" s="23" t="str">
        <f>IF(P_sau!A395=0," ",P_sau!A395)</f>
        <v>Lebesby</v>
      </c>
      <c r="C390" s="24">
        <f>IF(P_sau!B395=0," ",P_sau!B395)</f>
        <v>19</v>
      </c>
      <c r="D390" s="24">
        <f>IF(P_sau!C395=0," ",P_sau!C395)</f>
        <v>90</v>
      </c>
      <c r="E390" s="24">
        <f>IF(P_sau!D395=0," ",P_sau!D395)</f>
        <v>33</v>
      </c>
      <c r="F390" s="24">
        <f>IF(P_sau!E395=0," ",P_sau!E395)</f>
        <v>24</v>
      </c>
      <c r="G390" s="24" t="str">
        <f>IF(P_sau!F395=0," ",P_sau!F395)</f>
        <v xml:space="preserve"> </v>
      </c>
      <c r="H390" s="24">
        <f>IF(P_sau!G395=0," ",P_sau!G395)</f>
        <v>166</v>
      </c>
    </row>
    <row r="391" spans="2:8" x14ac:dyDescent="0.25">
      <c r="B391" s="23" t="str">
        <f>IF(P_sau!A396=0," ",P_sau!A396)</f>
        <v>Fedje</v>
      </c>
      <c r="C391" s="24">
        <f>IF(P_sau!B396=0," ",P_sau!B396)</f>
        <v>136</v>
      </c>
      <c r="D391" s="24" t="str">
        <f>IF(P_sau!C396=0," ",P_sau!C396)</f>
        <v xml:space="preserve"> </v>
      </c>
      <c r="E391" s="24">
        <f>IF(P_sau!D396=0," ",P_sau!D396)</f>
        <v>18</v>
      </c>
      <c r="F391" s="24" t="str">
        <f>IF(P_sau!E396=0," ",P_sau!E396)</f>
        <v xml:space="preserve"> </v>
      </c>
      <c r="G391" s="24">
        <f>IF(P_sau!F396=0," ",P_sau!F396)</f>
        <v>2</v>
      </c>
      <c r="H391" s="24">
        <f>IF(P_sau!G396=0," ",P_sau!G396)</f>
        <v>156</v>
      </c>
    </row>
    <row r="392" spans="2:8" x14ac:dyDescent="0.25">
      <c r="B392" s="23" t="str">
        <f>IF(P_sau!A397=0," ",P_sau!A397)</f>
        <v>Karasjok</v>
      </c>
      <c r="C392" s="24">
        <f>IF(P_sau!B397=0," ",P_sau!B397)</f>
        <v>32</v>
      </c>
      <c r="D392" s="24">
        <f>IF(P_sau!C397=0," ",P_sau!C397)</f>
        <v>99</v>
      </c>
      <c r="E392" s="24">
        <f>IF(P_sau!D397=0," ",P_sau!D397)</f>
        <v>13</v>
      </c>
      <c r="F392" s="24">
        <f>IF(P_sau!E397=0," ",P_sau!E397)</f>
        <v>4</v>
      </c>
      <c r="G392" s="24" t="str">
        <f>IF(P_sau!F397=0," ",P_sau!F397)</f>
        <v xml:space="preserve"> </v>
      </c>
      <c r="H392" s="24">
        <f>IF(P_sau!G397=0," ",P_sau!G397)</f>
        <v>148</v>
      </c>
    </row>
    <row r="393" spans="2:8" x14ac:dyDescent="0.25">
      <c r="B393" s="23" t="str">
        <f>IF(P_sau!A398=0," ",P_sau!A398)</f>
        <v>Nittedal</v>
      </c>
      <c r="C393" s="24">
        <f>IF(P_sau!B398=0," ",P_sau!B398)</f>
        <v>124</v>
      </c>
      <c r="D393" s="24" t="str">
        <f>IF(P_sau!C398=0," ",P_sau!C398)</f>
        <v xml:space="preserve"> </v>
      </c>
      <c r="E393" s="24">
        <f>IF(P_sau!D398=0," ",P_sau!D398)</f>
        <v>9</v>
      </c>
      <c r="F393" s="24">
        <f>IF(P_sau!E398=0," ",P_sau!E398)</f>
        <v>6</v>
      </c>
      <c r="G393" s="24">
        <f>IF(P_sau!F398=0," ",P_sau!F398)</f>
        <v>1</v>
      </c>
      <c r="H393" s="24">
        <f>IF(P_sau!G398=0," ",P_sau!G398)</f>
        <v>140</v>
      </c>
    </row>
    <row r="394" spans="2:8" x14ac:dyDescent="0.25">
      <c r="B394" s="23" t="str">
        <f>IF(P_sau!A399=0," ",P_sau!A399)</f>
        <v>Skiptvet</v>
      </c>
      <c r="C394" s="24">
        <f>IF(P_sau!B399=0," ",P_sau!B399)</f>
        <v>104</v>
      </c>
      <c r="D394" s="24" t="str">
        <f>IF(P_sau!C399=0," ",P_sau!C399)</f>
        <v xml:space="preserve"> </v>
      </c>
      <c r="E394" s="24">
        <f>IF(P_sau!D399=0," ",P_sau!D399)</f>
        <v>15</v>
      </c>
      <c r="F394" s="24">
        <f>IF(P_sau!E399=0," ",P_sau!E399)</f>
        <v>20</v>
      </c>
      <c r="G394" s="24" t="str">
        <f>IF(P_sau!F399=0," ",P_sau!F399)</f>
        <v xml:space="preserve"> </v>
      </c>
      <c r="H394" s="24">
        <f>IF(P_sau!G399=0," ",P_sau!G399)</f>
        <v>139</v>
      </c>
    </row>
    <row r="395" spans="2:8" x14ac:dyDescent="0.25">
      <c r="B395" s="23" t="str">
        <f>IF(P_sau!A400=0," ",P_sau!A400)</f>
        <v>Hole</v>
      </c>
      <c r="C395" s="24">
        <f>IF(P_sau!B400=0," ",P_sau!B400)</f>
        <v>106</v>
      </c>
      <c r="D395" s="24" t="str">
        <f>IF(P_sau!C400=0," ",P_sau!C400)</f>
        <v xml:space="preserve"> </v>
      </c>
      <c r="E395" s="24">
        <f>IF(P_sau!D400=0," ",P_sau!D400)</f>
        <v>19</v>
      </c>
      <c r="F395" s="24">
        <f>IF(P_sau!E400=0," ",P_sau!E400)</f>
        <v>11</v>
      </c>
      <c r="G395" s="24">
        <f>IF(P_sau!F400=0," ",P_sau!F400)</f>
        <v>1</v>
      </c>
      <c r="H395" s="24">
        <f>IF(P_sau!G400=0," ",P_sau!G400)</f>
        <v>137</v>
      </c>
    </row>
    <row r="396" spans="2:8" x14ac:dyDescent="0.25">
      <c r="B396" s="23" t="str">
        <f>IF(P_sau!A401=0," ",P_sau!A401)</f>
        <v>Sør-Odal</v>
      </c>
      <c r="C396" s="24">
        <f>IF(P_sau!B401=0," ",P_sau!B401)</f>
        <v>94</v>
      </c>
      <c r="D396" s="24" t="str">
        <f>IF(P_sau!C401=0," ",P_sau!C401)</f>
        <v xml:space="preserve"> </v>
      </c>
      <c r="E396" s="24">
        <f>IF(P_sau!D401=0," ",P_sau!D401)</f>
        <v>18</v>
      </c>
      <c r="F396" s="24">
        <f>IF(P_sau!E401=0," ",P_sau!E401)</f>
        <v>3</v>
      </c>
      <c r="G396" s="24">
        <f>IF(P_sau!F401=0," ",P_sau!F401)</f>
        <v>1</v>
      </c>
      <c r="H396" s="24">
        <f>IF(P_sau!G401=0," ",P_sau!G401)</f>
        <v>116</v>
      </c>
    </row>
    <row r="397" spans="2:8" x14ac:dyDescent="0.25">
      <c r="B397" s="23" t="str">
        <f>IF(P_sau!A402=0," ",P_sau!A402)</f>
        <v>Gamvik</v>
      </c>
      <c r="C397" s="24">
        <f>IF(P_sau!B402=0," ",P_sau!B402)</f>
        <v>64</v>
      </c>
      <c r="D397" s="24">
        <f>IF(P_sau!C402=0," ",P_sau!C402)</f>
        <v>17</v>
      </c>
      <c r="E397" s="24">
        <f>IF(P_sau!D402=0," ",P_sau!D402)</f>
        <v>20</v>
      </c>
      <c r="F397" s="24">
        <f>IF(P_sau!E402=0," ",P_sau!E402)</f>
        <v>12</v>
      </c>
      <c r="G397" s="24">
        <f>IF(P_sau!F402=0," ",P_sau!F402)</f>
        <v>2</v>
      </c>
      <c r="H397" s="24">
        <f>IF(P_sau!G402=0," ",P_sau!G402)</f>
        <v>115</v>
      </c>
    </row>
    <row r="398" spans="2:8" x14ac:dyDescent="0.25">
      <c r="B398" s="23" t="str">
        <f>IF(P_sau!A403=0," ",P_sau!A403)</f>
        <v>Sula</v>
      </c>
      <c r="C398" s="24">
        <f>IF(P_sau!B403=0," ",P_sau!B403)</f>
        <v>105</v>
      </c>
      <c r="D398" s="24" t="str">
        <f>IF(P_sau!C403=0," ",P_sau!C403)</f>
        <v xml:space="preserve"> </v>
      </c>
      <c r="E398" s="24">
        <f>IF(P_sau!D403=0," ",P_sau!D403)</f>
        <v>5</v>
      </c>
      <c r="F398" s="24">
        <f>IF(P_sau!E403=0," ",P_sau!E403)</f>
        <v>1</v>
      </c>
      <c r="G398" s="24">
        <f>IF(P_sau!F403=0," ",P_sau!F403)</f>
        <v>1</v>
      </c>
      <c r="H398" s="24">
        <f>IF(P_sau!G403=0," ",P_sau!G403)</f>
        <v>112</v>
      </c>
    </row>
    <row r="399" spans="2:8" x14ac:dyDescent="0.25">
      <c r="B399" s="23" t="str">
        <f>IF(P_sau!A404=0," ",P_sau!A404)</f>
        <v>Asker</v>
      </c>
      <c r="C399" s="24">
        <f>IF(P_sau!B404=0," ",P_sau!B404)</f>
        <v>74</v>
      </c>
      <c r="D399" s="24" t="str">
        <f>IF(P_sau!C404=0," ",P_sau!C404)</f>
        <v xml:space="preserve"> </v>
      </c>
      <c r="E399" s="24">
        <f>IF(P_sau!D404=0," ",P_sau!D404)</f>
        <v>19</v>
      </c>
      <c r="F399" s="24">
        <f>IF(P_sau!E404=0," ",P_sau!E404)</f>
        <v>8</v>
      </c>
      <c r="G399" s="24">
        <f>IF(P_sau!F404=0," ",P_sau!F404)</f>
        <v>1</v>
      </c>
      <c r="H399" s="24">
        <f>IF(P_sau!G404=0," ",P_sau!G404)</f>
        <v>102</v>
      </c>
    </row>
    <row r="400" spans="2:8" x14ac:dyDescent="0.25">
      <c r="B400" s="23" t="str">
        <f>IF(P_sau!A405=0," ",P_sau!A405)</f>
        <v>Vestby</v>
      </c>
      <c r="C400" s="24">
        <f>IF(P_sau!B405=0," ",P_sau!B405)</f>
        <v>59</v>
      </c>
      <c r="D400" s="24" t="str">
        <f>IF(P_sau!C405=0," ",P_sau!C405)</f>
        <v xml:space="preserve"> </v>
      </c>
      <c r="E400" s="24">
        <f>IF(P_sau!D405=0," ",P_sau!D405)</f>
        <v>17</v>
      </c>
      <c r="F400" s="24">
        <f>IF(P_sau!E405=0," ",P_sau!E405)</f>
        <v>8</v>
      </c>
      <c r="G400" s="24" t="str">
        <f>IF(P_sau!F405=0," ",P_sau!F405)</f>
        <v xml:space="preserve"> </v>
      </c>
      <c r="H400" s="24">
        <f>IF(P_sau!G405=0," ",P_sau!G405)</f>
        <v>84</v>
      </c>
    </row>
    <row r="401" spans="2:8" x14ac:dyDescent="0.25">
      <c r="B401" s="23" t="str">
        <f>IF(P_sau!A406=0," ",P_sau!A406)</f>
        <v>Skedsmo</v>
      </c>
      <c r="C401" s="24">
        <f>IF(P_sau!B406=0," ",P_sau!B406)</f>
        <v>60</v>
      </c>
      <c r="D401" s="24" t="str">
        <f>IF(P_sau!C406=0," ",P_sau!C406)</f>
        <v xml:space="preserve"> </v>
      </c>
      <c r="E401" s="24">
        <f>IF(P_sau!D406=0," ",P_sau!D406)</f>
        <v>12</v>
      </c>
      <c r="F401" s="24">
        <f>IF(P_sau!E406=0," ",P_sau!E406)</f>
        <v>5</v>
      </c>
      <c r="G401" s="24">
        <f>IF(P_sau!F406=0," ",P_sau!F406)</f>
        <v>1</v>
      </c>
      <c r="H401" s="24">
        <f>IF(P_sau!G406=0," ",P_sau!G406)</f>
        <v>78</v>
      </c>
    </row>
    <row r="402" spans="2:8" x14ac:dyDescent="0.25">
      <c r="B402" s="23" t="str">
        <f>IF(P_sau!A407=0," ",P_sau!A407)</f>
        <v>Ski</v>
      </c>
      <c r="C402" s="24">
        <f>IF(P_sau!B407=0," ",P_sau!B407)</f>
        <v>43</v>
      </c>
      <c r="D402" s="24">
        <f>IF(P_sau!C407=0," ",P_sau!C407)</f>
        <v>23</v>
      </c>
      <c r="E402" s="24">
        <f>IF(P_sau!D407=0," ",P_sau!D407)</f>
        <v>2</v>
      </c>
      <c r="F402" s="24" t="str">
        <f>IF(P_sau!E407=0," ",P_sau!E407)</f>
        <v xml:space="preserve"> </v>
      </c>
      <c r="G402" s="24" t="str">
        <f>IF(P_sau!F407=0," ",P_sau!F407)</f>
        <v xml:space="preserve"> </v>
      </c>
      <c r="H402" s="24">
        <f>IF(P_sau!G407=0," ",P_sau!G407)</f>
        <v>68</v>
      </c>
    </row>
    <row r="403" spans="2:8" x14ac:dyDescent="0.25">
      <c r="B403" s="23" t="str">
        <f>IF(P_sau!A408=0," ",P_sau!A408)</f>
        <v>Nedre Eiker</v>
      </c>
      <c r="C403" s="24">
        <f>IF(P_sau!B408=0," ",P_sau!B408)</f>
        <v>52</v>
      </c>
      <c r="D403" s="24" t="str">
        <f>IF(P_sau!C408=0," ",P_sau!C408)</f>
        <v xml:space="preserve"> </v>
      </c>
      <c r="E403" s="24">
        <f>IF(P_sau!D408=0," ",P_sau!D408)</f>
        <v>9</v>
      </c>
      <c r="F403" s="24" t="str">
        <f>IF(P_sau!E408=0," ",P_sau!E408)</f>
        <v xml:space="preserve"> </v>
      </c>
      <c r="G403" s="24" t="str">
        <f>IF(P_sau!F408=0," ",P_sau!F408)</f>
        <v xml:space="preserve"> </v>
      </c>
      <c r="H403" s="24">
        <f>IF(P_sau!G408=0," ",P_sau!G408)</f>
        <v>61</v>
      </c>
    </row>
    <row r="404" spans="2:8" x14ac:dyDescent="0.25">
      <c r="B404" s="23" t="str">
        <f>IF(P_sau!A409=0," ",P_sau!A409)</f>
        <v>Berlevåg</v>
      </c>
      <c r="C404" s="24">
        <f>IF(P_sau!B409=0," ",P_sau!B409)</f>
        <v>53</v>
      </c>
      <c r="D404" s="24" t="str">
        <f>IF(P_sau!C409=0," ",P_sau!C409)</f>
        <v xml:space="preserve"> </v>
      </c>
      <c r="E404" s="24">
        <f>IF(P_sau!D409=0," ",P_sau!D409)</f>
        <v>4</v>
      </c>
      <c r="F404" s="24" t="str">
        <f>IF(P_sau!E409=0," ",P_sau!E409)</f>
        <v xml:space="preserve"> </v>
      </c>
      <c r="G404" s="24">
        <f>IF(P_sau!F409=0," ",P_sau!F409)</f>
        <v>2</v>
      </c>
      <c r="H404" s="24">
        <f>IF(P_sau!G409=0," ",P_sau!G409)</f>
        <v>59</v>
      </c>
    </row>
    <row r="405" spans="2:8" x14ac:dyDescent="0.25">
      <c r="B405" s="23" t="str">
        <f>IF(P_sau!A410=0," ",P_sau!A410)</f>
        <v>Risør</v>
      </c>
      <c r="C405" s="24">
        <f>IF(P_sau!B410=0," ",P_sau!B410)</f>
        <v>55</v>
      </c>
      <c r="D405" s="24" t="str">
        <f>IF(P_sau!C410=0," ",P_sau!C410)</f>
        <v xml:space="preserve"> </v>
      </c>
      <c r="E405" s="24">
        <f>IF(P_sau!D410=0," ",P_sau!D410)</f>
        <v>2</v>
      </c>
      <c r="F405" s="24">
        <f>IF(P_sau!E410=0," ",P_sau!E410)</f>
        <v>2</v>
      </c>
      <c r="G405" s="24" t="str">
        <f>IF(P_sau!F410=0," ",P_sau!F410)</f>
        <v xml:space="preserve"> </v>
      </c>
      <c r="H405" s="24">
        <f>IF(P_sau!G410=0," ",P_sau!G410)</f>
        <v>59</v>
      </c>
    </row>
    <row r="406" spans="2:8" x14ac:dyDescent="0.25">
      <c r="B406" s="23" t="str">
        <f>IF(P_sau!A411=0," ",P_sau!A411)</f>
        <v>Måsøy</v>
      </c>
      <c r="C406" s="24">
        <f>IF(P_sau!B411=0," ",P_sau!B411)</f>
        <v>-1</v>
      </c>
      <c r="D406" s="24">
        <f>IF(P_sau!C411=0," ",P_sau!C411)</f>
        <v>31</v>
      </c>
      <c r="E406" s="24" t="str">
        <f>IF(P_sau!D411=0," ",P_sau!D411)</f>
        <v xml:space="preserve"> </v>
      </c>
      <c r="F406" s="24" t="str">
        <f>IF(P_sau!E411=0," ",P_sau!E411)</f>
        <v xml:space="preserve"> </v>
      </c>
      <c r="G406" s="24" t="str">
        <f>IF(P_sau!F411=0," ",P_sau!F411)</f>
        <v xml:space="preserve"> </v>
      </c>
      <c r="H406" s="24">
        <f>IF(P_sau!G411=0," ",P_sau!G411)</f>
        <v>30</v>
      </c>
    </row>
    <row r="407" spans="2:8" x14ac:dyDescent="0.25">
      <c r="B407" s="23" t="str">
        <f>IF(P_sau!A412=0," ",P_sau!A412)</f>
        <v>Nesodden</v>
      </c>
      <c r="C407" s="24">
        <f>IF(P_sau!B412=0," ",P_sau!B412)</f>
        <v>1</v>
      </c>
      <c r="D407" s="24" t="str">
        <f>IF(P_sau!C412=0," ",P_sau!C412)</f>
        <v xml:space="preserve"> </v>
      </c>
      <c r="E407" s="24">
        <f>IF(P_sau!D412=0," ",P_sau!D412)</f>
        <v>21</v>
      </c>
      <c r="F407" s="24">
        <f>IF(P_sau!E412=0," ",P_sau!E412)</f>
        <v>8</v>
      </c>
      <c r="G407" s="24" t="str">
        <f>IF(P_sau!F412=0," ",P_sau!F412)</f>
        <v xml:space="preserve"> </v>
      </c>
      <c r="H407" s="24">
        <f>IF(P_sau!G412=0," ",P_sau!G412)</f>
        <v>30</v>
      </c>
    </row>
    <row r="408" spans="2:8" x14ac:dyDescent="0.25">
      <c r="B408" s="23" t="str">
        <f>IF(P_sau!A413=0," ",P_sau!A413)</f>
        <v>Kvalsund</v>
      </c>
      <c r="C408" s="24">
        <f>IF(P_sau!B413=0," ",P_sau!B413)</f>
        <v>10</v>
      </c>
      <c r="D408" s="24">
        <f>IF(P_sau!C413=0," ",P_sau!C413)</f>
        <v>8</v>
      </c>
      <c r="E408" s="24">
        <f>IF(P_sau!D413=0," ",P_sau!D413)</f>
        <v>3</v>
      </c>
      <c r="F408" s="24" t="str">
        <f>IF(P_sau!E413=0," ",P_sau!E413)</f>
        <v xml:space="preserve"> </v>
      </c>
      <c r="G408" s="24">
        <f>IF(P_sau!F413=0," ",P_sau!F413)</f>
        <v>1</v>
      </c>
      <c r="H408" s="24">
        <f>IF(P_sau!G413=0," ",P_sau!G413)</f>
        <v>22</v>
      </c>
    </row>
    <row r="409" spans="2:8" x14ac:dyDescent="0.25">
      <c r="B409" s="23" t="str">
        <f>IF(P_sau!A414=0," ",P_sau!A414)</f>
        <v>Lørenskog</v>
      </c>
      <c r="C409" s="24">
        <f>IF(P_sau!B414=0," ",P_sau!B414)</f>
        <v>2</v>
      </c>
      <c r="D409" s="24" t="str">
        <f>IF(P_sau!C414=0," ",P_sau!C414)</f>
        <v xml:space="preserve"> </v>
      </c>
      <c r="E409" s="24">
        <f>IF(P_sau!D414=0," ",P_sau!D414)</f>
        <v>2</v>
      </c>
      <c r="F409" s="24" t="str">
        <f>IF(P_sau!E414=0," ",P_sau!E414)</f>
        <v xml:space="preserve"> </v>
      </c>
      <c r="G409" s="24">
        <f>IF(P_sau!F414=0," ",P_sau!F414)</f>
        <v>1</v>
      </c>
      <c r="H409" s="24">
        <f>IF(P_sau!G414=0," ",P_sau!G414)</f>
        <v>5</v>
      </c>
    </row>
    <row r="410" spans="2:8" x14ac:dyDescent="0.25">
      <c r="B410" s="23" t="str">
        <f>IF(P_sau!A415=0," ",P_sau!A415)</f>
        <v>Frogn</v>
      </c>
      <c r="C410" s="24" t="str">
        <f>IF(P_sau!B415=0," ",P_sau!B415)</f>
        <v xml:space="preserve"> </v>
      </c>
      <c r="D410" s="24" t="str">
        <f>IF(P_sau!C415=0," ",P_sau!C415)</f>
        <v xml:space="preserve"> </v>
      </c>
      <c r="E410" s="24">
        <f>IF(P_sau!D415=0," ",P_sau!D415)</f>
        <v>1</v>
      </c>
      <c r="F410" s="24" t="str">
        <f>IF(P_sau!E415=0," ",P_sau!E415)</f>
        <v xml:space="preserve"> </v>
      </c>
      <c r="G410" s="24" t="str">
        <f>IF(P_sau!F415=0," ",P_sau!F415)</f>
        <v xml:space="preserve"> </v>
      </c>
      <c r="H410" s="24">
        <f>IF(P_sau!G415=0," ",P_sau!G415)</f>
        <v>1</v>
      </c>
    </row>
    <row r="411" spans="2:8" x14ac:dyDescent="0.25">
      <c r="B411" s="23" t="str">
        <f>IF(P_sau!A416=0," ",P_sau!A416)</f>
        <v>Siljan</v>
      </c>
      <c r="C411" s="24" t="str">
        <f>IF(P_sau!B416=0," ",P_sau!B416)</f>
        <v xml:space="preserve"> </v>
      </c>
      <c r="D411" s="24" t="str">
        <f>IF(P_sau!C416=0," ",P_sau!C416)</f>
        <v xml:space="preserve"> </v>
      </c>
      <c r="E411" s="24" t="str">
        <f>IF(P_sau!D416=0," ",P_sau!D416)</f>
        <v xml:space="preserve"> </v>
      </c>
      <c r="F411" s="24" t="str">
        <f>IF(P_sau!E416=0," ",P_sau!E416)</f>
        <v xml:space="preserve"> </v>
      </c>
      <c r="G411" s="24">
        <f>IF(P_sau!F416=0," ",P_sau!F416)</f>
        <v>1</v>
      </c>
      <c r="H411" s="24">
        <f>IF(P_sau!G416=0," ",P_sau!G416)</f>
        <v>1</v>
      </c>
    </row>
    <row r="412" spans="2:8" x14ac:dyDescent="0.25">
      <c r="B412" s="23" t="str">
        <f>IF(P_sau!A417=0," ",P_sau!A417)</f>
        <v>Kautokeino</v>
      </c>
      <c r="C412" s="24" t="str">
        <f>IF(P_sau!B417=0," ",P_sau!B417)</f>
        <v xml:space="preserve"> </v>
      </c>
      <c r="D412" s="24" t="str">
        <f>IF(P_sau!C417=0," ",P_sau!C417)</f>
        <v xml:space="preserve"> </v>
      </c>
      <c r="E412" s="24" t="str">
        <f>IF(P_sau!D417=0," ",P_sau!D417)</f>
        <v xml:space="preserve"> </v>
      </c>
      <c r="F412" s="24" t="str">
        <f>IF(P_sau!E417=0," ",P_sau!E417)</f>
        <v xml:space="preserve"> </v>
      </c>
      <c r="G412" s="24" t="str">
        <f>IF(P_sau!F417=0," ",P_sau!F417)</f>
        <v xml:space="preserve"> </v>
      </c>
      <c r="H412" s="24" t="str">
        <f>IF(P_sau!G417=0," ",P_sau!G417)</f>
        <v xml:space="preserve"> </v>
      </c>
    </row>
    <row r="413" spans="2:8" x14ac:dyDescent="0.25">
      <c r="B413" s="23" t="str">
        <f>IF(P_sau!A418=0," ",P_sau!A418)</f>
        <v>Oppegård</v>
      </c>
      <c r="C413" s="24" t="str">
        <f>IF(P_sau!B418=0," ",P_sau!B418)</f>
        <v xml:space="preserve"> </v>
      </c>
      <c r="D413" s="24" t="str">
        <f>IF(P_sau!C418=0," ",P_sau!C418)</f>
        <v xml:space="preserve"> </v>
      </c>
      <c r="E413" s="24" t="str">
        <f>IF(P_sau!D418=0," ",P_sau!D418)</f>
        <v xml:space="preserve"> </v>
      </c>
      <c r="F413" s="24" t="str">
        <f>IF(P_sau!E418=0," ",P_sau!E418)</f>
        <v xml:space="preserve"> </v>
      </c>
      <c r="G413" s="24" t="str">
        <f>IF(P_sau!F418=0," ",P_sau!F418)</f>
        <v xml:space="preserve"> </v>
      </c>
      <c r="H413" s="24" t="str">
        <f>IF(P_sau!G418=0," ",P_sau!G418)</f>
        <v xml:space="preserve"> </v>
      </c>
    </row>
    <row r="414" spans="2:8" x14ac:dyDescent="0.25">
      <c r="B414" s="23" t="str">
        <f>IF(P_sau!A419=0," ",P_sau!A419)</f>
        <v>Moskenes</v>
      </c>
      <c r="C414" s="24" t="str">
        <f>IF(P_sau!B419=0," ",P_sau!B419)</f>
        <v xml:space="preserve"> </v>
      </c>
      <c r="D414" s="24" t="str">
        <f>IF(P_sau!C419=0," ",P_sau!C419)</f>
        <v xml:space="preserve"> </v>
      </c>
      <c r="E414" s="24" t="str">
        <f>IF(P_sau!D419=0," ",P_sau!D419)</f>
        <v xml:space="preserve"> </v>
      </c>
      <c r="F414" s="24" t="str">
        <f>IF(P_sau!E419=0," ",P_sau!E419)</f>
        <v xml:space="preserve"> </v>
      </c>
      <c r="G414" s="24" t="str">
        <f>IF(P_sau!F419=0," ",P_sau!F419)</f>
        <v xml:space="preserve"> </v>
      </c>
      <c r="H414" s="24" t="str">
        <f>IF(P_sau!G419=0," ",P_sau!G419)</f>
        <v xml:space="preserve"> </v>
      </c>
    </row>
    <row r="415" spans="2:8" x14ac:dyDescent="0.25">
      <c r="B415" s="23" t="str">
        <f>IF(P_sau!A420=0," ",P_sau!A420)</f>
        <v>Totalsum</v>
      </c>
      <c r="C415" s="24">
        <f>IF(P_sau!B420=0," ",P_sau!B420)</f>
        <v>1082640</v>
      </c>
      <c r="D415" s="24">
        <f>IF(P_sau!C420=0," ",P_sau!C420)</f>
        <v>42762</v>
      </c>
      <c r="E415" s="24">
        <f>IF(P_sau!D420=0," ",P_sau!D420)</f>
        <v>133720</v>
      </c>
      <c r="F415" s="24">
        <f>IF(P_sau!E420=0," ",P_sau!E420)</f>
        <v>48079</v>
      </c>
      <c r="G415" s="24">
        <f>IF(P_sau!F420=0," ",P_sau!F420)</f>
        <v>6063</v>
      </c>
      <c r="H415" s="24">
        <f>IF(P_sau!G420=0," ",P_sau!G420)</f>
        <v>1313264</v>
      </c>
    </row>
    <row r="416" spans="2:8" x14ac:dyDescent="0.25">
      <c r="B416" s="23" t="str">
        <f>IF(P_sau!A421=0," ",P_sau!A421)</f>
        <v xml:space="preserve"> </v>
      </c>
      <c r="C416" s="24" t="str">
        <f>IF(P_sau!B421=0," ",P_sau!B421)</f>
        <v xml:space="preserve"> </v>
      </c>
      <c r="D416" s="24" t="str">
        <f>IF(P_sau!C421=0," ",P_sau!C421)</f>
        <v xml:space="preserve"> </v>
      </c>
      <c r="E416" s="24" t="str">
        <f>IF(P_sau!D421=0," ",P_sau!D421)</f>
        <v xml:space="preserve"> </v>
      </c>
      <c r="F416" s="24" t="str">
        <f>IF(P_sau!E421=0," ",P_sau!E421)</f>
        <v xml:space="preserve"> </v>
      </c>
      <c r="G416" s="24" t="str">
        <f>IF(P_sau!F421=0," ",P_sau!F421)</f>
        <v xml:space="preserve"> </v>
      </c>
      <c r="H416" s="24" t="str">
        <f>IF(P_sau!G421=0," ",P_sau!G421)</f>
        <v xml:space="preserve"> </v>
      </c>
    </row>
    <row r="417" spans="2:8" x14ac:dyDescent="0.25">
      <c r="B417" s="23" t="str">
        <f>IF(P_sau!A422=0," ",P_sau!A422)</f>
        <v xml:space="preserve"> </v>
      </c>
      <c r="C417" s="24" t="str">
        <f>IF(P_sau!B422=0," ",P_sau!B422)</f>
        <v xml:space="preserve"> </v>
      </c>
      <c r="D417" s="24" t="str">
        <f>IF(P_sau!C422=0," ",P_sau!C422)</f>
        <v xml:space="preserve"> </v>
      </c>
      <c r="E417" s="24" t="str">
        <f>IF(P_sau!D422=0," ",P_sau!D422)</f>
        <v xml:space="preserve"> </v>
      </c>
      <c r="F417" s="24" t="str">
        <f>IF(P_sau!E422=0," ",P_sau!E422)</f>
        <v xml:space="preserve"> </v>
      </c>
      <c r="G417" s="24" t="str">
        <f>IF(P_sau!F422=0," ",P_sau!F422)</f>
        <v xml:space="preserve"> </v>
      </c>
      <c r="H417" s="24" t="str">
        <f>IF(P_sau!G422=0," ",P_sau!G422)</f>
        <v xml:space="preserve"> </v>
      </c>
    </row>
    <row r="418" spans="2:8" x14ac:dyDescent="0.25">
      <c r="B418" s="23" t="str">
        <f>IF(P_sau!A423=0," ",P_sau!A423)</f>
        <v xml:space="preserve"> </v>
      </c>
      <c r="C418" s="24" t="str">
        <f>IF(P_sau!B423=0," ",P_sau!B423)</f>
        <v xml:space="preserve"> </v>
      </c>
      <c r="D418" s="24" t="str">
        <f>IF(P_sau!C423=0," ",P_sau!C423)</f>
        <v xml:space="preserve"> </v>
      </c>
      <c r="E418" s="24" t="str">
        <f>IF(P_sau!D423=0," ",P_sau!D423)</f>
        <v xml:space="preserve"> </v>
      </c>
      <c r="F418" s="24" t="str">
        <f>IF(P_sau!E423=0," ",P_sau!E423)</f>
        <v xml:space="preserve"> </v>
      </c>
      <c r="G418" s="24" t="str">
        <f>IF(P_sau!F423=0," ",P_sau!F423)</f>
        <v xml:space="preserve"> </v>
      </c>
      <c r="H418" s="24" t="str">
        <f>IF(P_sau!G423=0," ",P_sau!G423)</f>
        <v xml:space="preserve"> </v>
      </c>
    </row>
  </sheetData>
  <mergeCells count="1">
    <mergeCell ref="B2:H2"/>
  </mergeCells>
  <conditionalFormatting sqref="B4:H418">
    <cfRule type="containsBlanks" dxfId="48" priority="1">
      <formula>LEN(TRIM(B4))=0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E1603-ED9E-4420-85D4-9F6E0AF87F05}">
  <sheetPr codeName="Ark17">
    <tabColor rgb="FFFFFF66"/>
  </sheetPr>
  <dimension ref="A1:AC60"/>
  <sheetViews>
    <sheetView workbookViewId="0">
      <selection activeCell="R25" sqref="R25"/>
    </sheetView>
  </sheetViews>
  <sheetFormatPr baseColWidth="10" defaultRowHeight="12" x14ac:dyDescent="0.25"/>
  <cols>
    <col min="1" max="1" width="16.140625" customWidth="1"/>
    <col min="2" max="8" width="12.140625" customWidth="1"/>
    <col min="9" max="9" width="28.85546875" bestFit="1" customWidth="1"/>
    <col min="10" max="10" width="17.42578125" bestFit="1" customWidth="1"/>
    <col min="11" max="12" width="6.140625" bestFit="1" customWidth="1"/>
    <col min="13" max="13" width="8.85546875" bestFit="1" customWidth="1"/>
    <col min="14" max="14" width="11.42578125" bestFit="1" customWidth="1"/>
    <col min="15" max="15" width="10.42578125" bestFit="1" customWidth="1"/>
    <col min="16" max="16" width="11.42578125" bestFit="1" customWidth="1"/>
    <col min="23" max="23" width="0" hidden="1" customWidth="1"/>
  </cols>
  <sheetData>
    <row r="1" spans="1:29" x14ac:dyDescent="0.25">
      <c r="U1" s="1" t="s">
        <v>1486</v>
      </c>
      <c r="V1" t="s" vm="9">
        <v>1453</v>
      </c>
      <c r="Y1" s="48" t="s">
        <v>1499</v>
      </c>
      <c r="AA1" s="20" t="str" vm="2">
        <f>IF(S8=U3,Y1,IF(S8=U4,Y2,S8))</f>
        <v>Trøndelag</v>
      </c>
      <c r="AC1" t="str">
        <f>CONCATENATE("Slakteleveranser av ",AA5," i ",AA1," i ",AA3," i kg")</f>
        <v>Slakteleveranser av alle storfekategorier i Trøndelag i 2018 i kg</v>
      </c>
    </row>
    <row r="2" spans="1:29" x14ac:dyDescent="0.25">
      <c r="Y2" s="48" t="s">
        <v>1500</v>
      </c>
      <c r="AC2" t="str">
        <f>CONCATENATE("Kommunevise slakteleveranser av ",AA5," i kg og prosentandel av hver kategori i ",AA1," i ",AA3)</f>
        <v>Kommunevise slakteleveranser av alle storfekategorier i kg og prosentandel av hver kategori i Trøndelag i 2018</v>
      </c>
    </row>
    <row r="3" spans="1:29" x14ac:dyDescent="0.25">
      <c r="U3" t="s">
        <v>1489</v>
      </c>
      <c r="W3" t="s">
        <v>1499</v>
      </c>
      <c r="Y3" s="48"/>
      <c r="AA3" s="20" t="str" vm="6">
        <f>IF(S6=U4,Y4,S6)</f>
        <v>2018</v>
      </c>
    </row>
    <row r="4" spans="1:29" x14ac:dyDescent="0.25">
      <c r="U4" t="s">
        <v>1453</v>
      </c>
      <c r="W4" t="s">
        <v>1500</v>
      </c>
      <c r="Y4" s="48" t="s">
        <v>1516</v>
      </c>
    </row>
    <row r="5" spans="1:29" x14ac:dyDescent="0.25">
      <c r="Y5" s="48" t="s">
        <v>1517</v>
      </c>
      <c r="AA5" s="20" t="str">
        <f>IF(V1=U4,Y6,IF(V1=U3,Y5))</f>
        <v>alle storfekategorier</v>
      </c>
    </row>
    <row r="6" spans="1:29" x14ac:dyDescent="0.25">
      <c r="A6" s="1" t="s">
        <v>1455</v>
      </c>
      <c r="B6" t="s" vm="6">
        <v>436</v>
      </c>
      <c r="I6" s="1" t="s">
        <v>1455</v>
      </c>
      <c r="J6" t="s" vm="6">
        <v>436</v>
      </c>
      <c r="R6" s="1" t="s">
        <v>1455</v>
      </c>
      <c r="S6" t="s" vm="6">
        <v>436</v>
      </c>
      <c r="W6" t="s">
        <v>1513</v>
      </c>
      <c r="Y6" s="48" t="s">
        <v>1518</v>
      </c>
    </row>
    <row r="7" spans="1:29" x14ac:dyDescent="0.25">
      <c r="A7" s="1" t="s">
        <v>1009</v>
      </c>
      <c r="B7" t="s" vm="2">
        <v>1442</v>
      </c>
      <c r="I7" s="1" t="s">
        <v>1483</v>
      </c>
      <c r="J7" t="s" vm="3">
        <v>1460</v>
      </c>
      <c r="R7" s="1" t="s">
        <v>1483</v>
      </c>
      <c r="S7" t="s" vm="3">
        <v>1460</v>
      </c>
    </row>
    <row r="8" spans="1:29" x14ac:dyDescent="0.25">
      <c r="A8" s="1" t="s">
        <v>1483</v>
      </c>
      <c r="B8" t="s" vm="3">
        <v>1460</v>
      </c>
      <c r="I8" s="1" t="s">
        <v>1009</v>
      </c>
      <c r="J8" t="s" vm="2">
        <v>1442</v>
      </c>
      <c r="R8" s="1" t="s">
        <v>1009</v>
      </c>
      <c r="S8" t="s" vm="2">
        <v>1442</v>
      </c>
    </row>
    <row r="10" spans="1:29" x14ac:dyDescent="0.25">
      <c r="A10" s="1" t="s">
        <v>1488</v>
      </c>
      <c r="B10" s="1" t="s">
        <v>1443</v>
      </c>
      <c r="I10" s="1" t="s">
        <v>1488</v>
      </c>
      <c r="J10" s="1" t="s">
        <v>1443</v>
      </c>
      <c r="R10" s="1" t="s">
        <v>1488</v>
      </c>
      <c r="S10" s="1" t="s">
        <v>1443</v>
      </c>
    </row>
    <row r="11" spans="1:29" x14ac:dyDescent="0.25">
      <c r="A11" s="1" t="s">
        <v>0</v>
      </c>
      <c r="B11" t="s">
        <v>1468</v>
      </c>
      <c r="C11" t="s">
        <v>1470</v>
      </c>
      <c r="D11" t="s">
        <v>1471</v>
      </c>
      <c r="E11" t="s">
        <v>1476</v>
      </c>
      <c r="F11" t="s">
        <v>1479</v>
      </c>
      <c r="G11" t="s">
        <v>1480</v>
      </c>
      <c r="H11" t="s">
        <v>1515</v>
      </c>
      <c r="I11" s="1" t="s">
        <v>0</v>
      </c>
      <c r="J11" t="s">
        <v>1468</v>
      </c>
      <c r="K11" t="s">
        <v>1470</v>
      </c>
      <c r="L11" t="s">
        <v>1471</v>
      </c>
      <c r="M11" t="s">
        <v>1476</v>
      </c>
      <c r="N11" t="s">
        <v>1479</v>
      </c>
      <c r="O11" t="s">
        <v>1480</v>
      </c>
      <c r="P11" t="s">
        <v>1514</v>
      </c>
      <c r="R11" s="1" t="s">
        <v>0</v>
      </c>
      <c r="S11" t="s">
        <v>1468</v>
      </c>
      <c r="T11" t="s">
        <v>1470</v>
      </c>
      <c r="U11" t="s">
        <v>1471</v>
      </c>
      <c r="V11" t="s">
        <v>1476</v>
      </c>
      <c r="W11" t="s">
        <v>1479</v>
      </c>
      <c r="X11" t="s">
        <v>1480</v>
      </c>
      <c r="Y11" t="s">
        <v>494</v>
      </c>
    </row>
    <row r="12" spans="1:29" x14ac:dyDescent="0.25">
      <c r="A12" s="2" t="s">
        <v>1333</v>
      </c>
      <c r="B12" s="89">
        <v>20108</v>
      </c>
      <c r="C12" s="89">
        <v>293132</v>
      </c>
      <c r="D12" s="89">
        <v>95504</v>
      </c>
      <c r="E12" s="89">
        <v>31812</v>
      </c>
      <c r="F12" s="89">
        <v>1143356</v>
      </c>
      <c r="G12" s="89">
        <v>267144</v>
      </c>
      <c r="H12" s="89">
        <v>1851056</v>
      </c>
      <c r="I12" s="2" t="s">
        <v>1333</v>
      </c>
      <c r="J12" s="14">
        <v>0.12121723614091776</v>
      </c>
      <c r="K12" s="14">
        <v>8.5123089767323676E-2</v>
      </c>
      <c r="L12" s="14">
        <v>0.10246462704437874</v>
      </c>
      <c r="M12" s="14">
        <v>6.4255503084312618E-2</v>
      </c>
      <c r="N12" s="14">
        <v>0.12289278433378079</v>
      </c>
      <c r="O12" s="14">
        <v>9.3172173068713532E-2</v>
      </c>
      <c r="P12" s="14">
        <v>0.10757226562885913</v>
      </c>
      <c r="R12" s="2" t="s">
        <v>1345</v>
      </c>
      <c r="S12" s="13"/>
      <c r="T12" s="13">
        <v>2482</v>
      </c>
      <c r="U12" s="13">
        <v>756</v>
      </c>
      <c r="V12" s="13"/>
      <c r="W12" s="13">
        <v>4478</v>
      </c>
      <c r="X12" s="13">
        <v>5050</v>
      </c>
      <c r="Y12" s="13">
        <v>12766</v>
      </c>
    </row>
    <row r="13" spans="1:29" x14ac:dyDescent="0.25">
      <c r="A13" s="2" t="s">
        <v>1338</v>
      </c>
      <c r="B13" s="89">
        <v>6174</v>
      </c>
      <c r="C13" s="89">
        <v>255233</v>
      </c>
      <c r="D13" s="89">
        <v>67006</v>
      </c>
      <c r="E13" s="89">
        <v>56815</v>
      </c>
      <c r="F13" s="89">
        <v>886885</v>
      </c>
      <c r="G13" s="89">
        <v>250181</v>
      </c>
      <c r="H13" s="89">
        <v>1522294</v>
      </c>
      <c r="I13" s="2" t="s">
        <v>1338</v>
      </c>
      <c r="J13" s="14">
        <v>3.7218779388006079E-2</v>
      </c>
      <c r="K13" s="14">
        <v>7.411753602671603E-2</v>
      </c>
      <c r="L13" s="14">
        <v>7.1889604621122066E-2</v>
      </c>
      <c r="M13" s="14">
        <v>0.11475784005203137</v>
      </c>
      <c r="N13" s="14">
        <v>9.5326186274323294E-2</v>
      </c>
      <c r="O13" s="14">
        <v>8.7255964687598525E-2</v>
      </c>
      <c r="P13" s="14">
        <v>8.8466591250193669E-2</v>
      </c>
      <c r="R13" s="2" t="s">
        <v>1312</v>
      </c>
      <c r="S13" s="13">
        <v>962</v>
      </c>
      <c r="T13" s="13">
        <v>10403</v>
      </c>
      <c r="U13" s="13">
        <v>1133</v>
      </c>
      <c r="V13" s="13">
        <v>1097</v>
      </c>
      <c r="W13" s="13">
        <v>9684</v>
      </c>
      <c r="X13" s="13">
        <v>4917</v>
      </c>
      <c r="Y13" s="13">
        <v>28196</v>
      </c>
    </row>
    <row r="14" spans="1:29" x14ac:dyDescent="0.25">
      <c r="A14" s="2" t="s">
        <v>1315</v>
      </c>
      <c r="B14" s="89">
        <v>16276</v>
      </c>
      <c r="C14" s="89">
        <v>204370</v>
      </c>
      <c r="D14" s="89">
        <v>60050</v>
      </c>
      <c r="E14" s="89">
        <v>19758</v>
      </c>
      <c r="F14" s="89">
        <v>476932</v>
      </c>
      <c r="G14" s="89">
        <v>176483</v>
      </c>
      <c r="H14" s="89">
        <v>953869</v>
      </c>
      <c r="I14" s="2" t="s">
        <v>1315</v>
      </c>
      <c r="J14" s="14">
        <v>9.8116756287526224E-2</v>
      </c>
      <c r="K14" s="14">
        <v>5.9347344731206217E-2</v>
      </c>
      <c r="L14" s="14">
        <v>6.4426629816708658E-2</v>
      </c>
      <c r="M14" s="14">
        <v>3.9908217966171534E-2</v>
      </c>
      <c r="N14" s="14">
        <v>5.1262687577516314E-2</v>
      </c>
      <c r="O14" s="14">
        <v>6.1552213861010431E-2</v>
      </c>
      <c r="P14" s="14">
        <v>5.5433141646246374E-2</v>
      </c>
      <c r="R14" s="2" t="s">
        <v>1329</v>
      </c>
      <c r="S14" s="13"/>
      <c r="T14" s="13">
        <v>9880</v>
      </c>
      <c r="U14" s="13">
        <v>2221</v>
      </c>
      <c r="V14" s="13">
        <v>2472</v>
      </c>
      <c r="W14" s="13">
        <v>23852</v>
      </c>
      <c r="X14" s="13">
        <v>13815</v>
      </c>
      <c r="Y14" s="13">
        <v>52240</v>
      </c>
    </row>
    <row r="15" spans="1:29" x14ac:dyDescent="0.25">
      <c r="A15" s="2" t="s">
        <v>1349</v>
      </c>
      <c r="B15" s="89">
        <v>785</v>
      </c>
      <c r="C15" s="89">
        <v>101920</v>
      </c>
      <c r="D15" s="89">
        <v>22410</v>
      </c>
      <c r="E15" s="89">
        <v>26322</v>
      </c>
      <c r="F15" s="89">
        <v>537137</v>
      </c>
      <c r="G15" s="89">
        <v>95718</v>
      </c>
      <c r="H15" s="89">
        <v>784292</v>
      </c>
      <c r="I15" s="2" t="s">
        <v>1349</v>
      </c>
      <c r="J15" s="14">
        <v>4.7322225169395479E-3</v>
      </c>
      <c r="K15" s="14">
        <v>2.9596718574176922E-2</v>
      </c>
      <c r="L15" s="14">
        <v>2.4043310144753388E-2</v>
      </c>
      <c r="M15" s="14">
        <v>5.3166520564104015E-2</v>
      </c>
      <c r="N15" s="14">
        <v>5.7733778017252733E-2</v>
      </c>
      <c r="O15" s="14">
        <v>3.3383695916027023E-2</v>
      </c>
      <c r="P15" s="14">
        <v>4.557834412064745E-2</v>
      </c>
      <c r="R15" s="2" t="s">
        <v>1325</v>
      </c>
      <c r="S15" s="13">
        <v>1677</v>
      </c>
      <c r="T15" s="13">
        <v>27382</v>
      </c>
      <c r="U15" s="13">
        <v>6419</v>
      </c>
      <c r="V15" s="13">
        <v>6605</v>
      </c>
      <c r="W15" s="13">
        <v>12670</v>
      </c>
      <c r="X15" s="13">
        <v>19535</v>
      </c>
      <c r="Y15" s="13">
        <v>74288</v>
      </c>
    </row>
    <row r="16" spans="1:29" x14ac:dyDescent="0.25">
      <c r="A16" s="2" t="s">
        <v>1326</v>
      </c>
      <c r="B16" s="89">
        <v>7963</v>
      </c>
      <c r="C16" s="89">
        <v>158044</v>
      </c>
      <c r="D16" s="89">
        <v>42898</v>
      </c>
      <c r="E16" s="89">
        <v>16795</v>
      </c>
      <c r="F16" s="89">
        <v>340193</v>
      </c>
      <c r="G16" s="89">
        <v>114392</v>
      </c>
      <c r="H16" s="89">
        <v>680285</v>
      </c>
      <c r="I16" s="2" t="s">
        <v>1326</v>
      </c>
      <c r="J16" s="14">
        <v>4.8003424079477226E-2</v>
      </c>
      <c r="K16" s="14">
        <v>4.5894660423245852E-2</v>
      </c>
      <c r="L16" s="14">
        <v>4.602453898213435E-2</v>
      </c>
      <c r="M16" s="14">
        <v>3.392339916701341E-2</v>
      </c>
      <c r="N16" s="14">
        <v>3.6565396062872707E-2</v>
      </c>
      <c r="O16" s="14">
        <v>3.9896652074073453E-2</v>
      </c>
      <c r="P16" s="14">
        <v>3.9534081477453104E-2</v>
      </c>
      <c r="R16" s="2" t="s">
        <v>1351</v>
      </c>
      <c r="S16" s="13">
        <v>351</v>
      </c>
      <c r="T16" s="13">
        <v>20807</v>
      </c>
      <c r="U16" s="13">
        <v>2922</v>
      </c>
      <c r="V16" s="13">
        <v>7731</v>
      </c>
      <c r="W16" s="13">
        <v>35340</v>
      </c>
      <c r="X16" s="13">
        <v>15616</v>
      </c>
      <c r="Y16" s="13">
        <v>82767</v>
      </c>
    </row>
    <row r="17" spans="1:25" x14ac:dyDescent="0.25">
      <c r="A17" s="2" t="s">
        <v>1353</v>
      </c>
      <c r="B17" s="89">
        <v>2406</v>
      </c>
      <c r="C17" s="89">
        <v>127264</v>
      </c>
      <c r="D17" s="89">
        <v>25572</v>
      </c>
      <c r="E17" s="89">
        <v>26309</v>
      </c>
      <c r="F17" s="89">
        <v>350100</v>
      </c>
      <c r="G17" s="89">
        <v>107884</v>
      </c>
      <c r="H17" s="89">
        <v>639535</v>
      </c>
      <c r="I17" s="2" t="s">
        <v>1353</v>
      </c>
      <c r="J17" s="14">
        <v>1.4504111306696245E-2</v>
      </c>
      <c r="K17" s="14">
        <v>3.6956404951177899E-2</v>
      </c>
      <c r="L17" s="14">
        <v>2.7435766489140277E-2</v>
      </c>
      <c r="M17" s="14">
        <v>5.314026249984851E-2</v>
      </c>
      <c r="N17" s="14">
        <v>3.7630242719902333E-2</v>
      </c>
      <c r="O17" s="14">
        <v>3.7626848139374613E-2</v>
      </c>
      <c r="P17" s="14">
        <v>3.7165936038106043E-2</v>
      </c>
      <c r="R17" s="2" t="s">
        <v>1335</v>
      </c>
      <c r="S17" s="13"/>
      <c r="T17" s="13">
        <v>11915</v>
      </c>
      <c r="U17" s="13">
        <v>4765</v>
      </c>
      <c r="V17" s="13">
        <v>4191</v>
      </c>
      <c r="W17" s="13">
        <v>51282</v>
      </c>
      <c r="X17" s="13">
        <v>11034</v>
      </c>
      <c r="Y17" s="13">
        <v>83187</v>
      </c>
    </row>
    <row r="18" spans="1:25" x14ac:dyDescent="0.25">
      <c r="A18" s="2" t="s">
        <v>1339</v>
      </c>
      <c r="B18" s="89">
        <v>3481</v>
      </c>
      <c r="C18" s="89">
        <v>142270</v>
      </c>
      <c r="D18" s="89">
        <v>39157</v>
      </c>
      <c r="E18" s="89">
        <v>14449</v>
      </c>
      <c r="F18" s="89">
        <v>317586</v>
      </c>
      <c r="G18" s="89">
        <v>108739</v>
      </c>
      <c r="H18" s="89">
        <v>625682</v>
      </c>
      <c r="I18" s="2" t="s">
        <v>1339</v>
      </c>
      <c r="J18" s="14">
        <v>2.0984543415880977E-2</v>
      </c>
      <c r="K18" s="14">
        <v>4.1314022287560349E-2</v>
      </c>
      <c r="L18" s="14">
        <v>4.2010883326109257E-2</v>
      </c>
      <c r="M18" s="14">
        <v>2.9184828494443388E-2</v>
      </c>
      <c r="N18" s="14">
        <v>3.4135499184355621E-2</v>
      </c>
      <c r="O18" s="14">
        <v>3.7925047642166178E-2</v>
      </c>
      <c r="P18" s="14">
        <v>3.6360882816725067E-2</v>
      </c>
      <c r="R18" s="2" t="s">
        <v>1330</v>
      </c>
      <c r="S18" s="13">
        <v>278</v>
      </c>
      <c r="T18" s="13">
        <v>23273</v>
      </c>
      <c r="U18" s="13">
        <v>4003</v>
      </c>
      <c r="V18" s="13">
        <v>2426</v>
      </c>
      <c r="W18" s="13">
        <v>36672</v>
      </c>
      <c r="X18" s="13">
        <v>16953</v>
      </c>
      <c r="Y18" s="13">
        <v>83605</v>
      </c>
    </row>
    <row r="19" spans="1:25" x14ac:dyDescent="0.25">
      <c r="A19" s="2" t="s">
        <v>1340</v>
      </c>
      <c r="B19" s="89">
        <v>1321</v>
      </c>
      <c r="C19" s="89">
        <v>121908</v>
      </c>
      <c r="D19" s="89">
        <v>39531</v>
      </c>
      <c r="E19" s="89">
        <v>13341</v>
      </c>
      <c r="F19" s="89">
        <v>326340</v>
      </c>
      <c r="G19" s="89">
        <v>100564</v>
      </c>
      <c r="H19" s="89">
        <v>603005</v>
      </c>
      <c r="I19" s="2" t="s">
        <v>1340</v>
      </c>
      <c r="J19" s="14">
        <v>7.9633961081237489E-3</v>
      </c>
      <c r="K19" s="14">
        <v>3.5401067189371666E-2</v>
      </c>
      <c r="L19" s="14">
        <v>4.2412141603402329E-2</v>
      </c>
      <c r="M19" s="14">
        <v>2.6946833479435897E-2</v>
      </c>
      <c r="N19" s="14">
        <v>3.507641647875729E-2</v>
      </c>
      <c r="O19" s="14">
        <v>3.5073841869860851E-2</v>
      </c>
      <c r="P19" s="14">
        <v>3.5043031672477874E-2</v>
      </c>
      <c r="R19" s="2" t="s">
        <v>1311</v>
      </c>
      <c r="S19" s="13">
        <v>4493</v>
      </c>
      <c r="T19" s="13">
        <v>20050</v>
      </c>
      <c r="U19" s="13">
        <v>5017</v>
      </c>
      <c r="V19" s="13">
        <v>5466</v>
      </c>
      <c r="W19" s="13">
        <v>31639</v>
      </c>
      <c r="X19" s="13">
        <v>19829</v>
      </c>
      <c r="Y19" s="13">
        <v>86494</v>
      </c>
    </row>
    <row r="20" spans="1:25" x14ac:dyDescent="0.25">
      <c r="A20" s="2" t="s">
        <v>1336</v>
      </c>
      <c r="B20" s="89">
        <v>2644</v>
      </c>
      <c r="C20" s="89">
        <v>113787</v>
      </c>
      <c r="D20" s="89">
        <v>37476</v>
      </c>
      <c r="E20" s="89">
        <v>20728</v>
      </c>
      <c r="F20" s="89">
        <v>325436</v>
      </c>
      <c r="G20" s="89">
        <v>92940</v>
      </c>
      <c r="H20" s="89">
        <v>593011</v>
      </c>
      <c r="I20" s="2" t="s">
        <v>1336</v>
      </c>
      <c r="J20" s="14">
        <v>1.5938848834125052E-2</v>
      </c>
      <c r="K20" s="14">
        <v>3.3042796471741263E-2</v>
      </c>
      <c r="L20" s="14">
        <v>4.0207366844479162E-2</v>
      </c>
      <c r="M20" s="14">
        <v>4.186747352985138E-2</v>
      </c>
      <c r="N20" s="14">
        <v>3.4979250699212046E-2</v>
      </c>
      <c r="O20" s="14">
        <v>3.2414809110465653E-2</v>
      </c>
      <c r="P20" s="14">
        <v>3.4462240371353099E-2</v>
      </c>
      <c r="R20" s="2" t="s">
        <v>1346</v>
      </c>
      <c r="S20" s="13"/>
      <c r="T20" s="13">
        <v>18138</v>
      </c>
      <c r="U20" s="13">
        <v>2090</v>
      </c>
      <c r="V20" s="13">
        <v>1389</v>
      </c>
      <c r="W20" s="13">
        <v>54517</v>
      </c>
      <c r="X20" s="13">
        <v>14603</v>
      </c>
      <c r="Y20" s="13">
        <v>90737</v>
      </c>
    </row>
    <row r="21" spans="1:25" x14ac:dyDescent="0.25">
      <c r="A21" s="2" t="s">
        <v>1313</v>
      </c>
      <c r="B21" s="89">
        <v>6489</v>
      </c>
      <c r="C21" s="89">
        <v>64280</v>
      </c>
      <c r="D21" s="89">
        <v>25426</v>
      </c>
      <c r="E21" s="89">
        <v>24880</v>
      </c>
      <c r="F21" s="89">
        <v>358141</v>
      </c>
      <c r="G21" s="89">
        <v>67538</v>
      </c>
      <c r="H21" s="89">
        <v>546754</v>
      </c>
      <c r="I21" s="2" t="s">
        <v>1313</v>
      </c>
      <c r="J21" s="14">
        <v>3.9117696703720672E-2</v>
      </c>
      <c r="K21" s="14">
        <v>1.8666376275000906E-2</v>
      </c>
      <c r="L21" s="14">
        <v>2.7279125557362768E-2</v>
      </c>
      <c r="M21" s="14">
        <v>5.0253895282839751E-2</v>
      </c>
      <c r="N21" s="14">
        <v>3.8494523730215773E-2</v>
      </c>
      <c r="O21" s="14">
        <v>2.3555319321095645E-2</v>
      </c>
      <c r="P21" s="14">
        <v>3.1774061142202749E-2</v>
      </c>
      <c r="R21" s="2" t="s">
        <v>1332</v>
      </c>
      <c r="S21" s="13">
        <v>1435</v>
      </c>
      <c r="T21" s="13">
        <v>23902</v>
      </c>
      <c r="U21" s="13">
        <v>7486</v>
      </c>
      <c r="V21" s="13">
        <v>1973</v>
      </c>
      <c r="W21" s="13">
        <v>46454</v>
      </c>
      <c r="X21" s="13">
        <v>17167</v>
      </c>
      <c r="Y21" s="13">
        <v>98417</v>
      </c>
    </row>
    <row r="22" spans="1:25" x14ac:dyDescent="0.25">
      <c r="A22" s="2" t="s">
        <v>1320</v>
      </c>
      <c r="B22" s="89">
        <v>5196</v>
      </c>
      <c r="C22" s="89">
        <v>101810</v>
      </c>
      <c r="D22" s="89">
        <v>36053</v>
      </c>
      <c r="E22" s="89">
        <v>16576</v>
      </c>
      <c r="F22" s="89">
        <v>264474</v>
      </c>
      <c r="G22" s="89">
        <v>79209</v>
      </c>
      <c r="H22" s="89">
        <v>503318</v>
      </c>
      <c r="I22" s="2" t="s">
        <v>1320</v>
      </c>
      <c r="J22" s="14">
        <v>3.1323093245882665E-2</v>
      </c>
      <c r="K22" s="14">
        <v>2.9564775490943409E-2</v>
      </c>
      <c r="L22" s="14">
        <v>3.8680654201195618E-2</v>
      </c>
      <c r="M22" s="14">
        <v>3.3481051776863009E-2</v>
      </c>
      <c r="N22" s="14">
        <v>2.8426794667533419E-2</v>
      </c>
      <c r="O22" s="14">
        <v>2.7625829727037591E-2</v>
      </c>
      <c r="P22" s="14">
        <v>2.924982150285357E-2</v>
      </c>
      <c r="R22" s="2" t="s">
        <v>1341</v>
      </c>
      <c r="S22" s="13">
        <v>1544</v>
      </c>
      <c r="T22" s="13">
        <v>27551</v>
      </c>
      <c r="U22" s="13">
        <v>3800</v>
      </c>
      <c r="V22" s="13">
        <v>3347</v>
      </c>
      <c r="W22" s="13">
        <v>46643</v>
      </c>
      <c r="X22" s="13">
        <v>19155</v>
      </c>
      <c r="Y22" s="13">
        <v>102040</v>
      </c>
    </row>
    <row r="23" spans="1:25" x14ac:dyDescent="0.25">
      <c r="A23" s="2" t="s">
        <v>1323</v>
      </c>
      <c r="B23" s="89">
        <v>2370</v>
      </c>
      <c r="C23" s="89">
        <v>73656</v>
      </c>
      <c r="D23" s="89">
        <v>17701</v>
      </c>
      <c r="E23" s="89">
        <v>18960</v>
      </c>
      <c r="F23" s="89">
        <v>315302</v>
      </c>
      <c r="G23" s="89">
        <v>50057</v>
      </c>
      <c r="H23" s="89">
        <v>478046</v>
      </c>
      <c r="I23" s="2" t="s">
        <v>1323</v>
      </c>
      <c r="J23" s="14">
        <v>1.4287092184900292E-2</v>
      </c>
      <c r="K23" s="14">
        <v>2.1389088533159097E-2</v>
      </c>
      <c r="L23" s="14">
        <v>1.8991103653381514E-2</v>
      </c>
      <c r="M23" s="14">
        <v>3.8296376791102961E-2</v>
      </c>
      <c r="N23" s="14">
        <v>3.3890005113026693E-2</v>
      </c>
      <c r="O23" s="14">
        <v>1.7458447381564227E-2</v>
      </c>
      <c r="P23" s="14">
        <v>2.7781164532468813E-2</v>
      </c>
      <c r="R23" s="2" t="s">
        <v>1350</v>
      </c>
      <c r="S23" s="13">
        <v>343</v>
      </c>
      <c r="T23" s="13">
        <v>24267</v>
      </c>
      <c r="U23" s="13">
        <v>4073</v>
      </c>
      <c r="V23" s="13">
        <v>1099</v>
      </c>
      <c r="W23" s="13">
        <v>54391</v>
      </c>
      <c r="X23" s="13">
        <v>25933</v>
      </c>
      <c r="Y23" s="13">
        <v>110106</v>
      </c>
    </row>
    <row r="24" spans="1:25" x14ac:dyDescent="0.25">
      <c r="A24" s="2" t="s">
        <v>1322</v>
      </c>
      <c r="B24" s="89">
        <v>6414</v>
      </c>
      <c r="C24" s="89">
        <v>104711</v>
      </c>
      <c r="D24" s="89">
        <v>22926</v>
      </c>
      <c r="E24" s="89">
        <v>17143</v>
      </c>
      <c r="F24" s="89">
        <v>195859</v>
      </c>
      <c r="G24" s="89">
        <v>94572</v>
      </c>
      <c r="H24" s="89">
        <v>441625</v>
      </c>
      <c r="I24" s="2" t="s">
        <v>1322</v>
      </c>
      <c r="J24" s="14">
        <v>3.8665573533312438E-2</v>
      </c>
      <c r="K24" s="14">
        <v>3.0407201713310829E-2</v>
      </c>
      <c r="L24" s="14">
        <v>2.4596917821446504E-2</v>
      </c>
      <c r="M24" s="14">
        <v>3.4626307348622258E-2</v>
      </c>
      <c r="N24" s="14">
        <v>2.1051761522071839E-2</v>
      </c>
      <c r="O24" s="14">
        <v>3.2984003950881836E-2</v>
      </c>
      <c r="P24" s="14">
        <v>2.5664594592678402E-2</v>
      </c>
      <c r="R24" s="2" t="s">
        <v>1337</v>
      </c>
      <c r="S24" s="13">
        <v>604</v>
      </c>
      <c r="T24" s="13">
        <v>28546</v>
      </c>
      <c r="U24" s="13">
        <v>6684</v>
      </c>
      <c r="V24" s="13">
        <v>5169</v>
      </c>
      <c r="W24" s="13">
        <v>66611</v>
      </c>
      <c r="X24" s="13">
        <v>14970</v>
      </c>
      <c r="Y24" s="13">
        <v>122584</v>
      </c>
    </row>
    <row r="25" spans="1:25" x14ac:dyDescent="0.25">
      <c r="A25" s="2" t="s">
        <v>1342</v>
      </c>
      <c r="B25" s="89">
        <v>18925</v>
      </c>
      <c r="C25" s="89">
        <v>103230</v>
      </c>
      <c r="D25" s="89">
        <v>21510</v>
      </c>
      <c r="E25" s="89">
        <v>6003</v>
      </c>
      <c r="F25" s="89">
        <v>196532</v>
      </c>
      <c r="G25" s="89">
        <v>92743</v>
      </c>
      <c r="H25" s="89">
        <v>438943</v>
      </c>
      <c r="I25" s="2" t="s">
        <v>1342</v>
      </c>
      <c r="J25" s="14">
        <v>0.11408574666634516</v>
      </c>
      <c r="K25" s="14">
        <v>2.9977131656321463E-2</v>
      </c>
      <c r="L25" s="14">
        <v>2.3077715359823531E-2</v>
      </c>
      <c r="M25" s="14">
        <v>1.2125166132752694E-2</v>
      </c>
      <c r="N25" s="14">
        <v>2.1124098435383737E-2</v>
      </c>
      <c r="O25" s="14">
        <v>3.2346101154851689E-2</v>
      </c>
      <c r="P25" s="14">
        <v>2.5508732848670335E-2</v>
      </c>
      <c r="R25" s="2" t="s">
        <v>1318</v>
      </c>
      <c r="S25" s="13">
        <v>2150</v>
      </c>
      <c r="T25" s="13">
        <v>31601</v>
      </c>
      <c r="U25" s="13">
        <v>6708</v>
      </c>
      <c r="V25" s="13">
        <v>3904</v>
      </c>
      <c r="W25" s="13">
        <v>66464</v>
      </c>
      <c r="X25" s="13">
        <v>23229</v>
      </c>
      <c r="Y25" s="13">
        <v>134056</v>
      </c>
    </row>
    <row r="26" spans="1:25" x14ac:dyDescent="0.25">
      <c r="A26" s="2" t="s">
        <v>1317</v>
      </c>
      <c r="B26" s="89">
        <v>5425</v>
      </c>
      <c r="C26" s="89">
        <v>92181</v>
      </c>
      <c r="D26" s="89">
        <v>29726</v>
      </c>
      <c r="E26" s="89">
        <v>8606</v>
      </c>
      <c r="F26" s="89">
        <v>212593</v>
      </c>
      <c r="G26" s="89">
        <v>82536</v>
      </c>
      <c r="H26" s="89">
        <v>431067</v>
      </c>
      <c r="I26" s="2" t="s">
        <v>1317</v>
      </c>
      <c r="J26" s="14">
        <v>3.2703575992862485E-2</v>
      </c>
      <c r="K26" s="14">
        <v>2.6768594141348145E-2</v>
      </c>
      <c r="L26" s="14">
        <v>3.1892522863138741E-2</v>
      </c>
      <c r="M26" s="14">
        <v>1.7382838537143043E-2</v>
      </c>
      <c r="N26" s="14">
        <v>2.2850403286353033E-2</v>
      </c>
      <c r="O26" s="14">
        <v>2.8786192002812492E-2</v>
      </c>
      <c r="P26" s="14">
        <v>2.5051026996393097E-2</v>
      </c>
      <c r="R26" s="2" t="s">
        <v>1319</v>
      </c>
      <c r="S26" s="13">
        <v>232</v>
      </c>
      <c r="T26" s="13">
        <v>32628</v>
      </c>
      <c r="U26" s="13">
        <v>7603</v>
      </c>
      <c r="V26" s="13">
        <v>4860</v>
      </c>
      <c r="W26" s="13">
        <v>68737</v>
      </c>
      <c r="X26" s="13">
        <v>32128</v>
      </c>
      <c r="Y26" s="13">
        <v>146188</v>
      </c>
    </row>
    <row r="27" spans="1:25" x14ac:dyDescent="0.25">
      <c r="A27" s="2" t="s">
        <v>1343</v>
      </c>
      <c r="B27" s="89">
        <v>7584</v>
      </c>
      <c r="C27" s="89">
        <v>90381</v>
      </c>
      <c r="D27" s="89">
        <v>31113</v>
      </c>
      <c r="E27" s="89">
        <v>11623</v>
      </c>
      <c r="F27" s="89">
        <v>207299</v>
      </c>
      <c r="G27" s="89">
        <v>68585</v>
      </c>
      <c r="H27" s="89">
        <v>416585</v>
      </c>
      <c r="I27" s="2" t="s">
        <v>1343</v>
      </c>
      <c r="J27" s="14">
        <v>4.5718694991680936E-2</v>
      </c>
      <c r="K27" s="14">
        <v>2.6245889142981597E-2</v>
      </c>
      <c r="L27" s="14">
        <v>3.3380611715025085E-2</v>
      </c>
      <c r="M27" s="14">
        <v>2.3476729295516335E-2</v>
      </c>
      <c r="N27" s="14">
        <v>2.2281381564104641E-2</v>
      </c>
      <c r="O27" s="14">
        <v>2.3920482922759702E-2</v>
      </c>
      <c r="P27" s="14">
        <v>2.4209420069948334E-2</v>
      </c>
      <c r="R27" s="2" t="s">
        <v>1328</v>
      </c>
      <c r="S27" s="13">
        <v>2274</v>
      </c>
      <c r="T27" s="13">
        <v>29764</v>
      </c>
      <c r="U27" s="13">
        <v>9943</v>
      </c>
      <c r="V27" s="13">
        <v>2321</v>
      </c>
      <c r="W27" s="13">
        <v>79260</v>
      </c>
      <c r="X27" s="13">
        <v>24098</v>
      </c>
      <c r="Y27" s="13">
        <v>147660</v>
      </c>
    </row>
    <row r="28" spans="1:25" x14ac:dyDescent="0.25">
      <c r="A28" s="2" t="s">
        <v>1316</v>
      </c>
      <c r="B28" s="89">
        <v>3585</v>
      </c>
      <c r="C28" s="89">
        <v>88206</v>
      </c>
      <c r="D28" s="89">
        <v>35904</v>
      </c>
      <c r="E28" s="89">
        <v>12553</v>
      </c>
      <c r="F28" s="89">
        <v>189006</v>
      </c>
      <c r="G28" s="89">
        <v>69034</v>
      </c>
      <c r="H28" s="89">
        <v>398288</v>
      </c>
      <c r="I28" s="2" t="s">
        <v>1316</v>
      </c>
      <c r="J28" s="14">
        <v>2.1611487545513734E-2</v>
      </c>
      <c r="K28" s="14">
        <v>2.5614287269955353E-2</v>
      </c>
      <c r="L28" s="14">
        <v>3.852079462013501E-2</v>
      </c>
      <c r="M28" s="14">
        <v>2.5355190815333092E-2</v>
      </c>
      <c r="N28" s="14">
        <v>2.0315171823815655E-2</v>
      </c>
      <c r="O28" s="14">
        <v>2.4077081258143812E-2</v>
      </c>
      <c r="P28" s="14">
        <v>2.3146108239181874E-2</v>
      </c>
      <c r="R28" s="2" t="s">
        <v>1308</v>
      </c>
      <c r="S28" s="13">
        <v>619</v>
      </c>
      <c r="T28" s="13">
        <v>36932</v>
      </c>
      <c r="U28" s="13">
        <v>16543</v>
      </c>
      <c r="V28" s="13">
        <v>3088</v>
      </c>
      <c r="W28" s="13">
        <v>68772</v>
      </c>
      <c r="X28" s="13">
        <v>30732</v>
      </c>
      <c r="Y28" s="13">
        <v>156686</v>
      </c>
    </row>
    <row r="29" spans="1:25" x14ac:dyDescent="0.25">
      <c r="A29" s="2" t="s">
        <v>1327</v>
      </c>
      <c r="B29" s="89">
        <v>2194</v>
      </c>
      <c r="C29" s="89">
        <v>100957</v>
      </c>
      <c r="D29" s="89">
        <v>27603</v>
      </c>
      <c r="E29" s="89">
        <v>22901</v>
      </c>
      <c r="F29" s="89">
        <v>156125</v>
      </c>
      <c r="G29" s="89">
        <v>66371</v>
      </c>
      <c r="H29" s="89">
        <v>376151</v>
      </c>
      <c r="I29" s="2" t="s">
        <v>1327</v>
      </c>
      <c r="J29" s="14">
        <v>1.3226109811675629E-2</v>
      </c>
      <c r="K29" s="14">
        <v>2.9317071400050819E-2</v>
      </c>
      <c r="L29" s="14">
        <v>2.961479205379865E-2</v>
      </c>
      <c r="M29" s="14">
        <v>4.6256609962713552E-2</v>
      </c>
      <c r="N29" s="14">
        <v>1.6780981561396034E-2</v>
      </c>
      <c r="O29" s="14">
        <v>2.3148303157636278E-2</v>
      </c>
      <c r="P29" s="14">
        <v>2.1859638654130934E-2</v>
      </c>
      <c r="R29" s="2" t="s">
        <v>1310</v>
      </c>
      <c r="S29" s="13">
        <v>244</v>
      </c>
      <c r="T29" s="13">
        <v>34976</v>
      </c>
      <c r="U29" s="13">
        <v>15179</v>
      </c>
      <c r="V29" s="13">
        <v>9367</v>
      </c>
      <c r="W29" s="13">
        <v>74016</v>
      </c>
      <c r="X29" s="13">
        <v>28374</v>
      </c>
      <c r="Y29" s="13">
        <v>162156</v>
      </c>
    </row>
    <row r="30" spans="1:25" x14ac:dyDescent="0.25">
      <c r="A30" s="2" t="s">
        <v>1309</v>
      </c>
      <c r="B30" s="89">
        <v>819</v>
      </c>
      <c r="C30" s="89">
        <v>57363</v>
      </c>
      <c r="D30" s="89">
        <v>14830</v>
      </c>
      <c r="E30" s="89">
        <v>10201</v>
      </c>
      <c r="F30" s="89">
        <v>241310</v>
      </c>
      <c r="G30" s="89">
        <v>49723</v>
      </c>
      <c r="H30" s="89">
        <v>374246</v>
      </c>
      <c r="I30" s="2" t="s">
        <v>1309</v>
      </c>
      <c r="J30" s="14">
        <v>4.9371850208579492E-3</v>
      </c>
      <c r="K30" s="14">
        <v>1.665773712294457E-2</v>
      </c>
      <c r="L30" s="14">
        <v>1.5910856289455277E-2</v>
      </c>
      <c r="M30" s="14">
        <v>2.0604501036183612E-2</v>
      </c>
      <c r="N30" s="14">
        <v>2.593702905095582E-2</v>
      </c>
      <c r="O30" s="14">
        <v>1.7341957751233952E-2</v>
      </c>
      <c r="P30" s="14">
        <v>2.1748931486966366E-2</v>
      </c>
      <c r="R30" s="2" t="s">
        <v>1354</v>
      </c>
      <c r="S30" s="13">
        <v>237</v>
      </c>
      <c r="T30" s="13">
        <v>37029</v>
      </c>
      <c r="U30" s="13">
        <v>4520</v>
      </c>
      <c r="V30" s="13">
        <v>2624</v>
      </c>
      <c r="W30" s="13">
        <v>98182</v>
      </c>
      <c r="X30" s="13">
        <v>31267</v>
      </c>
      <c r="Y30" s="13">
        <v>173859</v>
      </c>
    </row>
    <row r="31" spans="1:25" x14ac:dyDescent="0.25">
      <c r="A31" s="2" t="s">
        <v>1304</v>
      </c>
      <c r="B31" s="89">
        <v>2562</v>
      </c>
      <c r="C31" s="89">
        <v>91615</v>
      </c>
      <c r="D31" s="89">
        <v>21175</v>
      </c>
      <c r="E31" s="89">
        <v>1290</v>
      </c>
      <c r="F31" s="89">
        <v>165395</v>
      </c>
      <c r="G31" s="89">
        <v>78504</v>
      </c>
      <c r="H31" s="89">
        <v>360541</v>
      </c>
      <c r="I31" s="2" t="s">
        <v>1304</v>
      </c>
      <c r="J31" s="14">
        <v>1.5444527501145378E-2</v>
      </c>
      <c r="K31" s="14">
        <v>2.6604232458528439E-2</v>
      </c>
      <c r="L31" s="14">
        <v>2.2718299523210753E-2</v>
      </c>
      <c r="M31" s="14">
        <v>2.6056079145845368E-3</v>
      </c>
      <c r="N31" s="14">
        <v>1.7777360738812472E-2</v>
      </c>
      <c r="O31" s="14">
        <v>2.7379945926490162E-2</v>
      </c>
      <c r="P31" s="14">
        <v>2.0952479137365105E-2</v>
      </c>
      <c r="R31" s="2" t="s">
        <v>1344</v>
      </c>
      <c r="S31" s="13">
        <v>6391</v>
      </c>
      <c r="T31" s="13">
        <v>36987</v>
      </c>
      <c r="U31" s="13">
        <v>6354</v>
      </c>
      <c r="V31" s="13">
        <v>4061</v>
      </c>
      <c r="W31" s="13">
        <v>98456</v>
      </c>
      <c r="X31" s="13">
        <v>21950</v>
      </c>
      <c r="Y31" s="13">
        <v>174199</v>
      </c>
    </row>
    <row r="32" spans="1:25" x14ac:dyDescent="0.25">
      <c r="A32" s="2" t="s">
        <v>1331</v>
      </c>
      <c r="B32" s="89">
        <v>4295</v>
      </c>
      <c r="C32" s="89">
        <v>85699</v>
      </c>
      <c r="D32" s="89">
        <v>18126</v>
      </c>
      <c r="E32" s="89">
        <v>9817</v>
      </c>
      <c r="F32" s="89">
        <v>176650</v>
      </c>
      <c r="G32" s="89">
        <v>60860</v>
      </c>
      <c r="H32" s="89">
        <v>355447</v>
      </c>
      <c r="I32" s="2" t="s">
        <v>1331</v>
      </c>
      <c r="J32" s="14">
        <v>2.5891586892045043E-2</v>
      </c>
      <c r="K32" s="14">
        <v>2.4886275363897058E-2</v>
      </c>
      <c r="L32" s="14">
        <v>1.9447078968487276E-2</v>
      </c>
      <c r="M32" s="14">
        <v>1.9828878215097982E-2</v>
      </c>
      <c r="N32" s="14">
        <v>1.8987096191004707E-2</v>
      </c>
      <c r="O32" s="14">
        <v>2.1226224257186781E-2</v>
      </c>
      <c r="P32" s="14">
        <v>2.0656446428947095E-2</v>
      </c>
      <c r="R32" s="2" t="s">
        <v>1347</v>
      </c>
      <c r="S32" s="13">
        <v>886</v>
      </c>
      <c r="T32" s="13">
        <v>47975</v>
      </c>
      <c r="U32" s="13">
        <v>7886</v>
      </c>
      <c r="V32" s="13">
        <v>1443</v>
      </c>
      <c r="W32" s="13">
        <v>89485</v>
      </c>
      <c r="X32" s="13">
        <v>41650</v>
      </c>
      <c r="Y32" s="13">
        <v>189325</v>
      </c>
    </row>
    <row r="33" spans="1:25" x14ac:dyDescent="0.25">
      <c r="A33" s="2" t="s">
        <v>1321</v>
      </c>
      <c r="B33" s="89">
        <v>4615</v>
      </c>
      <c r="C33" s="89">
        <v>91216</v>
      </c>
      <c r="D33" s="89">
        <v>20296</v>
      </c>
      <c r="E33" s="89">
        <v>6589</v>
      </c>
      <c r="F33" s="89">
        <v>164188</v>
      </c>
      <c r="G33" s="89">
        <v>67937</v>
      </c>
      <c r="H33" s="89">
        <v>354841</v>
      </c>
      <c r="I33" s="2" t="s">
        <v>1321</v>
      </c>
      <c r="J33" s="14">
        <v>2.7820645752453521E-2</v>
      </c>
      <c r="K33" s="14">
        <v>2.6488366183890524E-2</v>
      </c>
      <c r="L33" s="14">
        <v>2.1775235283262594E-2</v>
      </c>
      <c r="M33" s="14">
        <v>1.330879887534691E-2</v>
      </c>
      <c r="N33" s="14">
        <v>1.764762722563646E-2</v>
      </c>
      <c r="O33" s="14">
        <v>2.3694479089065041E-2</v>
      </c>
      <c r="P33" s="14">
        <v>2.0621229345849073E-2</v>
      </c>
      <c r="R33" s="2" t="s">
        <v>1334</v>
      </c>
      <c r="S33" s="13">
        <v>741</v>
      </c>
      <c r="T33" s="13">
        <v>34185</v>
      </c>
      <c r="U33" s="13">
        <v>6082</v>
      </c>
      <c r="V33" s="13">
        <v>5275</v>
      </c>
      <c r="W33" s="13">
        <v>134178</v>
      </c>
      <c r="X33" s="13">
        <v>30995</v>
      </c>
      <c r="Y33" s="13">
        <v>211456</v>
      </c>
    </row>
    <row r="34" spans="1:25" x14ac:dyDescent="0.25">
      <c r="A34" s="2" t="s">
        <v>1324</v>
      </c>
      <c r="B34" s="89">
        <v>3774</v>
      </c>
      <c r="C34" s="89">
        <v>59071</v>
      </c>
      <c r="D34" s="89">
        <v>16507</v>
      </c>
      <c r="E34" s="89">
        <v>4777</v>
      </c>
      <c r="F34" s="89">
        <v>139343</v>
      </c>
      <c r="G34" s="89">
        <v>45618</v>
      </c>
      <c r="H34" s="89">
        <v>269090</v>
      </c>
      <c r="I34" s="2" t="s">
        <v>1324</v>
      </c>
      <c r="J34" s="14">
        <v>2.2750837934942491E-2</v>
      </c>
      <c r="K34" s="14">
        <v>1.7153726088061271E-2</v>
      </c>
      <c r="L34" s="14">
        <v>1.7710081238707907E-2</v>
      </c>
      <c r="M34" s="14">
        <v>9.6488286883490947E-3</v>
      </c>
      <c r="N34" s="14">
        <v>1.4977180552183236E-2</v>
      </c>
      <c r="O34" s="14">
        <v>1.5910251366486144E-2</v>
      </c>
      <c r="P34" s="14">
        <v>1.563789585948221E-2</v>
      </c>
      <c r="R34" s="2" t="s">
        <v>1314</v>
      </c>
      <c r="S34" s="13">
        <v>4217</v>
      </c>
      <c r="T34" s="13">
        <v>54258</v>
      </c>
      <c r="U34" s="13">
        <v>15690</v>
      </c>
      <c r="V34" s="13">
        <v>3485</v>
      </c>
      <c r="W34" s="13">
        <v>99823</v>
      </c>
      <c r="X34" s="13">
        <v>39188</v>
      </c>
      <c r="Y34" s="13">
        <v>216661</v>
      </c>
    </row>
    <row r="35" spans="1:25" x14ac:dyDescent="0.25">
      <c r="A35" s="2" t="s">
        <v>1352</v>
      </c>
      <c r="B35" s="89">
        <v>560</v>
      </c>
      <c r="C35" s="89">
        <v>48533</v>
      </c>
      <c r="D35" s="89">
        <v>7134</v>
      </c>
      <c r="E35" s="89">
        <v>10524</v>
      </c>
      <c r="F35" s="89">
        <v>144154</v>
      </c>
      <c r="G35" s="89">
        <v>38426</v>
      </c>
      <c r="H35" s="89">
        <v>249331</v>
      </c>
      <c r="I35" s="2" t="s">
        <v>1352</v>
      </c>
      <c r="J35" s="14">
        <v>3.3758530057148369E-3</v>
      </c>
      <c r="K35" s="14">
        <v>1.40935787142909E-2</v>
      </c>
      <c r="L35" s="14">
        <v>7.6539479952106495E-3</v>
      </c>
      <c r="M35" s="14">
        <v>2.1256912940378035E-2</v>
      </c>
      <c r="N35" s="14">
        <v>1.5494287372307344E-2</v>
      </c>
      <c r="O35" s="14">
        <v>1.3401887829554046E-2</v>
      </c>
      <c r="P35" s="14">
        <v>1.4489621362891818E-2</v>
      </c>
      <c r="R35" s="2" t="s">
        <v>1348</v>
      </c>
      <c r="S35" s="13">
        <v>241</v>
      </c>
      <c r="T35" s="13">
        <v>47857</v>
      </c>
      <c r="U35" s="13">
        <v>8557</v>
      </c>
      <c r="V35" s="13">
        <v>2921</v>
      </c>
      <c r="W35" s="13">
        <v>121745</v>
      </c>
      <c r="X35" s="13">
        <v>39262</v>
      </c>
      <c r="Y35" s="13">
        <v>220583</v>
      </c>
    </row>
    <row r="36" spans="1:25" x14ac:dyDescent="0.25">
      <c r="A36" s="2" t="s">
        <v>1348</v>
      </c>
      <c r="B36" s="89">
        <v>241</v>
      </c>
      <c r="C36" s="89">
        <v>47857</v>
      </c>
      <c r="D36" s="89">
        <v>8557</v>
      </c>
      <c r="E36" s="89">
        <v>2921</v>
      </c>
      <c r="F36" s="89">
        <v>121745</v>
      </c>
      <c r="G36" s="89">
        <v>39262</v>
      </c>
      <c r="H36" s="89">
        <v>220583</v>
      </c>
      <c r="I36" s="2" t="s">
        <v>1348</v>
      </c>
      <c r="J36" s="14">
        <v>1.4528224542451351E-3</v>
      </c>
      <c r="K36" s="14">
        <v>1.3897273948237686E-2</v>
      </c>
      <c r="L36" s="14">
        <v>9.1806606384941866E-3</v>
      </c>
      <c r="M36" s="14">
        <v>5.8999850531018857E-3</v>
      </c>
      <c r="N36" s="14">
        <v>1.3085672379133132E-2</v>
      </c>
      <c r="O36" s="14">
        <v>1.3693460676728022E-2</v>
      </c>
      <c r="P36" s="14">
        <v>1.2818960133680793E-2</v>
      </c>
      <c r="R36" s="2" t="s">
        <v>1352</v>
      </c>
      <c r="S36" s="13">
        <v>560</v>
      </c>
      <c r="T36" s="13">
        <v>48533</v>
      </c>
      <c r="U36" s="13">
        <v>7134</v>
      </c>
      <c r="V36" s="13">
        <v>10524</v>
      </c>
      <c r="W36" s="13">
        <v>144154</v>
      </c>
      <c r="X36" s="13">
        <v>38426</v>
      </c>
      <c r="Y36" s="13">
        <v>249331</v>
      </c>
    </row>
    <row r="37" spans="1:25" x14ac:dyDescent="0.25">
      <c r="A37" s="2" t="s">
        <v>1314</v>
      </c>
      <c r="B37" s="89">
        <v>4217</v>
      </c>
      <c r="C37" s="89">
        <v>54258</v>
      </c>
      <c r="D37" s="89">
        <v>15690</v>
      </c>
      <c r="E37" s="89">
        <v>3485</v>
      </c>
      <c r="F37" s="89">
        <v>99823</v>
      </c>
      <c r="G37" s="89">
        <v>39188</v>
      </c>
      <c r="H37" s="89">
        <v>216661</v>
      </c>
      <c r="I37" s="2" t="s">
        <v>1314</v>
      </c>
      <c r="J37" s="14">
        <v>2.5421378794820478E-2</v>
      </c>
      <c r="K37" s="14">
        <v>1.5756071000762279E-2</v>
      </c>
      <c r="L37" s="14">
        <v>1.683353575061047E-2</v>
      </c>
      <c r="M37" s="14">
        <v>7.0391810715714036E-3</v>
      </c>
      <c r="N37" s="14">
        <v>1.0729402225160842E-2</v>
      </c>
      <c r="O37" s="14">
        <v>1.3667651596954249E-2</v>
      </c>
      <c r="P37" s="14">
        <v>1.259103703151836E-2</v>
      </c>
      <c r="R37" s="2" t="s">
        <v>1324</v>
      </c>
      <c r="S37" s="13">
        <v>3774</v>
      </c>
      <c r="T37" s="13">
        <v>59071</v>
      </c>
      <c r="U37" s="13">
        <v>16507</v>
      </c>
      <c r="V37" s="13">
        <v>4777</v>
      </c>
      <c r="W37" s="13">
        <v>139343</v>
      </c>
      <c r="X37" s="13">
        <v>45618</v>
      </c>
      <c r="Y37" s="13">
        <v>269090</v>
      </c>
    </row>
    <row r="38" spans="1:25" x14ac:dyDescent="0.25">
      <c r="A38" s="2" t="s">
        <v>1334</v>
      </c>
      <c r="B38" s="89">
        <v>741</v>
      </c>
      <c r="C38" s="89">
        <v>34185</v>
      </c>
      <c r="D38" s="89">
        <v>6082</v>
      </c>
      <c r="E38" s="89">
        <v>5275</v>
      </c>
      <c r="F38" s="89">
        <v>134178</v>
      </c>
      <c r="G38" s="89">
        <v>30995</v>
      </c>
      <c r="H38" s="89">
        <v>211456</v>
      </c>
      <c r="I38" s="2" t="s">
        <v>1334</v>
      </c>
      <c r="J38" s="14">
        <v>4.4669769236333826E-3</v>
      </c>
      <c r="K38" s="14">
        <v>9.9270390939780028E-3</v>
      </c>
      <c r="L38" s="14">
        <v>6.5252749799370865E-3</v>
      </c>
      <c r="M38" s="14">
        <v>1.0654714534444521E-2</v>
      </c>
      <c r="N38" s="14">
        <v>1.4422024300688533E-2</v>
      </c>
      <c r="O38" s="14">
        <v>1.0810167940379631E-2</v>
      </c>
      <c r="P38" s="14">
        <v>1.2288553669265564E-2</v>
      </c>
      <c r="R38" s="2" t="s">
        <v>1321</v>
      </c>
      <c r="S38" s="13">
        <v>4615</v>
      </c>
      <c r="T38" s="13">
        <v>91216</v>
      </c>
      <c r="U38" s="13">
        <v>20296</v>
      </c>
      <c r="V38" s="13">
        <v>6589</v>
      </c>
      <c r="W38" s="13">
        <v>164188</v>
      </c>
      <c r="X38" s="13">
        <v>67937</v>
      </c>
      <c r="Y38" s="13">
        <v>354841</v>
      </c>
    </row>
    <row r="39" spans="1:25" x14ac:dyDescent="0.25">
      <c r="A39" s="2" t="s">
        <v>1347</v>
      </c>
      <c r="B39" s="89">
        <v>886</v>
      </c>
      <c r="C39" s="89">
        <v>47975</v>
      </c>
      <c r="D39" s="89">
        <v>7886</v>
      </c>
      <c r="E39" s="89">
        <v>1443</v>
      </c>
      <c r="F39" s="89">
        <v>89485</v>
      </c>
      <c r="G39" s="89">
        <v>41650</v>
      </c>
      <c r="H39" s="89">
        <v>189325</v>
      </c>
      <c r="I39" s="2" t="s">
        <v>1347</v>
      </c>
      <c r="J39" s="14">
        <v>5.3410817197559737E-3</v>
      </c>
      <c r="K39" s="14">
        <v>1.3931540164797271E-2</v>
      </c>
      <c r="L39" s="14">
        <v>8.460756082174262E-3</v>
      </c>
      <c r="M39" s="14">
        <v>2.9146451323608423E-3</v>
      </c>
      <c r="N39" s="14">
        <v>9.6182298480161684E-3</v>
      </c>
      <c r="O39" s="14">
        <v>1.4526326656454642E-2</v>
      </c>
      <c r="P39" s="14">
        <v>1.1002432768205691E-2</v>
      </c>
      <c r="R39" s="2" t="s">
        <v>1331</v>
      </c>
      <c r="S39" s="13">
        <v>4295</v>
      </c>
      <c r="T39" s="13">
        <v>85699</v>
      </c>
      <c r="U39" s="13">
        <v>18126</v>
      </c>
      <c r="V39" s="13">
        <v>9817</v>
      </c>
      <c r="W39" s="13">
        <v>176650</v>
      </c>
      <c r="X39" s="13">
        <v>60860</v>
      </c>
      <c r="Y39" s="13">
        <v>355447</v>
      </c>
    </row>
    <row r="40" spans="1:25" x14ac:dyDescent="0.25">
      <c r="A40" s="2" t="s">
        <v>1344</v>
      </c>
      <c r="B40" s="89">
        <v>6391</v>
      </c>
      <c r="C40" s="89">
        <v>36987</v>
      </c>
      <c r="D40" s="89">
        <v>6354</v>
      </c>
      <c r="E40" s="89">
        <v>4061</v>
      </c>
      <c r="F40" s="89">
        <v>98456</v>
      </c>
      <c r="G40" s="89">
        <v>21950</v>
      </c>
      <c r="H40" s="89">
        <v>174199</v>
      </c>
      <c r="I40" s="2" t="s">
        <v>1344</v>
      </c>
      <c r="J40" s="14">
        <v>3.8526922427720572E-2</v>
      </c>
      <c r="K40" s="14">
        <v>1.074071654143526E-2</v>
      </c>
      <c r="L40" s="14">
        <v>6.8170991816047756E-3</v>
      </c>
      <c r="M40" s="14">
        <v>8.2026153031998488E-3</v>
      </c>
      <c r="N40" s="14">
        <v>1.0582471228879476E-2</v>
      </c>
      <c r="O40" s="14">
        <v>7.6555310950583285E-3</v>
      </c>
      <c r="P40" s="14">
        <v>1.0123400426719468E-2</v>
      </c>
      <c r="R40" s="2" t="s">
        <v>1304</v>
      </c>
      <c r="S40" s="13">
        <v>2562</v>
      </c>
      <c r="T40" s="13">
        <v>91615</v>
      </c>
      <c r="U40" s="13">
        <v>21175</v>
      </c>
      <c r="V40" s="13">
        <v>1290</v>
      </c>
      <c r="W40" s="13">
        <v>165395</v>
      </c>
      <c r="X40" s="13">
        <v>78504</v>
      </c>
      <c r="Y40" s="13">
        <v>360541</v>
      </c>
    </row>
    <row r="41" spans="1:25" x14ac:dyDescent="0.25">
      <c r="A41" s="2" t="s">
        <v>1354</v>
      </c>
      <c r="B41" s="89">
        <v>237</v>
      </c>
      <c r="C41" s="89">
        <v>37029</v>
      </c>
      <c r="D41" s="89">
        <v>4520</v>
      </c>
      <c r="E41" s="89">
        <v>2624</v>
      </c>
      <c r="F41" s="89">
        <v>98182</v>
      </c>
      <c r="G41" s="89">
        <v>31267</v>
      </c>
      <c r="H41" s="89">
        <v>173859</v>
      </c>
      <c r="I41" s="2" t="s">
        <v>1354</v>
      </c>
      <c r="J41" s="14">
        <v>1.4287092184900292E-3</v>
      </c>
      <c r="K41" s="14">
        <v>1.0752912991397147E-2</v>
      </c>
      <c r="L41" s="14">
        <v>4.8494315865366044E-3</v>
      </c>
      <c r="M41" s="14">
        <v>5.3000892774184684E-3</v>
      </c>
      <c r="N41" s="14">
        <v>1.0553020539061557E-2</v>
      </c>
      <c r="O41" s="14">
        <v>1.0905033747115661E-2</v>
      </c>
      <c r="P41" s="14">
        <v>1.010364166722553E-2</v>
      </c>
      <c r="R41" s="2" t="s">
        <v>1309</v>
      </c>
      <c r="S41" s="13">
        <v>819</v>
      </c>
      <c r="T41" s="13">
        <v>57363</v>
      </c>
      <c r="U41" s="13">
        <v>14830</v>
      </c>
      <c r="V41" s="13">
        <v>10201</v>
      </c>
      <c r="W41" s="13">
        <v>241310</v>
      </c>
      <c r="X41" s="13">
        <v>49723</v>
      </c>
      <c r="Y41" s="13">
        <v>374246</v>
      </c>
    </row>
    <row r="42" spans="1:25" x14ac:dyDescent="0.25">
      <c r="A42" s="2" t="s">
        <v>1310</v>
      </c>
      <c r="B42" s="89">
        <v>244</v>
      </c>
      <c r="C42" s="89">
        <v>34976</v>
      </c>
      <c r="D42" s="89">
        <v>15179</v>
      </c>
      <c r="E42" s="89">
        <v>9367</v>
      </c>
      <c r="F42" s="89">
        <v>74016</v>
      </c>
      <c r="G42" s="89">
        <v>28374</v>
      </c>
      <c r="H42" s="89">
        <v>162156</v>
      </c>
      <c r="I42" s="2" t="s">
        <v>1310</v>
      </c>
      <c r="J42" s="14">
        <v>1.4709073810614645E-3</v>
      </c>
      <c r="K42" s="14">
        <v>1.0156738901593524E-2</v>
      </c>
      <c r="L42" s="14">
        <v>1.6285292489389185E-2</v>
      </c>
      <c r="M42" s="14">
        <v>1.891994522163826E-2</v>
      </c>
      <c r="N42" s="14">
        <v>7.9555556845366786E-3</v>
      </c>
      <c r="O42" s="14">
        <v>9.8960382365004557E-3</v>
      </c>
      <c r="P42" s="14">
        <v>9.4235335426444584E-3</v>
      </c>
      <c r="R42" s="2" t="s">
        <v>1327</v>
      </c>
      <c r="S42" s="13">
        <v>2194</v>
      </c>
      <c r="T42" s="13">
        <v>100957</v>
      </c>
      <c r="U42" s="13">
        <v>27603</v>
      </c>
      <c r="V42" s="13">
        <v>22901</v>
      </c>
      <c r="W42" s="13">
        <v>156125</v>
      </c>
      <c r="X42" s="13">
        <v>66371</v>
      </c>
      <c r="Y42" s="13">
        <v>376151</v>
      </c>
    </row>
    <row r="43" spans="1:25" x14ac:dyDescent="0.25">
      <c r="A43" s="2" t="s">
        <v>1308</v>
      </c>
      <c r="B43" s="89">
        <v>619</v>
      </c>
      <c r="C43" s="89">
        <v>36932</v>
      </c>
      <c r="D43" s="89">
        <v>16543</v>
      </c>
      <c r="E43" s="89">
        <v>3088</v>
      </c>
      <c r="F43" s="89">
        <v>68772</v>
      </c>
      <c r="G43" s="89">
        <v>30732</v>
      </c>
      <c r="H43" s="89">
        <v>156686</v>
      </c>
      <c r="I43" s="2" t="s">
        <v>1308</v>
      </c>
      <c r="J43" s="14">
        <v>3.7315232331026501E-3</v>
      </c>
      <c r="K43" s="14">
        <v>1.0724744999818505E-2</v>
      </c>
      <c r="L43" s="14">
        <v>1.7748705030105099E-2</v>
      </c>
      <c r="M43" s="14">
        <v>6.2373001862302711E-3</v>
      </c>
      <c r="N43" s="14">
        <v>7.3919081757587071E-3</v>
      </c>
      <c r="O43" s="14">
        <v>1.0718441075778249E-2</v>
      </c>
      <c r="P43" s="14">
        <v>9.1056499707860925E-3</v>
      </c>
      <c r="R43" s="2" t="s">
        <v>1316</v>
      </c>
      <c r="S43" s="13">
        <v>3585</v>
      </c>
      <c r="T43" s="13">
        <v>88206</v>
      </c>
      <c r="U43" s="13">
        <v>35904</v>
      </c>
      <c r="V43" s="13">
        <v>12553</v>
      </c>
      <c r="W43" s="13">
        <v>189006</v>
      </c>
      <c r="X43" s="13">
        <v>69034</v>
      </c>
      <c r="Y43" s="13">
        <v>398288</v>
      </c>
    </row>
    <row r="44" spans="1:25" x14ac:dyDescent="0.25">
      <c r="A44" s="2" t="s">
        <v>1328</v>
      </c>
      <c r="B44" s="89">
        <v>2274</v>
      </c>
      <c r="C44" s="89">
        <v>29764</v>
      </c>
      <c r="D44" s="89">
        <v>9943</v>
      </c>
      <c r="E44" s="89">
        <v>2321</v>
      </c>
      <c r="F44" s="89">
        <v>79260</v>
      </c>
      <c r="G44" s="89">
        <v>24098</v>
      </c>
      <c r="H44" s="89">
        <v>147660</v>
      </c>
      <c r="I44" s="2" t="s">
        <v>1328</v>
      </c>
      <c r="J44" s="14">
        <v>1.3708374526777749E-2</v>
      </c>
      <c r="K44" s="14">
        <v>8.6432175396566127E-3</v>
      </c>
      <c r="L44" s="14">
        <v>1.0667676607286163E-2</v>
      </c>
      <c r="M44" s="14">
        <v>4.6880743951555892E-3</v>
      </c>
      <c r="N44" s="14">
        <v>8.5192031933146502E-3</v>
      </c>
      <c r="O44" s="14">
        <v>8.4046919511943322E-3</v>
      </c>
      <c r="P44" s="14">
        <v>8.5811130202205332E-3</v>
      </c>
      <c r="R44" s="2" t="s">
        <v>1343</v>
      </c>
      <c r="S44" s="13">
        <v>7584</v>
      </c>
      <c r="T44" s="13">
        <v>90381</v>
      </c>
      <c r="U44" s="13">
        <v>31113</v>
      </c>
      <c r="V44" s="13">
        <v>11623</v>
      </c>
      <c r="W44" s="13">
        <v>207299</v>
      </c>
      <c r="X44" s="13">
        <v>68585</v>
      </c>
      <c r="Y44" s="13">
        <v>416585</v>
      </c>
    </row>
    <row r="45" spans="1:25" x14ac:dyDescent="0.25">
      <c r="A45" s="2" t="s">
        <v>1319</v>
      </c>
      <c r="B45" s="89">
        <v>232</v>
      </c>
      <c r="C45" s="89">
        <v>32628</v>
      </c>
      <c r="D45" s="89">
        <v>7603</v>
      </c>
      <c r="E45" s="89">
        <v>4860</v>
      </c>
      <c r="F45" s="89">
        <v>68737</v>
      </c>
      <c r="G45" s="89">
        <v>32128</v>
      </c>
      <c r="H45" s="89">
        <v>146188</v>
      </c>
      <c r="I45" s="2" t="s">
        <v>1319</v>
      </c>
      <c r="J45" s="14">
        <v>1.3985676737961468E-3</v>
      </c>
      <c r="K45" s="14">
        <v>9.474899270390939E-3</v>
      </c>
      <c r="L45" s="14">
        <v>8.1571301664685406E-3</v>
      </c>
      <c r="M45" s="14">
        <v>9.8164763293649999E-3</v>
      </c>
      <c r="N45" s="14">
        <v>7.3881462263294109E-3</v>
      </c>
      <c r="O45" s="14">
        <v>1.1205325877996991E-2</v>
      </c>
      <c r="P45" s="14">
        <v>8.4955692144114813E-3</v>
      </c>
      <c r="R45" s="2" t="s">
        <v>1317</v>
      </c>
      <c r="S45" s="13">
        <v>5425</v>
      </c>
      <c r="T45" s="13">
        <v>92181</v>
      </c>
      <c r="U45" s="13">
        <v>29726</v>
      </c>
      <c r="V45" s="13">
        <v>8606</v>
      </c>
      <c r="W45" s="13">
        <v>212593</v>
      </c>
      <c r="X45" s="13">
        <v>82536</v>
      </c>
      <c r="Y45" s="13">
        <v>431067</v>
      </c>
    </row>
    <row r="46" spans="1:25" x14ac:dyDescent="0.25">
      <c r="A46" s="2" t="s">
        <v>1318</v>
      </c>
      <c r="B46" s="89">
        <v>2150</v>
      </c>
      <c r="C46" s="89">
        <v>31601</v>
      </c>
      <c r="D46" s="89">
        <v>6708</v>
      </c>
      <c r="E46" s="89">
        <v>3904</v>
      </c>
      <c r="F46" s="89">
        <v>66464</v>
      </c>
      <c r="G46" s="89">
        <v>23229</v>
      </c>
      <c r="H46" s="89">
        <v>134056</v>
      </c>
      <c r="I46" s="2" t="s">
        <v>1318</v>
      </c>
      <c r="J46" s="14">
        <v>1.2960864218369462E-2</v>
      </c>
      <c r="K46" s="14">
        <v>9.1766670296562491E-3</v>
      </c>
      <c r="L46" s="14">
        <v>7.1968997970105189E-3</v>
      </c>
      <c r="M46" s="14">
        <v>7.8854986810372348E-3</v>
      </c>
      <c r="N46" s="14">
        <v>7.1438344819639782E-3</v>
      </c>
      <c r="O46" s="14">
        <v>8.1016096495266469E-3</v>
      </c>
      <c r="P46" s="14">
        <v>7.7905301844689405E-3</v>
      </c>
      <c r="R46" s="2" t="s">
        <v>1342</v>
      </c>
      <c r="S46" s="13">
        <v>18925</v>
      </c>
      <c r="T46" s="13">
        <v>103230</v>
      </c>
      <c r="U46" s="13">
        <v>21510</v>
      </c>
      <c r="V46" s="13">
        <v>6003</v>
      </c>
      <c r="W46" s="13">
        <v>196532</v>
      </c>
      <c r="X46" s="13">
        <v>92743</v>
      </c>
      <c r="Y46" s="13">
        <v>438943</v>
      </c>
    </row>
    <row r="47" spans="1:25" x14ac:dyDescent="0.25">
      <c r="A47" s="2" t="s">
        <v>1337</v>
      </c>
      <c r="B47" s="89">
        <v>604</v>
      </c>
      <c r="C47" s="89">
        <v>28546</v>
      </c>
      <c r="D47" s="89">
        <v>6684</v>
      </c>
      <c r="E47" s="89">
        <v>5169</v>
      </c>
      <c r="F47" s="89">
        <v>66611</v>
      </c>
      <c r="G47" s="89">
        <v>14970</v>
      </c>
      <c r="H47" s="89">
        <v>122584</v>
      </c>
      <c r="I47" s="2" t="s">
        <v>1337</v>
      </c>
      <c r="J47" s="14">
        <v>3.6410985990210027E-3</v>
      </c>
      <c r="K47" s="14">
        <v>8.2895204907619154E-3</v>
      </c>
      <c r="L47" s="14">
        <v>7.1711506027457225E-3</v>
      </c>
      <c r="M47" s="14">
        <v>1.0440610318207342E-2</v>
      </c>
      <c r="N47" s="14">
        <v>7.1596346695670223E-3</v>
      </c>
      <c r="O47" s="14">
        <v>5.2211070839646096E-3</v>
      </c>
      <c r="P47" s="14">
        <v>7.123846393544046E-3</v>
      </c>
      <c r="R47" s="2" t="s">
        <v>1322</v>
      </c>
      <c r="S47" s="13">
        <v>6414</v>
      </c>
      <c r="T47" s="13">
        <v>104711</v>
      </c>
      <c r="U47" s="13">
        <v>22926</v>
      </c>
      <c r="V47" s="13">
        <v>17143</v>
      </c>
      <c r="W47" s="13">
        <v>195859</v>
      </c>
      <c r="X47" s="13">
        <v>94572</v>
      </c>
      <c r="Y47" s="13">
        <v>441625</v>
      </c>
    </row>
    <row r="48" spans="1:25" x14ac:dyDescent="0.25">
      <c r="A48" s="2" t="s">
        <v>1350</v>
      </c>
      <c r="B48" s="89">
        <v>343</v>
      </c>
      <c r="C48" s="89">
        <v>24267</v>
      </c>
      <c r="D48" s="89">
        <v>4073</v>
      </c>
      <c r="E48" s="89">
        <v>1099</v>
      </c>
      <c r="F48" s="89">
        <v>54391</v>
      </c>
      <c r="G48" s="89">
        <v>25933</v>
      </c>
      <c r="H48" s="89">
        <v>110106</v>
      </c>
      <c r="I48" s="2" t="s">
        <v>1350</v>
      </c>
      <c r="J48" s="14">
        <v>2.0677099660003375E-3</v>
      </c>
      <c r="K48" s="14">
        <v>7.0469345529783293E-3</v>
      </c>
      <c r="L48" s="14">
        <v>4.3698528433547771E-3</v>
      </c>
      <c r="M48" s="14">
        <v>2.2198163551382993E-3</v>
      </c>
      <c r="N48" s="14">
        <v>5.8461768973956238E-3</v>
      </c>
      <c r="O48" s="14">
        <v>9.0446873753142424E-3</v>
      </c>
      <c r="P48" s="14">
        <v>6.3986999201164976E-3</v>
      </c>
      <c r="R48" s="2" t="s">
        <v>1323</v>
      </c>
      <c r="S48" s="13">
        <v>2370</v>
      </c>
      <c r="T48" s="13">
        <v>73656</v>
      </c>
      <c r="U48" s="13">
        <v>17701</v>
      </c>
      <c r="V48" s="13">
        <v>18960</v>
      </c>
      <c r="W48" s="13">
        <v>315302</v>
      </c>
      <c r="X48" s="13">
        <v>50057</v>
      </c>
      <c r="Y48" s="13">
        <v>478046</v>
      </c>
    </row>
    <row r="49" spans="1:25" x14ac:dyDescent="0.25">
      <c r="A49" s="2" t="s">
        <v>1341</v>
      </c>
      <c r="B49" s="89">
        <v>1544</v>
      </c>
      <c r="C49" s="89">
        <v>27551</v>
      </c>
      <c r="D49" s="89">
        <v>3800</v>
      </c>
      <c r="E49" s="89">
        <v>3347</v>
      </c>
      <c r="F49" s="89">
        <v>46643</v>
      </c>
      <c r="G49" s="89">
        <v>19155</v>
      </c>
      <c r="H49" s="89">
        <v>102040</v>
      </c>
      <c r="I49" s="2" t="s">
        <v>1341</v>
      </c>
      <c r="J49" s="14">
        <v>9.3077090014709075E-3</v>
      </c>
      <c r="K49" s="14">
        <v>8.0005807833315179E-3</v>
      </c>
      <c r="L49" s="14">
        <v>4.0769557585927209E-3</v>
      </c>
      <c r="M49" s="14">
        <v>6.7604416202437555E-3</v>
      </c>
      <c r="N49" s="14">
        <v>5.0133887780188652E-3</v>
      </c>
      <c r="O49" s="14">
        <v>6.6807151765759581E-3</v>
      </c>
      <c r="P49" s="14">
        <v>5.9299524081220592E-3</v>
      </c>
      <c r="R49" s="2" t="s">
        <v>1320</v>
      </c>
      <c r="S49" s="13">
        <v>5196</v>
      </c>
      <c r="T49" s="13">
        <v>101810</v>
      </c>
      <c r="U49" s="13">
        <v>36053</v>
      </c>
      <c r="V49" s="13">
        <v>16576</v>
      </c>
      <c r="W49" s="13">
        <v>264474</v>
      </c>
      <c r="X49" s="13">
        <v>79209</v>
      </c>
      <c r="Y49" s="13">
        <v>503318</v>
      </c>
    </row>
    <row r="50" spans="1:25" x14ac:dyDescent="0.25">
      <c r="A50" s="2" t="s">
        <v>1332</v>
      </c>
      <c r="B50" s="89">
        <v>1435</v>
      </c>
      <c r="C50" s="89">
        <v>23902</v>
      </c>
      <c r="D50" s="89">
        <v>7486</v>
      </c>
      <c r="E50" s="89">
        <v>1973</v>
      </c>
      <c r="F50" s="89">
        <v>46454</v>
      </c>
      <c r="G50" s="89">
        <v>17167</v>
      </c>
      <c r="H50" s="89">
        <v>98417</v>
      </c>
      <c r="I50" s="2" t="s">
        <v>1332</v>
      </c>
      <c r="J50" s="14">
        <v>8.6506233271442697E-3</v>
      </c>
      <c r="K50" s="14">
        <v>6.9409415949762245E-3</v>
      </c>
      <c r="L50" s="14">
        <v>8.0316028444276603E-3</v>
      </c>
      <c r="M50" s="14">
        <v>3.9851662135467376E-3</v>
      </c>
      <c r="N50" s="14">
        <v>4.9930742511006656E-3</v>
      </c>
      <c r="O50" s="14">
        <v>5.9873577361670306E-3</v>
      </c>
      <c r="P50" s="14">
        <v>5.7194053915145893E-3</v>
      </c>
      <c r="R50" s="2" t="s">
        <v>1313</v>
      </c>
      <c r="S50" s="13">
        <v>6489</v>
      </c>
      <c r="T50" s="13">
        <v>64280</v>
      </c>
      <c r="U50" s="13">
        <v>25426</v>
      </c>
      <c r="V50" s="13">
        <v>24880</v>
      </c>
      <c r="W50" s="13">
        <v>358141</v>
      </c>
      <c r="X50" s="13">
        <v>67538</v>
      </c>
      <c r="Y50" s="13">
        <v>546754</v>
      </c>
    </row>
    <row r="51" spans="1:25" x14ac:dyDescent="0.25">
      <c r="A51" s="2" t="s">
        <v>1346</v>
      </c>
      <c r="B51" s="89"/>
      <c r="C51" s="89">
        <v>18138</v>
      </c>
      <c r="D51" s="89">
        <v>2090</v>
      </c>
      <c r="E51" s="89">
        <v>1389</v>
      </c>
      <c r="F51" s="89">
        <v>54517</v>
      </c>
      <c r="G51" s="89">
        <v>14603</v>
      </c>
      <c r="H51" s="89">
        <v>90737</v>
      </c>
      <c r="I51" s="2" t="s">
        <v>1346</v>
      </c>
      <c r="J51" s="14">
        <v>0</v>
      </c>
      <c r="K51" s="14">
        <v>5.2671240335402372E-3</v>
      </c>
      <c r="L51" s="14">
        <v>2.2423256672259965E-3</v>
      </c>
      <c r="M51" s="14">
        <v>2.8055731731456758E-3</v>
      </c>
      <c r="N51" s="14">
        <v>5.8597199153410905E-3</v>
      </c>
      <c r="O51" s="14">
        <v>5.0931079991406274E-3</v>
      </c>
      <c r="P51" s="14">
        <v>5.2730898829456219E-3</v>
      </c>
      <c r="R51" s="2" t="s">
        <v>1336</v>
      </c>
      <c r="S51" s="13">
        <v>2644</v>
      </c>
      <c r="T51" s="13">
        <v>113787</v>
      </c>
      <c r="U51" s="13">
        <v>37476</v>
      </c>
      <c r="V51" s="13">
        <v>20728</v>
      </c>
      <c r="W51" s="13">
        <v>325436</v>
      </c>
      <c r="X51" s="13">
        <v>92940</v>
      </c>
      <c r="Y51" s="13">
        <v>593011</v>
      </c>
    </row>
    <row r="52" spans="1:25" x14ac:dyDescent="0.25">
      <c r="A52" s="2" t="s">
        <v>1311</v>
      </c>
      <c r="B52" s="89">
        <v>4493</v>
      </c>
      <c r="C52" s="89">
        <v>20050</v>
      </c>
      <c r="D52" s="89">
        <v>5017</v>
      </c>
      <c r="E52" s="89">
        <v>5466</v>
      </c>
      <c r="F52" s="89">
        <v>31639</v>
      </c>
      <c r="G52" s="89">
        <v>19829</v>
      </c>
      <c r="H52" s="89">
        <v>86494</v>
      </c>
      <c r="I52" s="2" t="s">
        <v>1311</v>
      </c>
      <c r="J52" s="14">
        <v>2.7085192061922791E-2</v>
      </c>
      <c r="K52" s="14">
        <v>5.8223528984718137E-3</v>
      </c>
      <c r="L52" s="14">
        <v>5.3826544844367578E-3</v>
      </c>
      <c r="M52" s="14">
        <v>1.1040506093890758E-2</v>
      </c>
      <c r="N52" s="14">
        <v>3.4006947998143104E-3</v>
      </c>
      <c r="O52" s="14">
        <v>6.9157870653262683E-3</v>
      </c>
      <c r="P52" s="14">
        <v>5.0265121872609701E-3</v>
      </c>
      <c r="R52" s="2" t="s">
        <v>1340</v>
      </c>
      <c r="S52" s="13">
        <v>1321</v>
      </c>
      <c r="T52" s="13">
        <v>121908</v>
      </c>
      <c r="U52" s="13">
        <v>39531</v>
      </c>
      <c r="V52" s="13">
        <v>13341</v>
      </c>
      <c r="W52" s="13">
        <v>326340</v>
      </c>
      <c r="X52" s="13">
        <v>100564</v>
      </c>
      <c r="Y52" s="13">
        <v>603005</v>
      </c>
    </row>
    <row r="53" spans="1:25" x14ac:dyDescent="0.25">
      <c r="A53" s="2" t="s">
        <v>1330</v>
      </c>
      <c r="B53" s="89">
        <v>278</v>
      </c>
      <c r="C53" s="89">
        <v>23273</v>
      </c>
      <c r="D53" s="89">
        <v>4003</v>
      </c>
      <c r="E53" s="89">
        <v>2426</v>
      </c>
      <c r="F53" s="89">
        <v>36672</v>
      </c>
      <c r="G53" s="89">
        <v>16953</v>
      </c>
      <c r="H53" s="89">
        <v>83605</v>
      </c>
      <c r="I53" s="2" t="s">
        <v>1330</v>
      </c>
      <c r="J53" s="14">
        <v>1.6758698849798654E-3</v>
      </c>
      <c r="K53" s="14">
        <v>6.7582852372136916E-3</v>
      </c>
      <c r="L53" s="14">
        <v>4.2947510267491214E-3</v>
      </c>
      <c r="M53" s="14">
        <v>4.9001587602961905E-3</v>
      </c>
      <c r="N53" s="14">
        <v>3.9416631277470965E-3</v>
      </c>
      <c r="O53" s="14">
        <v>5.9127206676320657E-3</v>
      </c>
      <c r="P53" s="14">
        <v>4.8586208455610033E-3</v>
      </c>
      <c r="R53" s="2" t="s">
        <v>1339</v>
      </c>
      <c r="S53" s="13">
        <v>3481</v>
      </c>
      <c r="T53" s="13">
        <v>142270</v>
      </c>
      <c r="U53" s="13">
        <v>39157</v>
      </c>
      <c r="V53" s="13">
        <v>14449</v>
      </c>
      <c r="W53" s="13">
        <v>317586</v>
      </c>
      <c r="X53" s="13">
        <v>108739</v>
      </c>
      <c r="Y53" s="13">
        <v>625682</v>
      </c>
    </row>
    <row r="54" spans="1:25" x14ac:dyDescent="0.25">
      <c r="A54" s="2" t="s">
        <v>1335</v>
      </c>
      <c r="B54" s="89"/>
      <c r="C54" s="89">
        <v>11915</v>
      </c>
      <c r="D54" s="89">
        <v>4765</v>
      </c>
      <c r="E54" s="89">
        <v>4191</v>
      </c>
      <c r="F54" s="89">
        <v>51282</v>
      </c>
      <c r="G54" s="89">
        <v>11034</v>
      </c>
      <c r="H54" s="89">
        <v>83187</v>
      </c>
      <c r="I54" s="2" t="s">
        <v>1335</v>
      </c>
      <c r="J54" s="14">
        <v>0</v>
      </c>
      <c r="K54" s="14">
        <v>3.4600166975207809E-3</v>
      </c>
      <c r="L54" s="14">
        <v>5.1122879446563983E-3</v>
      </c>
      <c r="M54" s="14">
        <v>8.4651959457548789E-3</v>
      </c>
      <c r="N54" s="14">
        <v>5.5120083038047172E-3</v>
      </c>
      <c r="O54" s="14">
        <v>3.8483430570785239E-3</v>
      </c>
      <c r="P54" s="14">
        <v>4.8343291941831609E-3</v>
      </c>
      <c r="R54" s="2" t="s">
        <v>1353</v>
      </c>
      <c r="S54" s="13">
        <v>2406</v>
      </c>
      <c r="T54" s="13">
        <v>127264</v>
      </c>
      <c r="U54" s="13">
        <v>25572</v>
      </c>
      <c r="V54" s="13">
        <v>26309</v>
      </c>
      <c r="W54" s="13">
        <v>350100</v>
      </c>
      <c r="X54" s="13">
        <v>107884</v>
      </c>
      <c r="Y54" s="13">
        <v>639535</v>
      </c>
    </row>
    <row r="55" spans="1:25" x14ac:dyDescent="0.25">
      <c r="A55" s="2" t="s">
        <v>1351</v>
      </c>
      <c r="B55" s="89">
        <v>351</v>
      </c>
      <c r="C55" s="89">
        <v>20807</v>
      </c>
      <c r="D55" s="89">
        <v>2922</v>
      </c>
      <c r="E55" s="89">
        <v>7731</v>
      </c>
      <c r="F55" s="89">
        <v>35340</v>
      </c>
      <c r="G55" s="89">
        <v>15616</v>
      </c>
      <c r="H55" s="89">
        <v>82767</v>
      </c>
      <c r="I55" s="2" t="s">
        <v>1351</v>
      </c>
      <c r="J55" s="14">
        <v>2.1159364375105496E-3</v>
      </c>
      <c r="K55" s="14">
        <v>6.0421793894515231E-3</v>
      </c>
      <c r="L55" s="14">
        <v>3.1349644017389291E-3</v>
      </c>
      <c r="M55" s="14">
        <v>1.5615468827638026E-2</v>
      </c>
      <c r="N55" s="14">
        <v>3.7984940808950258E-3</v>
      </c>
      <c r="O55" s="14">
        <v>5.4464133749626813E-3</v>
      </c>
      <c r="P55" s="14">
        <v>4.8099213148082949E-3</v>
      </c>
      <c r="R55" s="2" t="s">
        <v>1326</v>
      </c>
      <c r="S55" s="13">
        <v>7963</v>
      </c>
      <c r="T55" s="13">
        <v>158044</v>
      </c>
      <c r="U55" s="13">
        <v>42898</v>
      </c>
      <c r="V55" s="13">
        <v>16795</v>
      </c>
      <c r="W55" s="13">
        <v>340193</v>
      </c>
      <c r="X55" s="13">
        <v>114392</v>
      </c>
      <c r="Y55" s="13">
        <v>680285</v>
      </c>
    </row>
    <row r="56" spans="1:25" x14ac:dyDescent="0.25">
      <c r="A56" s="2" t="s">
        <v>1325</v>
      </c>
      <c r="B56" s="89">
        <v>1677</v>
      </c>
      <c r="C56" s="89">
        <v>27382</v>
      </c>
      <c r="D56" s="89">
        <v>6419</v>
      </c>
      <c r="E56" s="89">
        <v>6605</v>
      </c>
      <c r="F56" s="89">
        <v>12670</v>
      </c>
      <c r="G56" s="89">
        <v>19535</v>
      </c>
      <c r="H56" s="89">
        <v>74288</v>
      </c>
      <c r="I56" s="2" t="s">
        <v>1325</v>
      </c>
      <c r="J56" s="14">
        <v>1.0109474090328181E-2</v>
      </c>
      <c r="K56" s="14">
        <v>7.9515045918182141E-3</v>
      </c>
      <c r="L56" s="14">
        <v>6.8868365827385982E-3</v>
      </c>
      <c r="M56" s="14">
        <v>1.3341116492892144E-2</v>
      </c>
      <c r="N56" s="14">
        <v>1.361825693405206E-3</v>
      </c>
      <c r="O56" s="14">
        <v>6.8132482889277654E-3</v>
      </c>
      <c r="P56" s="14">
        <v>4.3171727214285725E-3</v>
      </c>
      <c r="R56" s="2" t="s">
        <v>1349</v>
      </c>
      <c r="S56" s="13">
        <v>785</v>
      </c>
      <c r="T56" s="13">
        <v>101920</v>
      </c>
      <c r="U56" s="13">
        <v>22410</v>
      </c>
      <c r="V56" s="13">
        <v>26322</v>
      </c>
      <c r="W56" s="13">
        <v>537137</v>
      </c>
      <c r="X56" s="13">
        <v>95718</v>
      </c>
      <c r="Y56" s="13">
        <v>784292</v>
      </c>
    </row>
    <row r="57" spans="1:25" x14ac:dyDescent="0.25">
      <c r="A57" s="2" t="s">
        <v>1329</v>
      </c>
      <c r="B57" s="89"/>
      <c r="C57" s="89">
        <v>9880</v>
      </c>
      <c r="D57" s="89">
        <v>2221</v>
      </c>
      <c r="E57" s="89">
        <v>2472</v>
      </c>
      <c r="F57" s="89">
        <v>23852</v>
      </c>
      <c r="G57" s="89">
        <v>13815</v>
      </c>
      <c r="H57" s="89">
        <v>52240</v>
      </c>
      <c r="I57" s="2" t="s">
        <v>1329</v>
      </c>
      <c r="J57" s="14">
        <v>0</v>
      </c>
      <c r="K57" s="14">
        <v>2.8690696577008241E-3</v>
      </c>
      <c r="L57" s="14">
        <v>2.3828733525880085E-3</v>
      </c>
      <c r="M57" s="14">
        <v>4.9930719107387405E-3</v>
      </c>
      <c r="N57" s="14">
        <v>2.5637147939306213E-3</v>
      </c>
      <c r="O57" s="14">
        <v>4.8182761766847751E-3</v>
      </c>
      <c r="P57" s="14">
        <v>3.0358752822451621E-3</v>
      </c>
      <c r="R57" s="2" t="s">
        <v>1315</v>
      </c>
      <c r="S57" s="13">
        <v>16276</v>
      </c>
      <c r="T57" s="13">
        <v>204370</v>
      </c>
      <c r="U57" s="13">
        <v>60050</v>
      </c>
      <c r="V57" s="13">
        <v>19758</v>
      </c>
      <c r="W57" s="13">
        <v>476932</v>
      </c>
      <c r="X57" s="13">
        <v>176483</v>
      </c>
      <c r="Y57" s="13">
        <v>953869</v>
      </c>
    </row>
    <row r="58" spans="1:25" x14ac:dyDescent="0.25">
      <c r="A58" s="2" t="s">
        <v>1312</v>
      </c>
      <c r="B58" s="89">
        <v>962</v>
      </c>
      <c r="C58" s="89">
        <v>10403</v>
      </c>
      <c r="D58" s="89">
        <v>1133</v>
      </c>
      <c r="E58" s="89">
        <v>1097</v>
      </c>
      <c r="F58" s="89">
        <v>9684</v>
      </c>
      <c r="G58" s="89">
        <v>4917</v>
      </c>
      <c r="H58" s="89">
        <v>28196</v>
      </c>
      <c r="I58" s="2" t="s">
        <v>1312</v>
      </c>
      <c r="J58" s="14">
        <v>5.7992331991029876E-3</v>
      </c>
      <c r="K58" s="14">
        <v>3.0209444988928817E-3</v>
      </c>
      <c r="L58" s="14">
        <v>1.2155765459172508E-3</v>
      </c>
      <c r="M58" s="14">
        <v>2.215776652945145E-3</v>
      </c>
      <c r="N58" s="14">
        <v>1.0408776649515402E-3</v>
      </c>
      <c r="O58" s="14">
        <v>1.7149087195627245E-3</v>
      </c>
      <c r="P58" s="14">
        <v>1.63858230203263E-3</v>
      </c>
      <c r="R58" s="2" t="s">
        <v>1338</v>
      </c>
      <c r="S58" s="13">
        <v>6174</v>
      </c>
      <c r="T58" s="13">
        <v>255233</v>
      </c>
      <c r="U58" s="13">
        <v>67006</v>
      </c>
      <c r="V58" s="13">
        <v>56815</v>
      </c>
      <c r="W58" s="13">
        <v>886885</v>
      </c>
      <c r="X58" s="13">
        <v>250181</v>
      </c>
      <c r="Y58" s="13">
        <v>1522294</v>
      </c>
    </row>
    <row r="59" spans="1:25" x14ac:dyDescent="0.25">
      <c r="A59" s="2" t="s">
        <v>1345</v>
      </c>
      <c r="B59" s="89"/>
      <c r="C59" s="89">
        <v>2482</v>
      </c>
      <c r="D59" s="89">
        <v>756</v>
      </c>
      <c r="E59" s="89"/>
      <c r="F59" s="89">
        <v>4478</v>
      </c>
      <c r="G59" s="89">
        <v>5050</v>
      </c>
      <c r="H59" s="89">
        <v>12766</v>
      </c>
      <c r="I59" s="2" t="s">
        <v>1345</v>
      </c>
      <c r="J59" s="14">
        <v>0</v>
      </c>
      <c r="K59" s="14">
        <v>7.2075211441431631E-4</v>
      </c>
      <c r="L59" s="14">
        <v>8.1109961934107812E-4</v>
      </c>
      <c r="M59" s="14">
        <v>0</v>
      </c>
      <c r="N59" s="14">
        <v>4.8131455841109015E-4</v>
      </c>
      <c r="O59" s="14">
        <v>1.761295308885857E-3</v>
      </c>
      <c r="P59" s="14">
        <v>7.418833049988848E-4</v>
      </c>
      <c r="R59" s="2" t="s">
        <v>1333</v>
      </c>
      <c r="S59" s="13">
        <v>20108</v>
      </c>
      <c r="T59" s="13">
        <v>293132</v>
      </c>
      <c r="U59" s="13">
        <v>95504</v>
      </c>
      <c r="V59" s="13">
        <v>31812</v>
      </c>
      <c r="W59" s="13">
        <v>1143356</v>
      </c>
      <c r="X59" s="13">
        <v>267144</v>
      </c>
      <c r="Y59" s="13">
        <v>1851056</v>
      </c>
    </row>
    <row r="60" spans="1:25" x14ac:dyDescent="0.25">
      <c r="A60" s="2" t="s">
        <v>1515</v>
      </c>
      <c r="B60" s="89">
        <v>165884</v>
      </c>
      <c r="C60" s="89">
        <v>3443625</v>
      </c>
      <c r="D60" s="89">
        <v>932068</v>
      </c>
      <c r="E60" s="89">
        <v>495086</v>
      </c>
      <c r="F60" s="89">
        <v>9303687</v>
      </c>
      <c r="G60" s="89">
        <v>2867208</v>
      </c>
      <c r="H60" s="89">
        <v>17207558</v>
      </c>
      <c r="I60" s="2" t="s">
        <v>1514</v>
      </c>
      <c r="J60" s="14">
        <v>1</v>
      </c>
      <c r="K60" s="14">
        <v>1</v>
      </c>
      <c r="L60" s="14">
        <v>1</v>
      </c>
      <c r="M60" s="14">
        <v>1</v>
      </c>
      <c r="N60" s="14">
        <v>1</v>
      </c>
      <c r="O60" s="14">
        <v>1</v>
      </c>
      <c r="P60" s="14">
        <v>1</v>
      </c>
      <c r="R60" s="2" t="s">
        <v>494</v>
      </c>
      <c r="S60" s="13">
        <v>165884</v>
      </c>
      <c r="T60" s="13">
        <v>3443625</v>
      </c>
      <c r="U60" s="13">
        <v>932068</v>
      </c>
      <c r="V60" s="13">
        <v>495086</v>
      </c>
      <c r="W60" s="13">
        <v>9303687</v>
      </c>
      <c r="X60" s="13">
        <v>2867208</v>
      </c>
      <c r="Y60" s="13">
        <v>17207558</v>
      </c>
    </row>
  </sheetData>
  <pageMargins left="0.7" right="0.7" top="0.75" bottom="0.75" header="0.3" footer="0.3"/>
  <pageSetup paperSize="9"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81CC5-7927-4E14-9CDA-D0CE047FDD71}">
  <sheetPr codeName="Ark19">
    <tabColor rgb="FFFFFF66"/>
  </sheetPr>
  <dimension ref="A1:U420"/>
  <sheetViews>
    <sheetView workbookViewId="0">
      <selection activeCell="O16" sqref="O16"/>
    </sheetView>
  </sheetViews>
  <sheetFormatPr baseColWidth="10" defaultRowHeight="12" x14ac:dyDescent="0.25"/>
  <cols>
    <col min="1" max="1" width="16.85546875" customWidth="1"/>
    <col min="2" max="2" width="11.28515625" customWidth="1"/>
    <col min="3" max="3" width="10.42578125" bestFit="1" customWidth="1"/>
    <col min="4" max="4" width="5" bestFit="1" customWidth="1"/>
    <col min="5" max="5" width="7.7109375" bestFit="1" customWidth="1"/>
    <col min="6" max="6" width="4.42578125" bestFit="1" customWidth="1"/>
    <col min="7" max="7" width="9.140625" bestFit="1" customWidth="1"/>
    <col min="8" max="8" width="5.140625" bestFit="1" customWidth="1"/>
    <col min="9" max="13" width="6.28515625" customWidth="1"/>
    <col min="14" max="14" width="5.140625" customWidth="1"/>
    <col min="15" max="15" width="31.28515625" bestFit="1" customWidth="1"/>
    <col min="16" max="16" width="19.140625" bestFit="1" customWidth="1"/>
    <col min="17" max="17" width="10.42578125" bestFit="1" customWidth="1"/>
    <col min="18" max="18" width="5" bestFit="1" customWidth="1"/>
    <col min="19" max="19" width="7.7109375" bestFit="1" customWidth="1"/>
    <col min="20" max="20" width="4.42578125" bestFit="1" customWidth="1"/>
    <col min="21" max="21" width="9.140625" bestFit="1" customWidth="1"/>
    <col min="22" max="22" width="7" bestFit="1" customWidth="1"/>
    <col min="23" max="23" width="7.7109375" bestFit="1" customWidth="1"/>
    <col min="24" max="24" width="6" bestFit="1" customWidth="1"/>
    <col min="25" max="25" width="10" bestFit="1" customWidth="1"/>
    <col min="26" max="26" width="8" bestFit="1" customWidth="1"/>
    <col min="27" max="27" width="7" bestFit="1" customWidth="1"/>
    <col min="28" max="28" width="8" bestFit="1" customWidth="1"/>
    <col min="29" max="29" width="13.85546875" bestFit="1" customWidth="1"/>
    <col min="30" max="30" width="11.140625" bestFit="1" customWidth="1"/>
    <col min="31" max="31" width="9" bestFit="1" customWidth="1"/>
    <col min="32" max="32" width="8" bestFit="1" customWidth="1"/>
    <col min="33" max="33" width="7" bestFit="1" customWidth="1"/>
    <col min="34" max="34" width="10" bestFit="1" customWidth="1"/>
  </cols>
  <sheetData>
    <row r="1" spans="1:21" x14ac:dyDescent="0.25">
      <c r="J1" s="59" t="str" vm="6">
        <f>IF(B5="All","2003 og 2018 (summerte tall)",B5)</f>
        <v>2018</v>
      </c>
    </row>
    <row r="2" spans="1:21" x14ac:dyDescent="0.25">
      <c r="L2" t="str">
        <f>CONCATENATE("Kommunevise slakteleveranser av ulike kategorier av sau i ",J1," i kg")</f>
        <v>Kommunevise slakteleveranser av ulike kategorier av sau i 2018 i kg</v>
      </c>
    </row>
    <row r="4" spans="1:21" x14ac:dyDescent="0.25">
      <c r="A4" s="1" t="s">
        <v>1483</v>
      </c>
      <c r="B4" t="s" vm="10">
        <v>1461</v>
      </c>
      <c r="I4" s="1" t="s">
        <v>1486</v>
      </c>
      <c r="J4" t="s" vm="9">
        <v>1453</v>
      </c>
      <c r="O4" s="1" t="s">
        <v>1483</v>
      </c>
      <c r="P4" t="s" vm="10">
        <v>1461</v>
      </c>
    </row>
    <row r="5" spans="1:21" x14ac:dyDescent="0.25">
      <c r="A5" s="1" t="s">
        <v>1455</v>
      </c>
      <c r="B5" t="s" vm="6">
        <v>436</v>
      </c>
      <c r="O5" s="1" t="s">
        <v>1455</v>
      </c>
      <c r="P5" t="s" vm="6">
        <v>436</v>
      </c>
    </row>
    <row r="6" spans="1:21" x14ac:dyDescent="0.25">
      <c r="A6" s="1" t="s">
        <v>1009</v>
      </c>
      <c r="B6" t="s" vm="5">
        <v>1453</v>
      </c>
      <c r="O6" s="1" t="s">
        <v>1009</v>
      </c>
      <c r="P6" t="s" vm="5">
        <v>1453</v>
      </c>
    </row>
    <row r="8" spans="1:21" x14ac:dyDescent="0.25">
      <c r="A8" s="1" t="s">
        <v>1527</v>
      </c>
      <c r="B8" s="1" t="s">
        <v>1443</v>
      </c>
      <c r="O8" s="1" t="s">
        <v>1527</v>
      </c>
      <c r="P8" s="1" t="s">
        <v>1443</v>
      </c>
    </row>
    <row r="9" spans="1:21" x14ac:dyDescent="0.25">
      <c r="A9" s="1" t="s">
        <v>0</v>
      </c>
      <c r="B9" t="s">
        <v>1473</v>
      </c>
      <c r="C9" t="s">
        <v>1474</v>
      </c>
      <c r="D9" t="s">
        <v>1461</v>
      </c>
      <c r="E9" t="s">
        <v>1481</v>
      </c>
      <c r="F9" t="s">
        <v>1482</v>
      </c>
      <c r="G9" t="s">
        <v>494</v>
      </c>
      <c r="N9" s="1"/>
      <c r="O9" s="1" t="s">
        <v>0</v>
      </c>
      <c r="P9" t="s">
        <v>1473</v>
      </c>
      <c r="Q9" t="s">
        <v>1474</v>
      </c>
      <c r="R9" t="s">
        <v>1461</v>
      </c>
      <c r="S9" t="s">
        <v>1481</v>
      </c>
      <c r="T9" t="s">
        <v>1482</v>
      </c>
      <c r="U9" t="s">
        <v>494</v>
      </c>
    </row>
    <row r="10" spans="1:21" x14ac:dyDescent="0.25">
      <c r="A10" s="2" t="s">
        <v>1320</v>
      </c>
      <c r="B10">
        <v>25823</v>
      </c>
      <c r="D10">
        <v>2876</v>
      </c>
      <c r="E10">
        <v>515</v>
      </c>
      <c r="F10">
        <v>122</v>
      </c>
      <c r="G10">
        <v>29336</v>
      </c>
      <c r="O10" s="2" t="s">
        <v>1395</v>
      </c>
      <c r="P10">
        <v>5680</v>
      </c>
      <c r="Q10">
        <v>551</v>
      </c>
      <c r="R10">
        <v>738</v>
      </c>
      <c r="S10">
        <v>248</v>
      </c>
      <c r="T10">
        <v>42</v>
      </c>
      <c r="U10">
        <v>7259</v>
      </c>
    </row>
    <row r="11" spans="1:21" x14ac:dyDescent="0.25">
      <c r="A11" s="2" t="s">
        <v>1192</v>
      </c>
      <c r="B11">
        <v>23908</v>
      </c>
      <c r="C11">
        <v>40</v>
      </c>
      <c r="D11">
        <v>2330</v>
      </c>
      <c r="E11">
        <v>801</v>
      </c>
      <c r="F11">
        <v>122</v>
      </c>
      <c r="G11">
        <v>27201</v>
      </c>
      <c r="O11" s="2" t="s">
        <v>1112</v>
      </c>
      <c r="P11">
        <v>6485</v>
      </c>
      <c r="R11">
        <v>674</v>
      </c>
      <c r="S11">
        <v>260</v>
      </c>
      <c r="T11">
        <v>40</v>
      </c>
      <c r="U11">
        <v>7459</v>
      </c>
    </row>
    <row r="12" spans="1:21" x14ac:dyDescent="0.25">
      <c r="A12" s="2" t="s">
        <v>1211</v>
      </c>
      <c r="B12">
        <v>17225</v>
      </c>
      <c r="C12">
        <v>485</v>
      </c>
      <c r="D12">
        <v>1870</v>
      </c>
      <c r="E12">
        <v>785</v>
      </c>
      <c r="F12">
        <v>111</v>
      </c>
      <c r="G12">
        <v>20476</v>
      </c>
      <c r="O12" s="2" t="s">
        <v>1049</v>
      </c>
      <c r="P12">
        <v>6311</v>
      </c>
      <c r="R12">
        <v>850</v>
      </c>
      <c r="S12">
        <v>336</v>
      </c>
      <c r="T12">
        <v>22</v>
      </c>
      <c r="U12">
        <v>7519</v>
      </c>
    </row>
    <row r="13" spans="1:21" x14ac:dyDescent="0.25">
      <c r="A13" s="2" t="s">
        <v>1186</v>
      </c>
      <c r="B13">
        <v>15723</v>
      </c>
      <c r="C13">
        <v>355</v>
      </c>
      <c r="D13">
        <v>1911</v>
      </c>
      <c r="E13">
        <v>552</v>
      </c>
      <c r="F13">
        <v>91</v>
      </c>
      <c r="G13">
        <v>18632</v>
      </c>
      <c r="O13" s="2" t="s">
        <v>1077</v>
      </c>
      <c r="P13">
        <v>6373</v>
      </c>
      <c r="R13">
        <v>765</v>
      </c>
      <c r="S13">
        <v>354</v>
      </c>
      <c r="T13">
        <v>34</v>
      </c>
      <c r="U13">
        <v>7526</v>
      </c>
    </row>
    <row r="14" spans="1:21" x14ac:dyDescent="0.25">
      <c r="A14" s="2" t="s">
        <v>1193</v>
      </c>
      <c r="B14">
        <v>15763</v>
      </c>
      <c r="C14">
        <v>143</v>
      </c>
      <c r="D14">
        <v>1774</v>
      </c>
      <c r="E14">
        <v>702</v>
      </c>
      <c r="F14">
        <v>93</v>
      </c>
      <c r="G14">
        <v>18475</v>
      </c>
      <c r="O14" s="2" t="s">
        <v>1099</v>
      </c>
      <c r="P14">
        <v>6310</v>
      </c>
      <c r="Q14">
        <v>8</v>
      </c>
      <c r="R14">
        <v>918</v>
      </c>
      <c r="S14">
        <v>340</v>
      </c>
      <c r="T14">
        <v>51</v>
      </c>
      <c r="U14">
        <v>7627</v>
      </c>
    </row>
    <row r="15" spans="1:21" x14ac:dyDescent="0.25">
      <c r="A15" s="2" t="s">
        <v>1187</v>
      </c>
      <c r="B15">
        <v>16186</v>
      </c>
      <c r="C15">
        <v>165</v>
      </c>
      <c r="D15">
        <v>1510</v>
      </c>
      <c r="E15">
        <v>395</v>
      </c>
      <c r="F15">
        <v>70</v>
      </c>
      <c r="G15">
        <v>18326</v>
      </c>
      <c r="O15" s="2" t="s">
        <v>1096</v>
      </c>
      <c r="P15">
        <v>6658</v>
      </c>
      <c r="R15">
        <v>679</v>
      </c>
      <c r="S15">
        <v>349</v>
      </c>
      <c r="T15">
        <v>26</v>
      </c>
      <c r="U15">
        <v>7712</v>
      </c>
    </row>
    <row r="16" spans="1:21" x14ac:dyDescent="0.25">
      <c r="A16" s="2" t="s">
        <v>1195</v>
      </c>
      <c r="B16">
        <v>14214</v>
      </c>
      <c r="C16">
        <v>313</v>
      </c>
      <c r="D16">
        <v>1509</v>
      </c>
      <c r="E16">
        <v>560</v>
      </c>
      <c r="F16">
        <v>76</v>
      </c>
      <c r="G16">
        <v>16672</v>
      </c>
      <c r="O16" s="2" t="s">
        <v>1251</v>
      </c>
      <c r="P16">
        <v>6623</v>
      </c>
      <c r="Q16">
        <v>199</v>
      </c>
      <c r="R16">
        <v>759</v>
      </c>
      <c r="S16">
        <v>231</v>
      </c>
      <c r="T16">
        <v>34</v>
      </c>
      <c r="U16">
        <v>7846</v>
      </c>
    </row>
    <row r="17" spans="1:21" x14ac:dyDescent="0.25">
      <c r="A17" s="2" t="s">
        <v>1196</v>
      </c>
      <c r="B17">
        <v>13547</v>
      </c>
      <c r="C17">
        <v>145</v>
      </c>
      <c r="D17">
        <v>1508</v>
      </c>
      <c r="E17">
        <v>480</v>
      </c>
      <c r="F17">
        <v>66</v>
      </c>
      <c r="G17">
        <v>15746</v>
      </c>
      <c r="O17" s="2" t="s">
        <v>1215</v>
      </c>
      <c r="P17">
        <v>6788</v>
      </c>
      <c r="Q17">
        <v>16</v>
      </c>
      <c r="R17">
        <v>779</v>
      </c>
      <c r="S17">
        <v>256</v>
      </c>
      <c r="T17">
        <v>28</v>
      </c>
      <c r="U17">
        <v>7867</v>
      </c>
    </row>
    <row r="18" spans="1:21" x14ac:dyDescent="0.25">
      <c r="A18" s="2" t="s">
        <v>1205</v>
      </c>
      <c r="B18">
        <v>12950</v>
      </c>
      <c r="C18">
        <v>221</v>
      </c>
      <c r="D18">
        <v>1631</v>
      </c>
      <c r="E18">
        <v>633</v>
      </c>
      <c r="F18">
        <v>76</v>
      </c>
      <c r="G18">
        <v>15511</v>
      </c>
      <c r="O18" s="2" t="s">
        <v>1254</v>
      </c>
      <c r="P18">
        <v>6862</v>
      </c>
      <c r="R18">
        <v>865</v>
      </c>
      <c r="S18">
        <v>137</v>
      </c>
      <c r="T18">
        <v>41</v>
      </c>
      <c r="U18">
        <v>7905</v>
      </c>
    </row>
    <row r="19" spans="1:21" x14ac:dyDescent="0.25">
      <c r="A19" s="2" t="s">
        <v>1209</v>
      </c>
      <c r="B19">
        <v>12574</v>
      </c>
      <c r="C19">
        <v>15</v>
      </c>
      <c r="D19">
        <v>1685</v>
      </c>
      <c r="E19">
        <v>639</v>
      </c>
      <c r="F19">
        <v>72</v>
      </c>
      <c r="G19">
        <v>14985</v>
      </c>
      <c r="O19" s="2" t="s">
        <v>1270</v>
      </c>
      <c r="P19">
        <v>6906</v>
      </c>
      <c r="Q19">
        <v>5</v>
      </c>
      <c r="R19">
        <v>697</v>
      </c>
      <c r="S19">
        <v>270</v>
      </c>
      <c r="T19">
        <v>33</v>
      </c>
      <c r="U19">
        <v>7911</v>
      </c>
    </row>
    <row r="20" spans="1:21" x14ac:dyDescent="0.25">
      <c r="A20" s="2" t="s">
        <v>1202</v>
      </c>
      <c r="B20">
        <v>12116</v>
      </c>
      <c r="C20">
        <v>285</v>
      </c>
      <c r="D20">
        <v>1532</v>
      </c>
      <c r="E20">
        <v>682</v>
      </c>
      <c r="F20">
        <v>87</v>
      </c>
      <c r="G20">
        <v>14702</v>
      </c>
      <c r="O20" s="2" t="s">
        <v>1367</v>
      </c>
      <c r="P20">
        <v>6745</v>
      </c>
      <c r="R20">
        <v>782</v>
      </c>
      <c r="S20">
        <v>349</v>
      </c>
      <c r="T20">
        <v>36</v>
      </c>
      <c r="U20">
        <v>7912</v>
      </c>
    </row>
    <row r="21" spans="1:21" x14ac:dyDescent="0.25">
      <c r="A21" s="2" t="s">
        <v>1089</v>
      </c>
      <c r="B21">
        <v>12134</v>
      </c>
      <c r="C21">
        <v>55</v>
      </c>
      <c r="D21">
        <v>1356</v>
      </c>
      <c r="E21">
        <v>879</v>
      </c>
      <c r="F21">
        <v>56</v>
      </c>
      <c r="G21">
        <v>14480</v>
      </c>
      <c r="O21" s="2" t="s">
        <v>1415</v>
      </c>
      <c r="P21">
        <v>6827</v>
      </c>
      <c r="Q21">
        <v>129</v>
      </c>
      <c r="R21">
        <v>765</v>
      </c>
      <c r="S21">
        <v>202</v>
      </c>
      <c r="T21">
        <v>17</v>
      </c>
      <c r="U21">
        <v>7940</v>
      </c>
    </row>
    <row r="22" spans="1:21" x14ac:dyDescent="0.25">
      <c r="A22" s="2" t="s">
        <v>1201</v>
      </c>
      <c r="B22">
        <v>12142</v>
      </c>
      <c r="C22">
        <v>238</v>
      </c>
      <c r="D22">
        <v>1436</v>
      </c>
      <c r="E22">
        <v>289</v>
      </c>
      <c r="F22">
        <v>76</v>
      </c>
      <c r="G22">
        <v>14181</v>
      </c>
      <c r="O22" s="2" t="s">
        <v>1393</v>
      </c>
      <c r="P22">
        <v>6632</v>
      </c>
      <c r="Q22">
        <v>409</v>
      </c>
      <c r="R22">
        <v>836</v>
      </c>
      <c r="S22">
        <v>279</v>
      </c>
      <c r="T22">
        <v>16</v>
      </c>
      <c r="U22">
        <v>8172</v>
      </c>
    </row>
    <row r="23" spans="1:21" x14ac:dyDescent="0.25">
      <c r="A23" s="2" t="s">
        <v>1208</v>
      </c>
      <c r="B23">
        <v>11945</v>
      </c>
      <c r="C23">
        <v>171</v>
      </c>
      <c r="D23">
        <v>1444</v>
      </c>
      <c r="E23">
        <v>409</v>
      </c>
      <c r="F23">
        <v>71</v>
      </c>
      <c r="G23">
        <v>14040</v>
      </c>
      <c r="O23" s="2" t="s">
        <v>1391</v>
      </c>
      <c r="P23">
        <v>6335</v>
      </c>
      <c r="Q23">
        <v>443</v>
      </c>
      <c r="R23">
        <v>954</v>
      </c>
      <c r="S23">
        <v>411</v>
      </c>
      <c r="T23">
        <v>50</v>
      </c>
      <c r="U23">
        <v>8193</v>
      </c>
    </row>
    <row r="24" spans="1:21" x14ac:dyDescent="0.25">
      <c r="A24" s="2" t="s">
        <v>1087</v>
      </c>
      <c r="B24">
        <v>12303</v>
      </c>
      <c r="D24">
        <v>1249</v>
      </c>
      <c r="E24">
        <v>417</v>
      </c>
      <c r="F24">
        <v>44</v>
      </c>
      <c r="G24">
        <v>14013</v>
      </c>
      <c r="O24" s="2" t="s">
        <v>1200</v>
      </c>
      <c r="P24">
        <v>6945</v>
      </c>
      <c r="Q24">
        <v>166</v>
      </c>
      <c r="R24">
        <v>853</v>
      </c>
      <c r="S24">
        <v>244</v>
      </c>
      <c r="T24">
        <v>49</v>
      </c>
      <c r="U24">
        <v>8257</v>
      </c>
    </row>
    <row r="25" spans="1:21" x14ac:dyDescent="0.25">
      <c r="A25" s="2" t="s">
        <v>1227</v>
      </c>
      <c r="B25">
        <v>11827</v>
      </c>
      <c r="C25">
        <v>104</v>
      </c>
      <c r="D25">
        <v>1386</v>
      </c>
      <c r="E25">
        <v>517</v>
      </c>
      <c r="F25">
        <v>53</v>
      </c>
      <c r="G25">
        <v>13887</v>
      </c>
      <c r="O25" s="2" t="s">
        <v>1072</v>
      </c>
      <c r="P25">
        <v>7364</v>
      </c>
      <c r="R25">
        <v>873</v>
      </c>
      <c r="S25">
        <v>161</v>
      </c>
      <c r="T25">
        <v>69</v>
      </c>
      <c r="U25">
        <v>8467</v>
      </c>
    </row>
    <row r="26" spans="1:21" x14ac:dyDescent="0.25">
      <c r="A26" s="2" t="s">
        <v>1057</v>
      </c>
      <c r="B26">
        <v>11696</v>
      </c>
      <c r="D26">
        <v>1241</v>
      </c>
      <c r="E26">
        <v>558</v>
      </c>
      <c r="F26">
        <v>53</v>
      </c>
      <c r="G26">
        <v>13548</v>
      </c>
      <c r="O26" s="2" t="s">
        <v>1214</v>
      </c>
      <c r="P26">
        <v>7374</v>
      </c>
      <c r="Q26">
        <v>40</v>
      </c>
      <c r="R26">
        <v>814</v>
      </c>
      <c r="S26">
        <v>253</v>
      </c>
      <c r="T26">
        <v>20</v>
      </c>
      <c r="U26">
        <v>8501</v>
      </c>
    </row>
    <row r="27" spans="1:21" x14ac:dyDescent="0.25">
      <c r="A27" s="2" t="s">
        <v>1078</v>
      </c>
      <c r="B27">
        <v>10862</v>
      </c>
      <c r="C27">
        <v>16</v>
      </c>
      <c r="D27">
        <v>1240</v>
      </c>
      <c r="E27">
        <v>611</v>
      </c>
      <c r="F27">
        <v>61</v>
      </c>
      <c r="G27">
        <v>12790</v>
      </c>
      <c r="O27" s="2" t="s">
        <v>1090</v>
      </c>
      <c r="P27">
        <v>7116</v>
      </c>
      <c r="Q27">
        <v>56</v>
      </c>
      <c r="R27">
        <v>962</v>
      </c>
      <c r="S27">
        <v>394</v>
      </c>
      <c r="T27">
        <v>27</v>
      </c>
      <c r="U27">
        <v>8555</v>
      </c>
    </row>
    <row r="28" spans="1:21" x14ac:dyDescent="0.25">
      <c r="A28" s="2" t="s">
        <v>1086</v>
      </c>
      <c r="B28">
        <v>10990</v>
      </c>
      <c r="D28">
        <v>1160</v>
      </c>
      <c r="E28">
        <v>426</v>
      </c>
      <c r="F28">
        <v>29</v>
      </c>
      <c r="G28">
        <v>12605</v>
      </c>
      <c r="O28" s="2" t="s">
        <v>1339</v>
      </c>
      <c r="P28">
        <v>7820</v>
      </c>
      <c r="Q28">
        <v>16</v>
      </c>
      <c r="R28">
        <v>772</v>
      </c>
      <c r="S28">
        <v>210</v>
      </c>
      <c r="T28">
        <v>25</v>
      </c>
      <c r="U28">
        <v>8843</v>
      </c>
    </row>
    <row r="29" spans="1:21" x14ac:dyDescent="0.25">
      <c r="A29" s="2" t="s">
        <v>1258</v>
      </c>
      <c r="B29">
        <v>10842</v>
      </c>
      <c r="C29">
        <v>29</v>
      </c>
      <c r="D29">
        <v>1352</v>
      </c>
      <c r="E29">
        <v>315</v>
      </c>
      <c r="F29">
        <v>33</v>
      </c>
      <c r="G29">
        <v>12571</v>
      </c>
      <c r="O29" s="2" t="s">
        <v>1220</v>
      </c>
      <c r="P29">
        <v>7946</v>
      </c>
      <c r="Q29">
        <v>24</v>
      </c>
      <c r="R29">
        <v>921</v>
      </c>
      <c r="S29">
        <v>470</v>
      </c>
      <c r="T29">
        <v>44</v>
      </c>
      <c r="U29">
        <v>9405</v>
      </c>
    </row>
    <row r="30" spans="1:21" x14ac:dyDescent="0.25">
      <c r="A30" s="2" t="s">
        <v>1204</v>
      </c>
      <c r="B30">
        <v>10625</v>
      </c>
      <c r="C30">
        <v>303</v>
      </c>
      <c r="D30">
        <v>1155</v>
      </c>
      <c r="E30">
        <v>419</v>
      </c>
      <c r="F30">
        <v>63</v>
      </c>
      <c r="G30">
        <v>12565</v>
      </c>
      <c r="O30" s="2" t="s">
        <v>1241</v>
      </c>
      <c r="P30">
        <v>7595</v>
      </c>
      <c r="Q30">
        <v>564</v>
      </c>
      <c r="R30">
        <v>867</v>
      </c>
      <c r="S30">
        <v>376</v>
      </c>
      <c r="T30">
        <v>62</v>
      </c>
      <c r="U30">
        <v>9464</v>
      </c>
    </row>
    <row r="31" spans="1:21" x14ac:dyDescent="0.25">
      <c r="A31" s="2" t="s">
        <v>1111</v>
      </c>
      <c r="B31">
        <v>10021</v>
      </c>
      <c r="D31">
        <v>1184</v>
      </c>
      <c r="E31">
        <v>550</v>
      </c>
      <c r="F31">
        <v>55</v>
      </c>
      <c r="G31">
        <v>11810</v>
      </c>
      <c r="O31" s="2" t="s">
        <v>1083</v>
      </c>
      <c r="P31">
        <v>8194</v>
      </c>
      <c r="Q31">
        <v>174</v>
      </c>
      <c r="R31">
        <v>877</v>
      </c>
      <c r="S31">
        <v>439</v>
      </c>
      <c r="T31">
        <v>33</v>
      </c>
      <c r="U31">
        <v>9717</v>
      </c>
    </row>
    <row r="32" spans="1:21" x14ac:dyDescent="0.25">
      <c r="A32" s="2" t="s">
        <v>1074</v>
      </c>
      <c r="B32">
        <v>10138</v>
      </c>
      <c r="D32">
        <v>1060</v>
      </c>
      <c r="E32">
        <v>400</v>
      </c>
      <c r="F32">
        <v>45</v>
      </c>
      <c r="G32">
        <v>11643</v>
      </c>
      <c r="O32" s="2" t="s">
        <v>1084</v>
      </c>
      <c r="P32">
        <v>8785</v>
      </c>
      <c r="Q32">
        <v>36</v>
      </c>
      <c r="R32">
        <v>887</v>
      </c>
      <c r="S32">
        <v>403</v>
      </c>
      <c r="T32">
        <v>42</v>
      </c>
      <c r="U32">
        <v>10153</v>
      </c>
    </row>
    <row r="33" spans="1:21" x14ac:dyDescent="0.25">
      <c r="A33" s="2" t="s">
        <v>1080</v>
      </c>
      <c r="B33">
        <v>9604</v>
      </c>
      <c r="D33">
        <v>1009</v>
      </c>
      <c r="E33">
        <v>242</v>
      </c>
      <c r="F33">
        <v>48</v>
      </c>
      <c r="G33">
        <v>10903</v>
      </c>
      <c r="O33" s="2" t="s">
        <v>1073</v>
      </c>
      <c r="P33">
        <v>9153</v>
      </c>
      <c r="R33">
        <v>897</v>
      </c>
      <c r="S33">
        <v>244</v>
      </c>
      <c r="T33">
        <v>30</v>
      </c>
      <c r="U33">
        <v>10324</v>
      </c>
    </row>
    <row r="34" spans="1:21" x14ac:dyDescent="0.25">
      <c r="A34" s="2" t="s">
        <v>1321</v>
      </c>
      <c r="B34">
        <v>9484</v>
      </c>
      <c r="D34">
        <v>1136</v>
      </c>
      <c r="E34">
        <v>208</v>
      </c>
      <c r="F34">
        <v>38</v>
      </c>
      <c r="G34">
        <v>10866</v>
      </c>
      <c r="O34" s="2" t="s">
        <v>1326</v>
      </c>
      <c r="P34">
        <v>9388</v>
      </c>
      <c r="R34">
        <v>1021</v>
      </c>
      <c r="S34">
        <v>237</v>
      </c>
      <c r="T34">
        <v>36</v>
      </c>
      <c r="U34">
        <v>10682</v>
      </c>
    </row>
    <row r="35" spans="1:21" x14ac:dyDescent="0.25">
      <c r="A35" s="2" t="s">
        <v>1326</v>
      </c>
      <c r="B35">
        <v>9388</v>
      </c>
      <c r="D35">
        <v>1021</v>
      </c>
      <c r="E35">
        <v>237</v>
      </c>
      <c r="F35">
        <v>36</v>
      </c>
      <c r="G35">
        <v>10682</v>
      </c>
      <c r="O35" s="2" t="s">
        <v>1321</v>
      </c>
      <c r="P35">
        <v>9484</v>
      </c>
      <c r="R35">
        <v>1136</v>
      </c>
      <c r="S35">
        <v>208</v>
      </c>
      <c r="T35">
        <v>38</v>
      </c>
      <c r="U35">
        <v>10866</v>
      </c>
    </row>
    <row r="36" spans="1:21" x14ac:dyDescent="0.25">
      <c r="A36" s="2" t="s">
        <v>1073</v>
      </c>
      <c r="B36">
        <v>9153</v>
      </c>
      <c r="D36">
        <v>897</v>
      </c>
      <c r="E36">
        <v>244</v>
      </c>
      <c r="F36">
        <v>30</v>
      </c>
      <c r="G36">
        <v>10324</v>
      </c>
      <c r="O36" s="2" t="s">
        <v>1080</v>
      </c>
      <c r="P36">
        <v>9604</v>
      </c>
      <c r="R36">
        <v>1009</v>
      </c>
      <c r="S36">
        <v>242</v>
      </c>
      <c r="T36">
        <v>48</v>
      </c>
      <c r="U36">
        <v>10903</v>
      </c>
    </row>
    <row r="37" spans="1:21" x14ac:dyDescent="0.25">
      <c r="A37" s="2" t="s">
        <v>1084</v>
      </c>
      <c r="B37">
        <v>8785</v>
      </c>
      <c r="C37">
        <v>36</v>
      </c>
      <c r="D37">
        <v>887</v>
      </c>
      <c r="E37">
        <v>403</v>
      </c>
      <c r="F37">
        <v>42</v>
      </c>
      <c r="G37">
        <v>10153</v>
      </c>
      <c r="O37" s="2" t="s">
        <v>1074</v>
      </c>
      <c r="P37">
        <v>10138</v>
      </c>
      <c r="R37">
        <v>1060</v>
      </c>
      <c r="S37">
        <v>400</v>
      </c>
      <c r="T37">
        <v>45</v>
      </c>
      <c r="U37">
        <v>11643</v>
      </c>
    </row>
    <row r="38" spans="1:21" x14ac:dyDescent="0.25">
      <c r="A38" s="2" t="s">
        <v>1083</v>
      </c>
      <c r="B38">
        <v>8194</v>
      </c>
      <c r="C38">
        <v>174</v>
      </c>
      <c r="D38">
        <v>877</v>
      </c>
      <c r="E38">
        <v>439</v>
      </c>
      <c r="F38">
        <v>33</v>
      </c>
      <c r="G38">
        <v>9717</v>
      </c>
      <c r="O38" s="2" t="s">
        <v>1111</v>
      </c>
      <c r="P38">
        <v>10021</v>
      </c>
      <c r="R38">
        <v>1184</v>
      </c>
      <c r="S38">
        <v>550</v>
      </c>
      <c r="T38">
        <v>55</v>
      </c>
      <c r="U38">
        <v>11810</v>
      </c>
    </row>
    <row r="39" spans="1:21" x14ac:dyDescent="0.25">
      <c r="A39" s="2" t="s">
        <v>1241</v>
      </c>
      <c r="B39">
        <v>7595</v>
      </c>
      <c r="C39">
        <v>564</v>
      </c>
      <c r="D39">
        <v>867</v>
      </c>
      <c r="E39">
        <v>376</v>
      </c>
      <c r="F39">
        <v>62</v>
      </c>
      <c r="G39">
        <v>9464</v>
      </c>
      <c r="O39" s="2" t="s">
        <v>1204</v>
      </c>
      <c r="P39">
        <v>10625</v>
      </c>
      <c r="Q39">
        <v>303</v>
      </c>
      <c r="R39">
        <v>1155</v>
      </c>
      <c r="S39">
        <v>419</v>
      </c>
      <c r="T39">
        <v>63</v>
      </c>
      <c r="U39">
        <v>12565</v>
      </c>
    </row>
    <row r="40" spans="1:21" x14ac:dyDescent="0.25">
      <c r="A40" s="2" t="s">
        <v>1220</v>
      </c>
      <c r="B40">
        <v>7946</v>
      </c>
      <c r="C40">
        <v>24</v>
      </c>
      <c r="D40">
        <v>921</v>
      </c>
      <c r="E40">
        <v>470</v>
      </c>
      <c r="F40">
        <v>44</v>
      </c>
      <c r="G40">
        <v>9405</v>
      </c>
      <c r="O40" s="2" t="s">
        <v>1258</v>
      </c>
      <c r="P40">
        <v>10842</v>
      </c>
      <c r="Q40">
        <v>29</v>
      </c>
      <c r="R40">
        <v>1352</v>
      </c>
      <c r="S40">
        <v>315</v>
      </c>
      <c r="T40">
        <v>33</v>
      </c>
      <c r="U40">
        <v>12571</v>
      </c>
    </row>
    <row r="41" spans="1:21" x14ac:dyDescent="0.25">
      <c r="A41" s="2" t="s">
        <v>1339</v>
      </c>
      <c r="B41">
        <v>7820</v>
      </c>
      <c r="C41">
        <v>16</v>
      </c>
      <c r="D41">
        <v>772</v>
      </c>
      <c r="E41">
        <v>210</v>
      </c>
      <c r="F41">
        <v>25</v>
      </c>
      <c r="G41">
        <v>8843</v>
      </c>
      <c r="O41" s="2" t="s">
        <v>1086</v>
      </c>
      <c r="P41">
        <v>10990</v>
      </c>
      <c r="R41">
        <v>1160</v>
      </c>
      <c r="S41">
        <v>426</v>
      </c>
      <c r="T41">
        <v>29</v>
      </c>
      <c r="U41">
        <v>12605</v>
      </c>
    </row>
    <row r="42" spans="1:21" x14ac:dyDescent="0.25">
      <c r="A42" s="2" t="s">
        <v>1090</v>
      </c>
      <c r="B42">
        <v>7116</v>
      </c>
      <c r="C42">
        <v>56</v>
      </c>
      <c r="D42">
        <v>962</v>
      </c>
      <c r="E42">
        <v>394</v>
      </c>
      <c r="F42">
        <v>27</v>
      </c>
      <c r="G42">
        <v>8555</v>
      </c>
      <c r="O42" s="2" t="s">
        <v>1078</v>
      </c>
      <c r="P42">
        <v>10862</v>
      </c>
      <c r="Q42">
        <v>16</v>
      </c>
      <c r="R42">
        <v>1240</v>
      </c>
      <c r="S42">
        <v>611</v>
      </c>
      <c r="T42">
        <v>61</v>
      </c>
      <c r="U42">
        <v>12790</v>
      </c>
    </row>
    <row r="43" spans="1:21" x14ac:dyDescent="0.25">
      <c r="A43" s="2" t="s">
        <v>1214</v>
      </c>
      <c r="B43">
        <v>7374</v>
      </c>
      <c r="C43">
        <v>40</v>
      </c>
      <c r="D43">
        <v>814</v>
      </c>
      <c r="E43">
        <v>253</v>
      </c>
      <c r="F43">
        <v>20</v>
      </c>
      <c r="G43">
        <v>8501</v>
      </c>
      <c r="O43" s="2" t="s">
        <v>1057</v>
      </c>
      <c r="P43">
        <v>11696</v>
      </c>
      <c r="R43">
        <v>1241</v>
      </c>
      <c r="S43">
        <v>558</v>
      </c>
      <c r="T43">
        <v>53</v>
      </c>
      <c r="U43">
        <v>13548</v>
      </c>
    </row>
    <row r="44" spans="1:21" x14ac:dyDescent="0.25">
      <c r="A44" s="2" t="s">
        <v>1072</v>
      </c>
      <c r="B44">
        <v>7364</v>
      </c>
      <c r="D44">
        <v>873</v>
      </c>
      <c r="E44">
        <v>161</v>
      </c>
      <c r="F44">
        <v>69</v>
      </c>
      <c r="G44">
        <v>8467</v>
      </c>
      <c r="O44" s="2" t="s">
        <v>1227</v>
      </c>
      <c r="P44">
        <v>11827</v>
      </c>
      <c r="Q44">
        <v>104</v>
      </c>
      <c r="R44">
        <v>1386</v>
      </c>
      <c r="S44">
        <v>517</v>
      </c>
      <c r="T44">
        <v>53</v>
      </c>
      <c r="U44">
        <v>13887</v>
      </c>
    </row>
    <row r="45" spans="1:21" x14ac:dyDescent="0.25">
      <c r="A45" s="2" t="s">
        <v>1200</v>
      </c>
      <c r="B45">
        <v>6945</v>
      </c>
      <c r="C45">
        <v>166</v>
      </c>
      <c r="D45">
        <v>853</v>
      </c>
      <c r="E45">
        <v>244</v>
      </c>
      <c r="F45">
        <v>49</v>
      </c>
      <c r="G45">
        <v>8257</v>
      </c>
      <c r="O45" s="2" t="s">
        <v>1087</v>
      </c>
      <c r="P45">
        <v>12303</v>
      </c>
      <c r="R45">
        <v>1249</v>
      </c>
      <c r="S45">
        <v>417</v>
      </c>
      <c r="T45">
        <v>44</v>
      </c>
      <c r="U45">
        <v>14013</v>
      </c>
    </row>
    <row r="46" spans="1:21" x14ac:dyDescent="0.25">
      <c r="A46" s="2" t="s">
        <v>1391</v>
      </c>
      <c r="B46">
        <v>6335</v>
      </c>
      <c r="C46">
        <v>443</v>
      </c>
      <c r="D46">
        <v>954</v>
      </c>
      <c r="E46">
        <v>411</v>
      </c>
      <c r="F46">
        <v>50</v>
      </c>
      <c r="G46">
        <v>8193</v>
      </c>
      <c r="O46" s="2" t="s">
        <v>1208</v>
      </c>
      <c r="P46">
        <v>11945</v>
      </c>
      <c r="Q46">
        <v>171</v>
      </c>
      <c r="R46">
        <v>1444</v>
      </c>
      <c r="S46">
        <v>409</v>
      </c>
      <c r="T46">
        <v>71</v>
      </c>
      <c r="U46">
        <v>14040</v>
      </c>
    </row>
    <row r="47" spans="1:21" x14ac:dyDescent="0.25">
      <c r="A47" s="2" t="s">
        <v>1393</v>
      </c>
      <c r="B47">
        <v>6632</v>
      </c>
      <c r="C47">
        <v>409</v>
      </c>
      <c r="D47">
        <v>836</v>
      </c>
      <c r="E47">
        <v>279</v>
      </c>
      <c r="F47">
        <v>16</v>
      </c>
      <c r="G47">
        <v>8172</v>
      </c>
      <c r="O47" s="2" t="s">
        <v>1201</v>
      </c>
      <c r="P47">
        <v>12142</v>
      </c>
      <c r="Q47">
        <v>238</v>
      </c>
      <c r="R47">
        <v>1436</v>
      </c>
      <c r="S47">
        <v>289</v>
      </c>
      <c r="T47">
        <v>76</v>
      </c>
      <c r="U47">
        <v>14181</v>
      </c>
    </row>
    <row r="48" spans="1:21" x14ac:dyDescent="0.25">
      <c r="A48" s="2" t="s">
        <v>1415</v>
      </c>
      <c r="B48">
        <v>6827</v>
      </c>
      <c r="C48">
        <v>129</v>
      </c>
      <c r="D48">
        <v>765</v>
      </c>
      <c r="E48">
        <v>202</v>
      </c>
      <c r="F48">
        <v>17</v>
      </c>
      <c r="G48">
        <v>7940</v>
      </c>
      <c r="O48" s="2" t="s">
        <v>1089</v>
      </c>
      <c r="P48">
        <v>12134</v>
      </c>
      <c r="Q48">
        <v>55</v>
      </c>
      <c r="R48">
        <v>1356</v>
      </c>
      <c r="S48">
        <v>879</v>
      </c>
      <c r="T48">
        <v>56</v>
      </c>
      <c r="U48">
        <v>14480</v>
      </c>
    </row>
    <row r="49" spans="1:21" x14ac:dyDescent="0.25">
      <c r="A49" s="2" t="s">
        <v>1367</v>
      </c>
      <c r="B49">
        <v>6745</v>
      </c>
      <c r="D49">
        <v>782</v>
      </c>
      <c r="E49">
        <v>349</v>
      </c>
      <c r="F49">
        <v>36</v>
      </c>
      <c r="G49">
        <v>7912</v>
      </c>
      <c r="O49" s="2" t="s">
        <v>1202</v>
      </c>
      <c r="P49">
        <v>12116</v>
      </c>
      <c r="Q49">
        <v>285</v>
      </c>
      <c r="R49">
        <v>1532</v>
      </c>
      <c r="S49">
        <v>682</v>
      </c>
      <c r="T49">
        <v>87</v>
      </c>
      <c r="U49">
        <v>14702</v>
      </c>
    </row>
    <row r="50" spans="1:21" x14ac:dyDescent="0.25">
      <c r="A50" s="2" t="s">
        <v>1270</v>
      </c>
      <c r="B50">
        <v>6906</v>
      </c>
      <c r="C50">
        <v>5</v>
      </c>
      <c r="D50">
        <v>697</v>
      </c>
      <c r="E50">
        <v>270</v>
      </c>
      <c r="F50">
        <v>33</v>
      </c>
      <c r="G50">
        <v>7911</v>
      </c>
      <c r="O50" s="2" t="s">
        <v>1209</v>
      </c>
      <c r="P50">
        <v>12574</v>
      </c>
      <c r="Q50">
        <v>15</v>
      </c>
      <c r="R50">
        <v>1685</v>
      </c>
      <c r="S50">
        <v>639</v>
      </c>
      <c r="T50">
        <v>72</v>
      </c>
      <c r="U50">
        <v>14985</v>
      </c>
    </row>
    <row r="51" spans="1:21" x14ac:dyDescent="0.25">
      <c r="A51" s="2" t="s">
        <v>1254</v>
      </c>
      <c r="B51">
        <v>6862</v>
      </c>
      <c r="D51">
        <v>865</v>
      </c>
      <c r="E51">
        <v>137</v>
      </c>
      <c r="F51">
        <v>41</v>
      </c>
      <c r="G51">
        <v>7905</v>
      </c>
      <c r="O51" s="2" t="s">
        <v>1205</v>
      </c>
      <c r="P51">
        <v>12950</v>
      </c>
      <c r="Q51">
        <v>221</v>
      </c>
      <c r="R51">
        <v>1631</v>
      </c>
      <c r="S51">
        <v>633</v>
      </c>
      <c r="T51">
        <v>76</v>
      </c>
      <c r="U51">
        <v>15511</v>
      </c>
    </row>
    <row r="52" spans="1:21" x14ac:dyDescent="0.25">
      <c r="A52" s="2" t="s">
        <v>1215</v>
      </c>
      <c r="B52">
        <v>6788</v>
      </c>
      <c r="C52">
        <v>16</v>
      </c>
      <c r="D52">
        <v>779</v>
      </c>
      <c r="E52">
        <v>256</v>
      </c>
      <c r="F52">
        <v>28</v>
      </c>
      <c r="G52">
        <v>7867</v>
      </c>
      <c r="O52" s="2" t="s">
        <v>1196</v>
      </c>
      <c r="P52">
        <v>13547</v>
      </c>
      <c r="Q52">
        <v>145</v>
      </c>
      <c r="R52">
        <v>1508</v>
      </c>
      <c r="S52">
        <v>480</v>
      </c>
      <c r="T52">
        <v>66</v>
      </c>
      <c r="U52">
        <v>15746</v>
      </c>
    </row>
    <row r="53" spans="1:21" x14ac:dyDescent="0.25">
      <c r="A53" s="2" t="s">
        <v>1251</v>
      </c>
      <c r="B53">
        <v>6623</v>
      </c>
      <c r="C53">
        <v>199</v>
      </c>
      <c r="D53">
        <v>759</v>
      </c>
      <c r="E53">
        <v>231</v>
      </c>
      <c r="F53">
        <v>34</v>
      </c>
      <c r="G53">
        <v>7846</v>
      </c>
      <c r="O53" s="2" t="s">
        <v>1195</v>
      </c>
      <c r="P53">
        <v>14214</v>
      </c>
      <c r="Q53">
        <v>313</v>
      </c>
      <c r="R53">
        <v>1509</v>
      </c>
      <c r="S53">
        <v>560</v>
      </c>
      <c r="T53">
        <v>76</v>
      </c>
      <c r="U53">
        <v>16672</v>
      </c>
    </row>
    <row r="54" spans="1:21" x14ac:dyDescent="0.25">
      <c r="A54" s="2" t="s">
        <v>1096</v>
      </c>
      <c r="B54">
        <v>6658</v>
      </c>
      <c r="D54">
        <v>679</v>
      </c>
      <c r="E54">
        <v>349</v>
      </c>
      <c r="F54">
        <v>26</v>
      </c>
      <c r="G54">
        <v>7712</v>
      </c>
      <c r="O54" s="2" t="s">
        <v>1187</v>
      </c>
      <c r="P54">
        <v>16186</v>
      </c>
      <c r="Q54">
        <v>165</v>
      </c>
      <c r="R54">
        <v>1510</v>
      </c>
      <c r="S54">
        <v>395</v>
      </c>
      <c r="T54">
        <v>70</v>
      </c>
      <c r="U54">
        <v>18326</v>
      </c>
    </row>
    <row r="55" spans="1:21" x14ac:dyDescent="0.25">
      <c r="A55" s="2" t="s">
        <v>1099</v>
      </c>
      <c r="B55">
        <v>6310</v>
      </c>
      <c r="C55">
        <v>8</v>
      </c>
      <c r="D55">
        <v>918</v>
      </c>
      <c r="E55">
        <v>340</v>
      </c>
      <c r="F55">
        <v>51</v>
      </c>
      <c r="G55">
        <v>7627</v>
      </c>
      <c r="O55" s="2" t="s">
        <v>1193</v>
      </c>
      <c r="P55">
        <v>15763</v>
      </c>
      <c r="Q55">
        <v>143</v>
      </c>
      <c r="R55">
        <v>1774</v>
      </c>
      <c r="S55">
        <v>702</v>
      </c>
      <c r="T55">
        <v>93</v>
      </c>
      <c r="U55">
        <v>18475</v>
      </c>
    </row>
    <row r="56" spans="1:21" x14ac:dyDescent="0.25">
      <c r="A56" s="2" t="s">
        <v>1077</v>
      </c>
      <c r="B56">
        <v>6373</v>
      </c>
      <c r="D56">
        <v>765</v>
      </c>
      <c r="E56">
        <v>354</v>
      </c>
      <c r="F56">
        <v>34</v>
      </c>
      <c r="G56">
        <v>7526</v>
      </c>
      <c r="O56" s="2" t="s">
        <v>1186</v>
      </c>
      <c r="P56">
        <v>15723</v>
      </c>
      <c r="Q56">
        <v>355</v>
      </c>
      <c r="R56">
        <v>1911</v>
      </c>
      <c r="S56">
        <v>552</v>
      </c>
      <c r="T56">
        <v>91</v>
      </c>
      <c r="U56">
        <v>18632</v>
      </c>
    </row>
    <row r="57" spans="1:21" x14ac:dyDescent="0.25">
      <c r="A57" s="2" t="s">
        <v>1049</v>
      </c>
      <c r="B57">
        <v>6311</v>
      </c>
      <c r="D57">
        <v>850</v>
      </c>
      <c r="E57">
        <v>336</v>
      </c>
      <c r="F57">
        <v>22</v>
      </c>
      <c r="G57">
        <v>7519</v>
      </c>
      <c r="O57" s="2" t="s">
        <v>1211</v>
      </c>
      <c r="P57">
        <v>17225</v>
      </c>
      <c r="Q57">
        <v>485</v>
      </c>
      <c r="R57">
        <v>1870</v>
      </c>
      <c r="S57">
        <v>785</v>
      </c>
      <c r="T57">
        <v>111</v>
      </c>
      <c r="U57">
        <v>20476</v>
      </c>
    </row>
    <row r="58" spans="1:21" x14ac:dyDescent="0.25">
      <c r="A58" s="2" t="s">
        <v>1112</v>
      </c>
      <c r="B58">
        <v>6485</v>
      </c>
      <c r="D58">
        <v>674</v>
      </c>
      <c r="E58">
        <v>260</v>
      </c>
      <c r="F58">
        <v>40</v>
      </c>
      <c r="G58">
        <v>7459</v>
      </c>
      <c r="O58" s="2" t="s">
        <v>1192</v>
      </c>
      <c r="P58">
        <v>23908</v>
      </c>
      <c r="Q58">
        <v>40</v>
      </c>
      <c r="R58">
        <v>2330</v>
      </c>
      <c r="S58">
        <v>801</v>
      </c>
      <c r="T58">
        <v>122</v>
      </c>
      <c r="U58">
        <v>27201</v>
      </c>
    </row>
    <row r="59" spans="1:21" x14ac:dyDescent="0.25">
      <c r="A59" s="2" t="s">
        <v>1395</v>
      </c>
      <c r="B59">
        <v>5680</v>
      </c>
      <c r="C59">
        <v>551</v>
      </c>
      <c r="D59">
        <v>738</v>
      </c>
      <c r="E59">
        <v>248</v>
      </c>
      <c r="F59">
        <v>42</v>
      </c>
      <c r="G59">
        <v>7259</v>
      </c>
      <c r="O59" s="2" t="s">
        <v>1320</v>
      </c>
      <c r="P59">
        <v>25823</v>
      </c>
      <c r="R59">
        <v>2876</v>
      </c>
      <c r="S59">
        <v>515</v>
      </c>
      <c r="T59">
        <v>122</v>
      </c>
      <c r="U59">
        <v>29336</v>
      </c>
    </row>
    <row r="60" spans="1:21" x14ac:dyDescent="0.25">
      <c r="A60" s="2" t="s">
        <v>1079</v>
      </c>
      <c r="B60">
        <v>6191</v>
      </c>
      <c r="C60">
        <v>61</v>
      </c>
      <c r="D60">
        <v>715</v>
      </c>
      <c r="E60">
        <v>166</v>
      </c>
      <c r="F60">
        <v>30</v>
      </c>
      <c r="G60">
        <v>7163</v>
      </c>
      <c r="O60" s="2" t="s">
        <v>494</v>
      </c>
      <c r="P60">
        <v>513857</v>
      </c>
      <c r="Q60">
        <v>5919</v>
      </c>
      <c r="R60">
        <v>58349</v>
      </c>
      <c r="S60">
        <v>20437</v>
      </c>
      <c r="T60">
        <v>2618</v>
      </c>
      <c r="U60">
        <v>601180</v>
      </c>
    </row>
    <row r="61" spans="1:21" x14ac:dyDescent="0.25">
      <c r="A61" s="2" t="s">
        <v>1191</v>
      </c>
      <c r="B61">
        <v>5970</v>
      </c>
      <c r="C61">
        <v>216</v>
      </c>
      <c r="D61">
        <v>633</v>
      </c>
      <c r="E61">
        <v>235</v>
      </c>
      <c r="F61">
        <v>44</v>
      </c>
      <c r="G61">
        <v>7098</v>
      </c>
    </row>
    <row r="62" spans="1:21" x14ac:dyDescent="0.25">
      <c r="A62" s="2" t="s">
        <v>1370</v>
      </c>
      <c r="B62">
        <v>5900</v>
      </c>
      <c r="C62">
        <v>293</v>
      </c>
      <c r="D62">
        <v>735</v>
      </c>
      <c r="E62">
        <v>157</v>
      </c>
      <c r="F62">
        <v>12</v>
      </c>
      <c r="G62">
        <v>7097</v>
      </c>
    </row>
    <row r="63" spans="1:21" x14ac:dyDescent="0.25">
      <c r="A63" s="2" t="s">
        <v>1123</v>
      </c>
      <c r="B63">
        <v>5883</v>
      </c>
      <c r="D63">
        <v>773</v>
      </c>
      <c r="E63">
        <v>312</v>
      </c>
      <c r="F63">
        <v>35</v>
      </c>
      <c r="G63">
        <v>7003</v>
      </c>
    </row>
    <row r="64" spans="1:21" x14ac:dyDescent="0.25">
      <c r="A64" s="2" t="s">
        <v>1228</v>
      </c>
      <c r="B64">
        <v>5996</v>
      </c>
      <c r="C64">
        <v>10</v>
      </c>
      <c r="D64">
        <v>674</v>
      </c>
      <c r="E64">
        <v>237</v>
      </c>
      <c r="F64">
        <v>25</v>
      </c>
      <c r="G64">
        <v>6942</v>
      </c>
    </row>
    <row r="65" spans="1:7" x14ac:dyDescent="0.25">
      <c r="A65" s="2" t="s">
        <v>1292</v>
      </c>
      <c r="B65">
        <v>5010</v>
      </c>
      <c r="C65">
        <v>495</v>
      </c>
      <c r="D65">
        <v>841</v>
      </c>
      <c r="E65">
        <v>421</v>
      </c>
      <c r="F65">
        <v>34</v>
      </c>
      <c r="G65">
        <v>6801</v>
      </c>
    </row>
    <row r="66" spans="1:7" x14ac:dyDescent="0.25">
      <c r="A66" s="2" t="s">
        <v>1271</v>
      </c>
      <c r="B66">
        <v>5716</v>
      </c>
      <c r="C66">
        <v>14</v>
      </c>
      <c r="D66">
        <v>673</v>
      </c>
      <c r="E66">
        <v>233</v>
      </c>
      <c r="F66">
        <v>29</v>
      </c>
      <c r="G66">
        <v>6665</v>
      </c>
    </row>
    <row r="67" spans="1:7" x14ac:dyDescent="0.25">
      <c r="A67" s="2" t="s">
        <v>1399</v>
      </c>
      <c r="B67">
        <v>4545</v>
      </c>
      <c r="C67">
        <v>1267</v>
      </c>
      <c r="D67">
        <v>594</v>
      </c>
      <c r="E67">
        <v>166</v>
      </c>
      <c r="F67">
        <v>32</v>
      </c>
      <c r="G67">
        <v>6604</v>
      </c>
    </row>
    <row r="68" spans="1:7" x14ac:dyDescent="0.25">
      <c r="A68" s="2" t="s">
        <v>1118</v>
      </c>
      <c r="B68">
        <v>5690</v>
      </c>
      <c r="D68">
        <v>601</v>
      </c>
      <c r="E68">
        <v>229</v>
      </c>
      <c r="F68">
        <v>16</v>
      </c>
      <c r="G68">
        <v>6536</v>
      </c>
    </row>
    <row r="69" spans="1:7" x14ac:dyDescent="0.25">
      <c r="A69" s="2" t="s">
        <v>1075</v>
      </c>
      <c r="B69">
        <v>5484</v>
      </c>
      <c r="D69">
        <v>685</v>
      </c>
      <c r="E69">
        <v>246</v>
      </c>
      <c r="F69">
        <v>21</v>
      </c>
      <c r="G69">
        <v>6436</v>
      </c>
    </row>
    <row r="70" spans="1:7" x14ac:dyDescent="0.25">
      <c r="A70" s="2" t="s">
        <v>1085</v>
      </c>
      <c r="B70">
        <v>5247</v>
      </c>
      <c r="C70">
        <v>109</v>
      </c>
      <c r="D70">
        <v>550</v>
      </c>
      <c r="E70">
        <v>263</v>
      </c>
      <c r="F70">
        <v>40</v>
      </c>
      <c r="G70">
        <v>6209</v>
      </c>
    </row>
    <row r="71" spans="1:7" x14ac:dyDescent="0.25">
      <c r="A71" s="2" t="s">
        <v>1338</v>
      </c>
      <c r="B71">
        <v>5247</v>
      </c>
      <c r="C71">
        <v>70</v>
      </c>
      <c r="D71">
        <v>553</v>
      </c>
      <c r="E71">
        <v>172</v>
      </c>
      <c r="F71">
        <v>20</v>
      </c>
      <c r="G71">
        <v>6062</v>
      </c>
    </row>
    <row r="72" spans="1:7" x14ac:dyDescent="0.25">
      <c r="A72" s="2" t="s">
        <v>1199</v>
      </c>
      <c r="B72">
        <v>5016</v>
      </c>
      <c r="C72">
        <v>190</v>
      </c>
      <c r="D72">
        <v>600</v>
      </c>
      <c r="E72">
        <v>79</v>
      </c>
      <c r="F72">
        <v>27</v>
      </c>
      <c r="G72">
        <v>5912</v>
      </c>
    </row>
    <row r="73" spans="1:7" x14ac:dyDescent="0.25">
      <c r="A73" s="2" t="s">
        <v>1396</v>
      </c>
      <c r="B73">
        <v>4832</v>
      </c>
      <c r="C73">
        <v>280</v>
      </c>
      <c r="D73">
        <v>528</v>
      </c>
      <c r="E73">
        <v>173</v>
      </c>
      <c r="F73">
        <v>24</v>
      </c>
      <c r="G73">
        <v>5837</v>
      </c>
    </row>
    <row r="74" spans="1:7" x14ac:dyDescent="0.25">
      <c r="A74" s="2" t="s">
        <v>1417</v>
      </c>
      <c r="B74">
        <v>4791</v>
      </c>
      <c r="C74">
        <v>373</v>
      </c>
      <c r="D74">
        <v>483</v>
      </c>
      <c r="E74">
        <v>101</v>
      </c>
      <c r="F74">
        <v>6</v>
      </c>
      <c r="G74">
        <v>5754</v>
      </c>
    </row>
    <row r="75" spans="1:7" x14ac:dyDescent="0.25">
      <c r="A75" s="2" t="s">
        <v>1263</v>
      </c>
      <c r="B75">
        <v>4858</v>
      </c>
      <c r="C75">
        <v>79</v>
      </c>
      <c r="D75">
        <v>601</v>
      </c>
      <c r="E75">
        <v>184</v>
      </c>
      <c r="F75">
        <v>20</v>
      </c>
      <c r="G75">
        <v>5742</v>
      </c>
    </row>
    <row r="76" spans="1:7" x14ac:dyDescent="0.25">
      <c r="A76" s="2" t="s">
        <v>1101</v>
      </c>
      <c r="B76">
        <v>4921</v>
      </c>
      <c r="D76">
        <v>538</v>
      </c>
      <c r="E76">
        <v>166</v>
      </c>
      <c r="F76">
        <v>22</v>
      </c>
      <c r="G76">
        <v>5647</v>
      </c>
    </row>
    <row r="77" spans="1:7" x14ac:dyDescent="0.25">
      <c r="A77" s="2" t="s">
        <v>1256</v>
      </c>
      <c r="B77">
        <v>4964</v>
      </c>
      <c r="D77">
        <v>541</v>
      </c>
      <c r="E77">
        <v>105</v>
      </c>
      <c r="F77">
        <v>30</v>
      </c>
      <c r="G77">
        <v>5640</v>
      </c>
    </row>
    <row r="78" spans="1:7" x14ac:dyDescent="0.25">
      <c r="A78" s="2" t="s">
        <v>1371</v>
      </c>
      <c r="B78">
        <v>4456</v>
      </c>
      <c r="C78">
        <v>310</v>
      </c>
      <c r="D78">
        <v>565</v>
      </c>
      <c r="E78">
        <v>210</v>
      </c>
      <c r="F78">
        <v>30</v>
      </c>
      <c r="G78">
        <v>5571</v>
      </c>
    </row>
    <row r="79" spans="1:7" x14ac:dyDescent="0.25">
      <c r="A79" s="2" t="s">
        <v>1184</v>
      </c>
      <c r="B79">
        <v>4692</v>
      </c>
      <c r="C79">
        <v>11</v>
      </c>
      <c r="D79">
        <v>515</v>
      </c>
      <c r="E79">
        <v>164</v>
      </c>
      <c r="F79">
        <v>27</v>
      </c>
      <c r="G79">
        <v>5409</v>
      </c>
    </row>
    <row r="80" spans="1:7" x14ac:dyDescent="0.25">
      <c r="A80" s="2" t="s">
        <v>1216</v>
      </c>
      <c r="B80">
        <v>4571</v>
      </c>
      <c r="C80">
        <v>72</v>
      </c>
      <c r="D80">
        <v>513</v>
      </c>
      <c r="E80">
        <v>144</v>
      </c>
      <c r="F80">
        <v>24</v>
      </c>
      <c r="G80">
        <v>5324</v>
      </c>
    </row>
    <row r="81" spans="1:7" x14ac:dyDescent="0.25">
      <c r="A81" s="2" t="s">
        <v>1082</v>
      </c>
      <c r="B81">
        <v>4584</v>
      </c>
      <c r="D81">
        <v>521</v>
      </c>
      <c r="E81">
        <v>119</v>
      </c>
      <c r="F81">
        <v>26</v>
      </c>
      <c r="G81">
        <v>5250</v>
      </c>
    </row>
    <row r="82" spans="1:7" x14ac:dyDescent="0.25">
      <c r="A82" s="2" t="s">
        <v>1094</v>
      </c>
      <c r="B82">
        <v>4427</v>
      </c>
      <c r="C82">
        <v>1</v>
      </c>
      <c r="D82">
        <v>542</v>
      </c>
      <c r="E82">
        <v>231</v>
      </c>
      <c r="F82">
        <v>9</v>
      </c>
      <c r="G82">
        <v>5210</v>
      </c>
    </row>
    <row r="83" spans="1:7" x14ac:dyDescent="0.25">
      <c r="A83" s="2" t="s">
        <v>1240</v>
      </c>
      <c r="B83">
        <v>3897</v>
      </c>
      <c r="C83">
        <v>379</v>
      </c>
      <c r="D83">
        <v>624</v>
      </c>
      <c r="E83">
        <v>230</v>
      </c>
      <c r="F83">
        <v>50</v>
      </c>
      <c r="G83">
        <v>5180</v>
      </c>
    </row>
    <row r="84" spans="1:7" x14ac:dyDescent="0.25">
      <c r="A84" s="2" t="s">
        <v>1315</v>
      </c>
      <c r="B84">
        <v>3753</v>
      </c>
      <c r="C84">
        <v>656</v>
      </c>
      <c r="D84">
        <v>531</v>
      </c>
      <c r="E84">
        <v>174</v>
      </c>
      <c r="F84">
        <v>31</v>
      </c>
      <c r="G84">
        <v>5145</v>
      </c>
    </row>
    <row r="85" spans="1:7" x14ac:dyDescent="0.25">
      <c r="A85" s="2" t="s">
        <v>1401</v>
      </c>
      <c r="B85">
        <v>3781</v>
      </c>
      <c r="C85">
        <v>542</v>
      </c>
      <c r="D85">
        <v>643</v>
      </c>
      <c r="E85">
        <v>123</v>
      </c>
      <c r="F85">
        <v>16</v>
      </c>
      <c r="G85">
        <v>5105</v>
      </c>
    </row>
    <row r="86" spans="1:7" x14ac:dyDescent="0.25">
      <c r="A86" s="2" t="s">
        <v>1262</v>
      </c>
      <c r="B86">
        <v>4239</v>
      </c>
      <c r="D86">
        <v>526</v>
      </c>
      <c r="E86">
        <v>163</v>
      </c>
      <c r="F86">
        <v>20</v>
      </c>
      <c r="G86">
        <v>4948</v>
      </c>
    </row>
    <row r="87" spans="1:7" x14ac:dyDescent="0.25">
      <c r="A87" s="2" t="s">
        <v>1268</v>
      </c>
      <c r="B87">
        <v>4143</v>
      </c>
      <c r="C87">
        <v>9</v>
      </c>
      <c r="D87">
        <v>546</v>
      </c>
      <c r="E87">
        <v>174</v>
      </c>
      <c r="F87">
        <v>28</v>
      </c>
      <c r="G87">
        <v>4900</v>
      </c>
    </row>
    <row r="88" spans="1:7" x14ac:dyDescent="0.25">
      <c r="A88" s="2" t="s">
        <v>1071</v>
      </c>
      <c r="B88">
        <v>4176</v>
      </c>
      <c r="D88">
        <v>450</v>
      </c>
      <c r="E88">
        <v>217</v>
      </c>
      <c r="F88">
        <v>23</v>
      </c>
      <c r="G88">
        <v>4866</v>
      </c>
    </row>
    <row r="89" spans="1:7" x14ac:dyDescent="0.25">
      <c r="A89" s="2" t="s">
        <v>1088</v>
      </c>
      <c r="B89">
        <v>4109</v>
      </c>
      <c r="D89">
        <v>505</v>
      </c>
      <c r="E89">
        <v>227</v>
      </c>
      <c r="F89">
        <v>16</v>
      </c>
      <c r="G89">
        <v>4857</v>
      </c>
    </row>
    <row r="90" spans="1:7" x14ac:dyDescent="0.25">
      <c r="A90" s="2" t="s">
        <v>1190</v>
      </c>
      <c r="B90">
        <v>3661</v>
      </c>
      <c r="C90">
        <v>228</v>
      </c>
      <c r="D90">
        <v>641</v>
      </c>
      <c r="E90">
        <v>209</v>
      </c>
      <c r="F90">
        <v>32</v>
      </c>
      <c r="G90">
        <v>4771</v>
      </c>
    </row>
    <row r="91" spans="1:7" x14ac:dyDescent="0.25">
      <c r="A91" s="2" t="s">
        <v>1297</v>
      </c>
      <c r="B91">
        <v>3581</v>
      </c>
      <c r="C91">
        <v>516</v>
      </c>
      <c r="D91">
        <v>435</v>
      </c>
      <c r="E91">
        <v>204</v>
      </c>
      <c r="F91">
        <v>27</v>
      </c>
      <c r="G91">
        <v>4763</v>
      </c>
    </row>
    <row r="92" spans="1:7" x14ac:dyDescent="0.25">
      <c r="A92" s="2" t="s">
        <v>1178</v>
      </c>
      <c r="B92">
        <v>3994</v>
      </c>
      <c r="D92">
        <v>490</v>
      </c>
      <c r="E92">
        <v>228</v>
      </c>
      <c r="F92">
        <v>32</v>
      </c>
      <c r="G92">
        <v>4744</v>
      </c>
    </row>
    <row r="93" spans="1:7" x14ac:dyDescent="0.25">
      <c r="A93" s="2" t="s">
        <v>1400</v>
      </c>
      <c r="B93">
        <v>3995</v>
      </c>
      <c r="C93">
        <v>147</v>
      </c>
      <c r="D93">
        <v>441</v>
      </c>
      <c r="E93">
        <v>106</v>
      </c>
      <c r="F93">
        <v>18</v>
      </c>
      <c r="G93">
        <v>4707</v>
      </c>
    </row>
    <row r="94" spans="1:7" x14ac:dyDescent="0.25">
      <c r="A94" s="2" t="s">
        <v>1102</v>
      </c>
      <c r="B94">
        <v>4111</v>
      </c>
      <c r="D94">
        <v>388</v>
      </c>
      <c r="E94">
        <v>156</v>
      </c>
      <c r="F94">
        <v>26</v>
      </c>
      <c r="G94">
        <v>4681</v>
      </c>
    </row>
    <row r="95" spans="1:7" x14ac:dyDescent="0.25">
      <c r="A95" s="2" t="s">
        <v>1068</v>
      </c>
      <c r="B95">
        <v>3936</v>
      </c>
      <c r="D95">
        <v>466</v>
      </c>
      <c r="E95">
        <v>154</v>
      </c>
      <c r="F95">
        <v>11</v>
      </c>
      <c r="G95">
        <v>4567</v>
      </c>
    </row>
    <row r="96" spans="1:7" x14ac:dyDescent="0.25">
      <c r="A96" s="2" t="s">
        <v>1151</v>
      </c>
      <c r="B96">
        <v>3922</v>
      </c>
      <c r="D96">
        <v>437</v>
      </c>
      <c r="E96">
        <v>168</v>
      </c>
      <c r="F96">
        <v>12</v>
      </c>
      <c r="G96">
        <v>4539</v>
      </c>
    </row>
    <row r="97" spans="1:7" x14ac:dyDescent="0.25">
      <c r="A97" s="2" t="s">
        <v>1303</v>
      </c>
      <c r="B97">
        <v>4003</v>
      </c>
      <c r="D97">
        <v>384</v>
      </c>
      <c r="E97">
        <v>120</v>
      </c>
      <c r="F97">
        <v>25</v>
      </c>
      <c r="G97">
        <v>4532</v>
      </c>
    </row>
    <row r="98" spans="1:7" x14ac:dyDescent="0.25">
      <c r="A98" s="2" t="s">
        <v>1091</v>
      </c>
      <c r="B98">
        <v>3514</v>
      </c>
      <c r="D98">
        <v>653</v>
      </c>
      <c r="E98">
        <v>207</v>
      </c>
      <c r="F98">
        <v>31</v>
      </c>
      <c r="G98">
        <v>4405</v>
      </c>
    </row>
    <row r="99" spans="1:7" x14ac:dyDescent="0.25">
      <c r="A99" s="2" t="s">
        <v>1050</v>
      </c>
      <c r="B99">
        <v>3443</v>
      </c>
      <c r="D99">
        <v>539</v>
      </c>
      <c r="E99">
        <v>267</v>
      </c>
      <c r="F99">
        <v>35</v>
      </c>
      <c r="G99">
        <v>4284</v>
      </c>
    </row>
    <row r="100" spans="1:7" x14ac:dyDescent="0.25">
      <c r="A100" s="2" t="s">
        <v>1246</v>
      </c>
      <c r="B100">
        <v>3090</v>
      </c>
      <c r="C100">
        <v>407</v>
      </c>
      <c r="D100">
        <v>499</v>
      </c>
      <c r="E100">
        <v>250</v>
      </c>
      <c r="F100">
        <v>21</v>
      </c>
      <c r="G100">
        <v>4267</v>
      </c>
    </row>
    <row r="101" spans="1:7" x14ac:dyDescent="0.25">
      <c r="A101" s="2" t="s">
        <v>1167</v>
      </c>
      <c r="B101">
        <v>3626</v>
      </c>
      <c r="D101">
        <v>422</v>
      </c>
      <c r="E101">
        <v>185</v>
      </c>
      <c r="F101">
        <v>19</v>
      </c>
      <c r="G101">
        <v>4252</v>
      </c>
    </row>
    <row r="102" spans="1:7" x14ac:dyDescent="0.25">
      <c r="A102" s="2" t="s">
        <v>1261</v>
      </c>
      <c r="B102">
        <v>3611</v>
      </c>
      <c r="C102">
        <v>26</v>
      </c>
      <c r="D102">
        <v>437</v>
      </c>
      <c r="E102">
        <v>126</v>
      </c>
      <c r="F102">
        <v>15</v>
      </c>
      <c r="G102">
        <v>4215</v>
      </c>
    </row>
    <row r="103" spans="1:7" x14ac:dyDescent="0.25">
      <c r="A103" s="2" t="s">
        <v>1203</v>
      </c>
      <c r="B103">
        <v>3324</v>
      </c>
      <c r="C103">
        <v>15</v>
      </c>
      <c r="D103">
        <v>530</v>
      </c>
      <c r="E103">
        <v>199</v>
      </c>
      <c r="F103">
        <v>26</v>
      </c>
      <c r="G103">
        <v>4094</v>
      </c>
    </row>
    <row r="104" spans="1:7" x14ac:dyDescent="0.25">
      <c r="A104" s="2" t="s">
        <v>1183</v>
      </c>
      <c r="B104">
        <v>3457</v>
      </c>
      <c r="C104">
        <v>4</v>
      </c>
      <c r="D104">
        <v>387</v>
      </c>
      <c r="E104">
        <v>114</v>
      </c>
      <c r="F104">
        <v>19</v>
      </c>
      <c r="G104">
        <v>3981</v>
      </c>
    </row>
    <row r="105" spans="1:7" x14ac:dyDescent="0.25">
      <c r="A105" s="2" t="s">
        <v>1172</v>
      </c>
      <c r="B105">
        <v>3337</v>
      </c>
      <c r="C105">
        <v>71</v>
      </c>
      <c r="D105">
        <v>375</v>
      </c>
      <c r="E105">
        <v>121</v>
      </c>
      <c r="F105">
        <v>18</v>
      </c>
      <c r="G105">
        <v>3922</v>
      </c>
    </row>
    <row r="106" spans="1:7" x14ac:dyDescent="0.25">
      <c r="A106" s="2" t="s">
        <v>1375</v>
      </c>
      <c r="B106">
        <v>2953</v>
      </c>
      <c r="C106">
        <v>336</v>
      </c>
      <c r="D106">
        <v>466</v>
      </c>
      <c r="E106">
        <v>128</v>
      </c>
      <c r="F106">
        <v>21</v>
      </c>
      <c r="G106">
        <v>3904</v>
      </c>
    </row>
    <row r="107" spans="1:7" x14ac:dyDescent="0.25">
      <c r="A107" s="2" t="s">
        <v>1284</v>
      </c>
      <c r="B107">
        <v>3294</v>
      </c>
      <c r="C107">
        <v>6</v>
      </c>
      <c r="D107">
        <v>404</v>
      </c>
      <c r="E107">
        <v>143</v>
      </c>
      <c r="F107">
        <v>24</v>
      </c>
      <c r="G107">
        <v>3871</v>
      </c>
    </row>
    <row r="108" spans="1:7" x14ac:dyDescent="0.25">
      <c r="A108" s="2" t="s">
        <v>1115</v>
      </c>
      <c r="B108">
        <v>3232</v>
      </c>
      <c r="D108">
        <v>418</v>
      </c>
      <c r="E108">
        <v>184</v>
      </c>
      <c r="F108">
        <v>19</v>
      </c>
      <c r="G108">
        <v>3853</v>
      </c>
    </row>
    <row r="109" spans="1:7" x14ac:dyDescent="0.25">
      <c r="A109" s="2" t="s">
        <v>1360</v>
      </c>
      <c r="B109">
        <v>1906</v>
      </c>
      <c r="C109">
        <v>1391</v>
      </c>
      <c r="D109">
        <v>397</v>
      </c>
      <c r="E109">
        <v>113</v>
      </c>
      <c r="F109">
        <v>16</v>
      </c>
      <c r="G109">
        <v>3823</v>
      </c>
    </row>
    <row r="110" spans="1:7" x14ac:dyDescent="0.25">
      <c r="A110" s="2" t="s">
        <v>1333</v>
      </c>
      <c r="B110">
        <v>3181</v>
      </c>
      <c r="C110">
        <v>88</v>
      </c>
      <c r="D110">
        <v>338</v>
      </c>
      <c r="E110">
        <v>191</v>
      </c>
      <c r="F110">
        <v>25</v>
      </c>
      <c r="G110">
        <v>3823</v>
      </c>
    </row>
    <row r="111" spans="1:7" x14ac:dyDescent="0.25">
      <c r="A111" s="2" t="s">
        <v>1277</v>
      </c>
      <c r="B111">
        <v>2494</v>
      </c>
      <c r="C111">
        <v>753</v>
      </c>
      <c r="D111">
        <v>301</v>
      </c>
      <c r="E111">
        <v>228</v>
      </c>
      <c r="F111">
        <v>30</v>
      </c>
      <c r="G111">
        <v>3806</v>
      </c>
    </row>
    <row r="112" spans="1:7" x14ac:dyDescent="0.25">
      <c r="A112" s="2" t="s">
        <v>1325</v>
      </c>
      <c r="B112">
        <v>3253</v>
      </c>
      <c r="D112">
        <v>395</v>
      </c>
      <c r="E112">
        <v>127</v>
      </c>
      <c r="F112">
        <v>16</v>
      </c>
      <c r="G112">
        <v>3791</v>
      </c>
    </row>
    <row r="113" spans="1:7" x14ac:dyDescent="0.25">
      <c r="A113" s="2" t="s">
        <v>1081</v>
      </c>
      <c r="B113">
        <v>3337</v>
      </c>
      <c r="D113">
        <v>317</v>
      </c>
      <c r="E113">
        <v>113</v>
      </c>
      <c r="F113">
        <v>22</v>
      </c>
      <c r="G113">
        <v>3789</v>
      </c>
    </row>
    <row r="114" spans="1:7" x14ac:dyDescent="0.25">
      <c r="A114" s="2" t="s">
        <v>1312</v>
      </c>
      <c r="B114">
        <v>2833</v>
      </c>
      <c r="C114">
        <v>488</v>
      </c>
      <c r="D114">
        <v>311</v>
      </c>
      <c r="E114">
        <v>97</v>
      </c>
      <c r="F114">
        <v>28</v>
      </c>
      <c r="G114">
        <v>3757</v>
      </c>
    </row>
    <row r="115" spans="1:7" x14ac:dyDescent="0.25">
      <c r="A115" s="2" t="s">
        <v>1207</v>
      </c>
      <c r="B115">
        <v>3100</v>
      </c>
      <c r="C115">
        <v>90</v>
      </c>
      <c r="D115">
        <v>440</v>
      </c>
      <c r="E115">
        <v>113</v>
      </c>
      <c r="F115">
        <v>10</v>
      </c>
      <c r="G115">
        <v>3753</v>
      </c>
    </row>
    <row r="116" spans="1:7" x14ac:dyDescent="0.25">
      <c r="A116" s="2" t="s">
        <v>1356</v>
      </c>
      <c r="B116">
        <v>2513</v>
      </c>
      <c r="C116">
        <v>425</v>
      </c>
      <c r="D116">
        <v>472</v>
      </c>
      <c r="E116">
        <v>235</v>
      </c>
      <c r="F116">
        <v>24</v>
      </c>
      <c r="G116">
        <v>3669</v>
      </c>
    </row>
    <row r="117" spans="1:7" x14ac:dyDescent="0.25">
      <c r="A117" s="2" t="s">
        <v>1421</v>
      </c>
      <c r="B117">
        <v>3047</v>
      </c>
      <c r="C117">
        <v>89</v>
      </c>
      <c r="D117">
        <v>398</v>
      </c>
      <c r="E117">
        <v>118</v>
      </c>
      <c r="F117">
        <v>10</v>
      </c>
      <c r="G117">
        <v>3662</v>
      </c>
    </row>
    <row r="118" spans="1:7" x14ac:dyDescent="0.25">
      <c r="A118" s="2" t="s">
        <v>1259</v>
      </c>
      <c r="B118">
        <v>2783</v>
      </c>
      <c r="C118">
        <v>213</v>
      </c>
      <c r="D118">
        <v>388</v>
      </c>
      <c r="E118">
        <v>244</v>
      </c>
      <c r="F118">
        <v>15</v>
      </c>
      <c r="G118">
        <v>3643</v>
      </c>
    </row>
    <row r="119" spans="1:7" x14ac:dyDescent="0.25">
      <c r="A119" s="2" t="s">
        <v>1152</v>
      </c>
      <c r="B119">
        <v>3148</v>
      </c>
      <c r="C119">
        <v>13</v>
      </c>
      <c r="D119">
        <v>326</v>
      </c>
      <c r="E119">
        <v>147</v>
      </c>
      <c r="F119">
        <v>7</v>
      </c>
      <c r="G119">
        <v>3641</v>
      </c>
    </row>
    <row r="120" spans="1:7" x14ac:dyDescent="0.25">
      <c r="A120" s="2" t="s">
        <v>1106</v>
      </c>
      <c r="B120">
        <v>2960</v>
      </c>
      <c r="D120">
        <v>458</v>
      </c>
      <c r="E120">
        <v>199</v>
      </c>
      <c r="F120">
        <v>9</v>
      </c>
      <c r="G120">
        <v>3626</v>
      </c>
    </row>
    <row r="121" spans="1:7" x14ac:dyDescent="0.25">
      <c r="A121" s="2" t="s">
        <v>1369</v>
      </c>
      <c r="B121">
        <v>2792</v>
      </c>
      <c r="C121">
        <v>331</v>
      </c>
      <c r="D121">
        <v>347</v>
      </c>
      <c r="E121">
        <v>110</v>
      </c>
      <c r="F121">
        <v>16</v>
      </c>
      <c r="G121">
        <v>3596</v>
      </c>
    </row>
    <row r="122" spans="1:7" x14ac:dyDescent="0.25">
      <c r="A122" s="2" t="s">
        <v>1116</v>
      </c>
      <c r="B122">
        <v>3071</v>
      </c>
      <c r="D122">
        <v>334</v>
      </c>
      <c r="E122">
        <v>176</v>
      </c>
      <c r="F122">
        <v>10</v>
      </c>
      <c r="G122">
        <v>3591</v>
      </c>
    </row>
    <row r="123" spans="1:7" x14ac:dyDescent="0.25">
      <c r="A123" s="2" t="s">
        <v>1264</v>
      </c>
      <c r="B123">
        <v>2985</v>
      </c>
      <c r="C123">
        <v>27</v>
      </c>
      <c r="D123">
        <v>364</v>
      </c>
      <c r="E123">
        <v>136</v>
      </c>
      <c r="F123">
        <v>20</v>
      </c>
      <c r="G123">
        <v>3532</v>
      </c>
    </row>
    <row r="124" spans="1:7" x14ac:dyDescent="0.25">
      <c r="A124" s="2" t="s">
        <v>1225</v>
      </c>
      <c r="B124">
        <v>3071</v>
      </c>
      <c r="C124">
        <v>45</v>
      </c>
      <c r="D124">
        <v>304</v>
      </c>
      <c r="E124">
        <v>74</v>
      </c>
      <c r="F124">
        <v>12</v>
      </c>
      <c r="G124">
        <v>3506</v>
      </c>
    </row>
    <row r="125" spans="1:7" x14ac:dyDescent="0.25">
      <c r="A125" s="2" t="s">
        <v>1223</v>
      </c>
      <c r="B125">
        <v>2912</v>
      </c>
      <c r="C125">
        <v>84</v>
      </c>
      <c r="D125">
        <v>354</v>
      </c>
      <c r="E125">
        <v>104</v>
      </c>
      <c r="F125">
        <v>16</v>
      </c>
      <c r="G125">
        <v>3470</v>
      </c>
    </row>
    <row r="126" spans="1:7" x14ac:dyDescent="0.25">
      <c r="A126" s="2" t="s">
        <v>1307</v>
      </c>
      <c r="B126">
        <v>1124</v>
      </c>
      <c r="C126">
        <v>1937</v>
      </c>
      <c r="D126">
        <v>251</v>
      </c>
      <c r="E126">
        <v>123</v>
      </c>
      <c r="F126">
        <v>18</v>
      </c>
      <c r="G126">
        <v>3453</v>
      </c>
    </row>
    <row r="127" spans="1:7" x14ac:dyDescent="0.25">
      <c r="A127" s="2" t="s">
        <v>1293</v>
      </c>
      <c r="B127">
        <v>2671</v>
      </c>
      <c r="C127">
        <v>91</v>
      </c>
      <c r="D127">
        <v>471</v>
      </c>
      <c r="E127">
        <v>159</v>
      </c>
      <c r="F127">
        <v>20</v>
      </c>
      <c r="G127">
        <v>3412</v>
      </c>
    </row>
    <row r="128" spans="1:7" x14ac:dyDescent="0.25">
      <c r="A128" s="2" t="s">
        <v>1340</v>
      </c>
      <c r="B128">
        <v>3084</v>
      </c>
      <c r="D128">
        <v>256</v>
      </c>
      <c r="E128">
        <v>49</v>
      </c>
      <c r="F128">
        <v>5</v>
      </c>
      <c r="G128">
        <v>3394</v>
      </c>
    </row>
    <row r="129" spans="1:7" x14ac:dyDescent="0.25">
      <c r="A129" s="2" t="s">
        <v>1341</v>
      </c>
      <c r="B129">
        <v>2736</v>
      </c>
      <c r="C129">
        <v>210</v>
      </c>
      <c r="D129">
        <v>302</v>
      </c>
      <c r="E129">
        <v>112</v>
      </c>
      <c r="F129">
        <v>11</v>
      </c>
      <c r="G129">
        <v>3371</v>
      </c>
    </row>
    <row r="130" spans="1:7" x14ac:dyDescent="0.25">
      <c r="A130" s="2" t="s">
        <v>1093</v>
      </c>
      <c r="B130">
        <v>2697</v>
      </c>
      <c r="D130">
        <v>454</v>
      </c>
      <c r="E130">
        <v>194</v>
      </c>
      <c r="F130">
        <v>4</v>
      </c>
      <c r="G130">
        <v>3349</v>
      </c>
    </row>
    <row r="131" spans="1:7" x14ac:dyDescent="0.25">
      <c r="A131" s="2" t="s">
        <v>1146</v>
      </c>
      <c r="B131">
        <v>2697</v>
      </c>
      <c r="D131">
        <v>397</v>
      </c>
      <c r="E131">
        <v>192</v>
      </c>
      <c r="F131">
        <v>10</v>
      </c>
      <c r="G131">
        <v>3296</v>
      </c>
    </row>
    <row r="132" spans="1:7" x14ac:dyDescent="0.25">
      <c r="A132" s="2" t="s">
        <v>1281</v>
      </c>
      <c r="B132">
        <v>2567</v>
      </c>
      <c r="C132">
        <v>182</v>
      </c>
      <c r="D132">
        <v>345</v>
      </c>
      <c r="E132">
        <v>119</v>
      </c>
      <c r="F132">
        <v>19</v>
      </c>
      <c r="G132">
        <v>3232</v>
      </c>
    </row>
    <row r="133" spans="1:7" x14ac:dyDescent="0.25">
      <c r="A133" s="2" t="s">
        <v>1316</v>
      </c>
      <c r="B133">
        <v>1791</v>
      </c>
      <c r="C133">
        <v>879</v>
      </c>
      <c r="D133">
        <v>354</v>
      </c>
      <c r="E133">
        <v>193</v>
      </c>
      <c r="F133">
        <v>14</v>
      </c>
      <c r="G133">
        <v>3231</v>
      </c>
    </row>
    <row r="134" spans="1:7" x14ac:dyDescent="0.25">
      <c r="A134" s="2" t="s">
        <v>1378</v>
      </c>
      <c r="B134">
        <v>2405</v>
      </c>
      <c r="C134">
        <v>277</v>
      </c>
      <c r="D134">
        <v>405</v>
      </c>
      <c r="E134">
        <v>94</v>
      </c>
      <c r="F134">
        <v>13</v>
      </c>
      <c r="G134">
        <v>3194</v>
      </c>
    </row>
    <row r="135" spans="1:7" x14ac:dyDescent="0.25">
      <c r="A135" s="2" t="s">
        <v>1408</v>
      </c>
      <c r="B135">
        <v>2686</v>
      </c>
      <c r="C135">
        <v>97</v>
      </c>
      <c r="D135">
        <v>308</v>
      </c>
      <c r="E135">
        <v>67</v>
      </c>
      <c r="F135">
        <v>9</v>
      </c>
      <c r="G135">
        <v>3167</v>
      </c>
    </row>
    <row r="136" spans="1:7" x14ac:dyDescent="0.25">
      <c r="A136" s="2" t="s">
        <v>1182</v>
      </c>
      <c r="B136">
        <v>2598</v>
      </c>
      <c r="C136">
        <v>34</v>
      </c>
      <c r="D136">
        <v>354</v>
      </c>
      <c r="E136">
        <v>140</v>
      </c>
      <c r="F136">
        <v>8</v>
      </c>
      <c r="G136">
        <v>3134</v>
      </c>
    </row>
    <row r="137" spans="1:7" x14ac:dyDescent="0.25">
      <c r="A137" s="2" t="s">
        <v>1255</v>
      </c>
      <c r="B137">
        <v>2675</v>
      </c>
      <c r="D137">
        <v>350</v>
      </c>
      <c r="E137">
        <v>80</v>
      </c>
      <c r="F137">
        <v>11</v>
      </c>
      <c r="G137">
        <v>3116</v>
      </c>
    </row>
    <row r="138" spans="1:7" x14ac:dyDescent="0.25">
      <c r="A138" s="2" t="s">
        <v>1197</v>
      </c>
      <c r="B138">
        <v>2630</v>
      </c>
      <c r="C138">
        <v>25</v>
      </c>
      <c r="D138">
        <v>304</v>
      </c>
      <c r="E138">
        <v>139</v>
      </c>
      <c r="F138">
        <v>8</v>
      </c>
      <c r="G138">
        <v>3106</v>
      </c>
    </row>
    <row r="139" spans="1:7" x14ac:dyDescent="0.25">
      <c r="A139" s="2" t="s">
        <v>1414</v>
      </c>
      <c r="B139">
        <v>2359</v>
      </c>
      <c r="C139">
        <v>318</v>
      </c>
      <c r="D139">
        <v>322</v>
      </c>
      <c r="E139">
        <v>56</v>
      </c>
      <c r="F139">
        <v>8</v>
      </c>
      <c r="G139">
        <v>3063</v>
      </c>
    </row>
    <row r="140" spans="1:7" x14ac:dyDescent="0.25">
      <c r="A140" s="2" t="s">
        <v>1069</v>
      </c>
      <c r="B140">
        <v>2543</v>
      </c>
      <c r="D140">
        <v>336</v>
      </c>
      <c r="E140">
        <v>160</v>
      </c>
      <c r="F140">
        <v>21</v>
      </c>
      <c r="G140">
        <v>3060</v>
      </c>
    </row>
    <row r="141" spans="1:7" x14ac:dyDescent="0.25">
      <c r="A141" s="2" t="s">
        <v>1267</v>
      </c>
      <c r="B141">
        <v>2420</v>
      </c>
      <c r="C141">
        <v>87</v>
      </c>
      <c r="D141">
        <v>448</v>
      </c>
      <c r="E141">
        <v>64</v>
      </c>
      <c r="F141">
        <v>16</v>
      </c>
      <c r="G141">
        <v>3035</v>
      </c>
    </row>
    <row r="142" spans="1:7" x14ac:dyDescent="0.25">
      <c r="A142" s="2" t="s">
        <v>1283</v>
      </c>
      <c r="B142">
        <v>2561</v>
      </c>
      <c r="C142">
        <v>47</v>
      </c>
      <c r="D142">
        <v>304</v>
      </c>
      <c r="E142">
        <v>89</v>
      </c>
      <c r="F142">
        <v>15</v>
      </c>
      <c r="G142">
        <v>3016</v>
      </c>
    </row>
    <row r="143" spans="1:7" x14ac:dyDescent="0.25">
      <c r="A143" s="2" t="s">
        <v>1147</v>
      </c>
      <c r="B143">
        <v>2414</v>
      </c>
      <c r="D143">
        <v>386</v>
      </c>
      <c r="E143">
        <v>159</v>
      </c>
      <c r="F143">
        <v>23</v>
      </c>
      <c r="G143">
        <v>2982</v>
      </c>
    </row>
    <row r="144" spans="1:7" x14ac:dyDescent="0.25">
      <c r="A144" s="2" t="s">
        <v>1110</v>
      </c>
      <c r="B144">
        <v>2520</v>
      </c>
      <c r="D144">
        <v>272</v>
      </c>
      <c r="E144">
        <v>127</v>
      </c>
      <c r="F144">
        <v>24</v>
      </c>
      <c r="G144">
        <v>2943</v>
      </c>
    </row>
    <row r="145" spans="1:7" x14ac:dyDescent="0.25">
      <c r="A145" s="2" t="s">
        <v>1222</v>
      </c>
      <c r="B145">
        <v>2580</v>
      </c>
      <c r="D145">
        <v>246</v>
      </c>
      <c r="E145">
        <v>68</v>
      </c>
      <c r="F145">
        <v>11</v>
      </c>
      <c r="G145">
        <v>2905</v>
      </c>
    </row>
    <row r="146" spans="1:7" x14ac:dyDescent="0.25">
      <c r="A146" s="2" t="s">
        <v>1419</v>
      </c>
      <c r="B146">
        <v>2070</v>
      </c>
      <c r="C146">
        <v>321</v>
      </c>
      <c r="D146">
        <v>392</v>
      </c>
      <c r="E146">
        <v>100</v>
      </c>
      <c r="F146">
        <v>19</v>
      </c>
      <c r="G146">
        <v>2902</v>
      </c>
    </row>
    <row r="147" spans="1:7" x14ac:dyDescent="0.25">
      <c r="A147" s="2" t="s">
        <v>1407</v>
      </c>
      <c r="B147">
        <v>2557</v>
      </c>
      <c r="C147">
        <v>31</v>
      </c>
      <c r="D147">
        <v>246</v>
      </c>
      <c r="E147">
        <v>52</v>
      </c>
      <c r="F147">
        <v>5</v>
      </c>
      <c r="G147">
        <v>2891</v>
      </c>
    </row>
    <row r="148" spans="1:7" x14ac:dyDescent="0.25">
      <c r="A148" s="2" t="s">
        <v>1143</v>
      </c>
      <c r="B148">
        <v>2194</v>
      </c>
      <c r="C148">
        <v>173</v>
      </c>
      <c r="D148">
        <v>360</v>
      </c>
      <c r="E148">
        <v>138</v>
      </c>
      <c r="F148">
        <v>24</v>
      </c>
      <c r="G148">
        <v>2889</v>
      </c>
    </row>
    <row r="149" spans="1:7" x14ac:dyDescent="0.25">
      <c r="A149" s="2" t="s">
        <v>1213</v>
      </c>
      <c r="B149">
        <v>2386</v>
      </c>
      <c r="C149">
        <v>59</v>
      </c>
      <c r="D149">
        <v>302</v>
      </c>
      <c r="E149">
        <v>131</v>
      </c>
      <c r="F149">
        <v>10</v>
      </c>
      <c r="G149">
        <v>2888</v>
      </c>
    </row>
    <row r="150" spans="1:7" x14ac:dyDescent="0.25">
      <c r="A150" s="2" t="s">
        <v>1363</v>
      </c>
      <c r="B150">
        <v>1673</v>
      </c>
      <c r="C150">
        <v>691</v>
      </c>
      <c r="D150">
        <v>427</v>
      </c>
      <c r="E150">
        <v>62</v>
      </c>
      <c r="F150">
        <v>15</v>
      </c>
      <c r="G150">
        <v>2868</v>
      </c>
    </row>
    <row r="151" spans="1:7" x14ac:dyDescent="0.25">
      <c r="A151" s="2" t="s">
        <v>1109</v>
      </c>
      <c r="B151">
        <v>2350</v>
      </c>
      <c r="D151">
        <v>350</v>
      </c>
      <c r="E151">
        <v>146</v>
      </c>
      <c r="F151">
        <v>8</v>
      </c>
      <c r="G151">
        <v>2854</v>
      </c>
    </row>
    <row r="152" spans="1:7" x14ac:dyDescent="0.25">
      <c r="A152" s="2" t="s">
        <v>1372</v>
      </c>
      <c r="B152">
        <v>1916</v>
      </c>
      <c r="C152">
        <v>477</v>
      </c>
      <c r="D152">
        <v>349</v>
      </c>
      <c r="E152">
        <v>76</v>
      </c>
      <c r="F152">
        <v>30</v>
      </c>
      <c r="G152">
        <v>2848</v>
      </c>
    </row>
    <row r="153" spans="1:7" x14ac:dyDescent="0.25">
      <c r="A153" s="2" t="s">
        <v>1194</v>
      </c>
      <c r="B153">
        <v>2422</v>
      </c>
      <c r="D153">
        <v>280</v>
      </c>
      <c r="E153">
        <v>111</v>
      </c>
      <c r="F153">
        <v>11</v>
      </c>
      <c r="G153">
        <v>2824</v>
      </c>
    </row>
    <row r="154" spans="1:7" x14ac:dyDescent="0.25">
      <c r="A154" s="2" t="s">
        <v>1244</v>
      </c>
      <c r="B154">
        <v>2346</v>
      </c>
      <c r="C154">
        <v>46</v>
      </c>
      <c r="D154">
        <v>283</v>
      </c>
      <c r="E154">
        <v>117</v>
      </c>
      <c r="F154">
        <v>17</v>
      </c>
      <c r="G154">
        <v>2809</v>
      </c>
    </row>
    <row r="155" spans="1:7" x14ac:dyDescent="0.25">
      <c r="A155" s="2" t="s">
        <v>1311</v>
      </c>
      <c r="B155">
        <v>1483</v>
      </c>
      <c r="C155">
        <v>1053</v>
      </c>
      <c r="D155">
        <v>187</v>
      </c>
      <c r="E155">
        <v>59</v>
      </c>
      <c r="F155">
        <v>5</v>
      </c>
      <c r="G155">
        <v>2787</v>
      </c>
    </row>
    <row r="156" spans="1:7" x14ac:dyDescent="0.25">
      <c r="A156" s="2" t="s">
        <v>1291</v>
      </c>
      <c r="B156">
        <v>2250</v>
      </c>
      <c r="C156">
        <v>203</v>
      </c>
      <c r="D156">
        <v>229</v>
      </c>
      <c r="E156">
        <v>74</v>
      </c>
      <c r="F156">
        <v>8</v>
      </c>
      <c r="G156">
        <v>2764</v>
      </c>
    </row>
    <row r="157" spans="1:7" x14ac:dyDescent="0.25">
      <c r="A157" s="2" t="s">
        <v>1302</v>
      </c>
      <c r="B157">
        <v>2304</v>
      </c>
      <c r="C157">
        <v>54</v>
      </c>
      <c r="D157">
        <v>300</v>
      </c>
      <c r="E157">
        <v>88</v>
      </c>
      <c r="F157">
        <v>7</v>
      </c>
      <c r="G157">
        <v>2753</v>
      </c>
    </row>
    <row r="158" spans="1:7" x14ac:dyDescent="0.25">
      <c r="A158" s="2" t="s">
        <v>1237</v>
      </c>
      <c r="B158">
        <v>2290</v>
      </c>
      <c r="C158">
        <v>81</v>
      </c>
      <c r="D158">
        <v>252</v>
      </c>
      <c r="E158">
        <v>96</v>
      </c>
      <c r="F158">
        <v>8</v>
      </c>
      <c r="G158">
        <v>2727</v>
      </c>
    </row>
    <row r="159" spans="1:7" x14ac:dyDescent="0.25">
      <c r="A159" s="2" t="s">
        <v>1327</v>
      </c>
      <c r="B159">
        <v>2292</v>
      </c>
      <c r="C159">
        <v>12</v>
      </c>
      <c r="D159">
        <v>303</v>
      </c>
      <c r="E159">
        <v>95</v>
      </c>
      <c r="F159">
        <v>14</v>
      </c>
      <c r="G159">
        <v>2716</v>
      </c>
    </row>
    <row r="160" spans="1:7" x14ac:dyDescent="0.25">
      <c r="A160" s="2" t="s">
        <v>1331</v>
      </c>
      <c r="B160">
        <v>2223</v>
      </c>
      <c r="C160">
        <v>135</v>
      </c>
      <c r="D160">
        <v>240</v>
      </c>
      <c r="E160">
        <v>92</v>
      </c>
      <c r="F160">
        <v>16</v>
      </c>
      <c r="G160">
        <v>2706</v>
      </c>
    </row>
    <row r="161" spans="1:7" x14ac:dyDescent="0.25">
      <c r="A161" s="2" t="s">
        <v>1173</v>
      </c>
      <c r="B161">
        <v>2143</v>
      </c>
      <c r="C161">
        <v>96</v>
      </c>
      <c r="D161">
        <v>321</v>
      </c>
      <c r="E161">
        <v>124</v>
      </c>
      <c r="F161">
        <v>20</v>
      </c>
      <c r="G161">
        <v>2704</v>
      </c>
    </row>
    <row r="162" spans="1:7" x14ac:dyDescent="0.25">
      <c r="A162" s="2" t="s">
        <v>1335</v>
      </c>
      <c r="B162">
        <v>2227</v>
      </c>
      <c r="C162">
        <v>62</v>
      </c>
      <c r="D162">
        <v>289</v>
      </c>
      <c r="E162">
        <v>92</v>
      </c>
      <c r="F162">
        <v>10</v>
      </c>
      <c r="G162">
        <v>2680</v>
      </c>
    </row>
    <row r="163" spans="1:7" x14ac:dyDescent="0.25">
      <c r="A163" s="2" t="s">
        <v>1280</v>
      </c>
      <c r="B163">
        <v>2057</v>
      </c>
      <c r="C163">
        <v>128</v>
      </c>
      <c r="D163">
        <v>304</v>
      </c>
      <c r="E163">
        <v>143</v>
      </c>
      <c r="F163">
        <v>9</v>
      </c>
      <c r="G163">
        <v>2641</v>
      </c>
    </row>
    <row r="164" spans="1:7" x14ac:dyDescent="0.25">
      <c r="A164" s="2" t="s">
        <v>1229</v>
      </c>
      <c r="B164">
        <v>2122</v>
      </c>
      <c r="C164">
        <v>65</v>
      </c>
      <c r="D164">
        <v>280</v>
      </c>
      <c r="E164">
        <v>156</v>
      </c>
      <c r="F164">
        <v>7</v>
      </c>
      <c r="G164">
        <v>2630</v>
      </c>
    </row>
    <row r="165" spans="1:7" x14ac:dyDescent="0.25">
      <c r="A165" s="2" t="s">
        <v>1150</v>
      </c>
      <c r="B165">
        <v>2027</v>
      </c>
      <c r="C165">
        <v>178</v>
      </c>
      <c r="D165">
        <v>268</v>
      </c>
      <c r="E165">
        <v>127</v>
      </c>
      <c r="F165">
        <v>9</v>
      </c>
      <c r="G165">
        <v>2609</v>
      </c>
    </row>
    <row r="166" spans="1:7" x14ac:dyDescent="0.25">
      <c r="A166" s="2" t="s">
        <v>1113</v>
      </c>
      <c r="B166">
        <v>2169</v>
      </c>
      <c r="D166">
        <v>284</v>
      </c>
      <c r="E166">
        <v>141</v>
      </c>
      <c r="F166">
        <v>7</v>
      </c>
      <c r="G166">
        <v>2601</v>
      </c>
    </row>
    <row r="167" spans="1:7" x14ac:dyDescent="0.25">
      <c r="A167" s="2" t="s">
        <v>1342</v>
      </c>
      <c r="B167">
        <v>1930</v>
      </c>
      <c r="C167">
        <v>82</v>
      </c>
      <c r="D167">
        <v>385</v>
      </c>
      <c r="E167">
        <v>175</v>
      </c>
      <c r="F167">
        <v>9</v>
      </c>
      <c r="G167">
        <v>2581</v>
      </c>
    </row>
    <row r="168" spans="1:7" x14ac:dyDescent="0.25">
      <c r="A168" s="2" t="s">
        <v>1095</v>
      </c>
      <c r="B168">
        <v>2236</v>
      </c>
      <c r="D168">
        <v>223</v>
      </c>
      <c r="E168">
        <v>89</v>
      </c>
      <c r="F168">
        <v>12</v>
      </c>
      <c r="G168">
        <v>2560</v>
      </c>
    </row>
    <row r="169" spans="1:7" x14ac:dyDescent="0.25">
      <c r="A169" s="2" t="s">
        <v>1336</v>
      </c>
      <c r="B169">
        <v>2173</v>
      </c>
      <c r="C169">
        <v>32</v>
      </c>
      <c r="D169">
        <v>256</v>
      </c>
      <c r="E169">
        <v>69</v>
      </c>
      <c r="F169">
        <v>19</v>
      </c>
      <c r="G169">
        <v>2549</v>
      </c>
    </row>
    <row r="170" spans="1:7" x14ac:dyDescent="0.25">
      <c r="A170" s="2" t="s">
        <v>1351</v>
      </c>
      <c r="B170">
        <v>1570</v>
      </c>
      <c r="C170">
        <v>740</v>
      </c>
      <c r="D170">
        <v>159</v>
      </c>
      <c r="E170">
        <v>70</v>
      </c>
      <c r="F170">
        <v>5</v>
      </c>
      <c r="G170">
        <v>2544</v>
      </c>
    </row>
    <row r="171" spans="1:7" x14ac:dyDescent="0.25">
      <c r="A171" s="2" t="s">
        <v>1231</v>
      </c>
      <c r="B171">
        <v>1816</v>
      </c>
      <c r="C171">
        <v>143</v>
      </c>
      <c r="D171">
        <v>194</v>
      </c>
      <c r="E171">
        <v>353</v>
      </c>
      <c r="F171">
        <v>16</v>
      </c>
      <c r="G171">
        <v>2522</v>
      </c>
    </row>
    <row r="172" spans="1:7" x14ac:dyDescent="0.25">
      <c r="A172" s="2" t="s">
        <v>1300</v>
      </c>
      <c r="B172">
        <v>1845</v>
      </c>
      <c r="C172">
        <v>400</v>
      </c>
      <c r="D172">
        <v>253</v>
      </c>
      <c r="E172">
        <v>22</v>
      </c>
      <c r="F172">
        <v>2</v>
      </c>
      <c r="G172">
        <v>2522</v>
      </c>
    </row>
    <row r="173" spans="1:7" x14ac:dyDescent="0.25">
      <c r="A173" s="2" t="s">
        <v>1148</v>
      </c>
      <c r="B173">
        <v>2064</v>
      </c>
      <c r="D173">
        <v>276</v>
      </c>
      <c r="E173">
        <v>168</v>
      </c>
      <c r="F173">
        <v>7</v>
      </c>
      <c r="G173">
        <v>2515</v>
      </c>
    </row>
    <row r="174" spans="1:7" x14ac:dyDescent="0.25">
      <c r="A174" s="2" t="s">
        <v>1374</v>
      </c>
      <c r="B174">
        <v>1270</v>
      </c>
      <c r="C174">
        <v>903</v>
      </c>
      <c r="D174">
        <v>247</v>
      </c>
      <c r="E174">
        <v>61</v>
      </c>
      <c r="F174">
        <v>22</v>
      </c>
      <c r="G174">
        <v>2503</v>
      </c>
    </row>
    <row r="175" spans="1:7" x14ac:dyDescent="0.25">
      <c r="A175" s="2" t="s">
        <v>1247</v>
      </c>
      <c r="B175">
        <v>2049</v>
      </c>
      <c r="C175">
        <v>70</v>
      </c>
      <c r="D175">
        <v>257</v>
      </c>
      <c r="E175">
        <v>101</v>
      </c>
      <c r="F175">
        <v>9</v>
      </c>
      <c r="G175">
        <v>2486</v>
      </c>
    </row>
    <row r="176" spans="1:7" x14ac:dyDescent="0.25">
      <c r="A176" s="2" t="s">
        <v>1260</v>
      </c>
      <c r="B176">
        <v>1971</v>
      </c>
      <c r="C176">
        <v>80</v>
      </c>
      <c r="D176">
        <v>315</v>
      </c>
      <c r="E176">
        <v>88</v>
      </c>
      <c r="F176">
        <v>12</v>
      </c>
      <c r="G176">
        <v>2466</v>
      </c>
    </row>
    <row r="177" spans="1:7" x14ac:dyDescent="0.25">
      <c r="A177" s="2" t="s">
        <v>1286</v>
      </c>
      <c r="B177">
        <v>1996</v>
      </c>
      <c r="C177">
        <v>46</v>
      </c>
      <c r="D177">
        <v>291</v>
      </c>
      <c r="E177">
        <v>93</v>
      </c>
      <c r="F177">
        <v>17</v>
      </c>
      <c r="G177">
        <v>2443</v>
      </c>
    </row>
    <row r="178" spans="1:7" x14ac:dyDescent="0.25">
      <c r="A178" s="2" t="s">
        <v>1304</v>
      </c>
      <c r="B178">
        <v>2046</v>
      </c>
      <c r="C178">
        <v>66</v>
      </c>
      <c r="D178">
        <v>206</v>
      </c>
      <c r="E178">
        <v>98</v>
      </c>
      <c r="F178">
        <v>9</v>
      </c>
      <c r="G178">
        <v>2425</v>
      </c>
    </row>
    <row r="179" spans="1:7" x14ac:dyDescent="0.25">
      <c r="A179" s="2" t="s">
        <v>1166</v>
      </c>
      <c r="B179">
        <v>1987</v>
      </c>
      <c r="C179">
        <v>126</v>
      </c>
      <c r="D179">
        <v>246</v>
      </c>
      <c r="E179">
        <v>50</v>
      </c>
      <c r="F179">
        <v>4</v>
      </c>
      <c r="G179">
        <v>2413</v>
      </c>
    </row>
    <row r="180" spans="1:7" x14ac:dyDescent="0.25">
      <c r="A180" s="2" t="s">
        <v>1390</v>
      </c>
      <c r="B180">
        <v>2090</v>
      </c>
      <c r="C180">
        <v>67</v>
      </c>
      <c r="D180">
        <v>190</v>
      </c>
      <c r="E180">
        <v>49</v>
      </c>
      <c r="F180">
        <v>7</v>
      </c>
      <c r="G180">
        <v>2403</v>
      </c>
    </row>
    <row r="181" spans="1:7" x14ac:dyDescent="0.25">
      <c r="A181" s="2" t="s">
        <v>1097</v>
      </c>
      <c r="B181">
        <v>1961</v>
      </c>
      <c r="D181">
        <v>262</v>
      </c>
      <c r="E181">
        <v>147</v>
      </c>
      <c r="F181">
        <v>10</v>
      </c>
      <c r="G181">
        <v>2380</v>
      </c>
    </row>
    <row r="182" spans="1:7" x14ac:dyDescent="0.25">
      <c r="A182" s="2" t="s">
        <v>1392</v>
      </c>
      <c r="B182">
        <v>1712</v>
      </c>
      <c r="C182">
        <v>328</v>
      </c>
      <c r="D182">
        <v>224</v>
      </c>
      <c r="E182">
        <v>66</v>
      </c>
      <c r="F182">
        <v>23</v>
      </c>
      <c r="G182">
        <v>2353</v>
      </c>
    </row>
    <row r="183" spans="1:7" x14ac:dyDescent="0.25">
      <c r="A183" s="2" t="s">
        <v>1226</v>
      </c>
      <c r="B183">
        <v>2069</v>
      </c>
      <c r="D183">
        <v>178</v>
      </c>
      <c r="E183">
        <v>53</v>
      </c>
      <c r="F183">
        <v>7</v>
      </c>
      <c r="G183">
        <v>2307</v>
      </c>
    </row>
    <row r="184" spans="1:7" x14ac:dyDescent="0.25">
      <c r="A184" s="2" t="s">
        <v>1364</v>
      </c>
      <c r="B184">
        <v>1870</v>
      </c>
      <c r="C184">
        <v>90</v>
      </c>
      <c r="D184">
        <v>244</v>
      </c>
      <c r="E184">
        <v>88</v>
      </c>
      <c r="F184">
        <v>6</v>
      </c>
      <c r="G184">
        <v>2298</v>
      </c>
    </row>
    <row r="185" spans="1:7" x14ac:dyDescent="0.25">
      <c r="A185" s="2" t="s">
        <v>1409</v>
      </c>
      <c r="B185">
        <v>1887</v>
      </c>
      <c r="C185">
        <v>65</v>
      </c>
      <c r="D185">
        <v>265</v>
      </c>
      <c r="E185">
        <v>68</v>
      </c>
      <c r="F185">
        <v>8</v>
      </c>
      <c r="G185">
        <v>2293</v>
      </c>
    </row>
    <row r="186" spans="1:7" x14ac:dyDescent="0.25">
      <c r="A186" s="2" t="s">
        <v>1265</v>
      </c>
      <c r="B186">
        <v>1755</v>
      </c>
      <c r="C186">
        <v>125</v>
      </c>
      <c r="D186">
        <v>258</v>
      </c>
      <c r="E186">
        <v>112</v>
      </c>
      <c r="F186">
        <v>20</v>
      </c>
      <c r="G186">
        <v>2270</v>
      </c>
    </row>
    <row r="187" spans="1:7" x14ac:dyDescent="0.25">
      <c r="A187" s="2" t="s">
        <v>1379</v>
      </c>
      <c r="B187">
        <v>1828</v>
      </c>
      <c r="C187">
        <v>50</v>
      </c>
      <c r="D187">
        <v>285</v>
      </c>
      <c r="E187">
        <v>64</v>
      </c>
      <c r="F187">
        <v>17</v>
      </c>
      <c r="G187">
        <v>2244</v>
      </c>
    </row>
    <row r="188" spans="1:7" x14ac:dyDescent="0.25">
      <c r="A188" s="2" t="s">
        <v>1132</v>
      </c>
      <c r="B188">
        <v>1894</v>
      </c>
      <c r="D188">
        <v>214</v>
      </c>
      <c r="E188">
        <v>117</v>
      </c>
      <c r="F188">
        <v>18</v>
      </c>
      <c r="G188">
        <v>2243</v>
      </c>
    </row>
    <row r="189" spans="1:7" x14ac:dyDescent="0.25">
      <c r="A189" s="2" t="s">
        <v>1253</v>
      </c>
      <c r="B189">
        <v>1944</v>
      </c>
      <c r="D189">
        <v>222</v>
      </c>
      <c r="E189">
        <v>34</v>
      </c>
      <c r="F189">
        <v>6</v>
      </c>
      <c r="G189">
        <v>2206</v>
      </c>
    </row>
    <row r="190" spans="1:7" x14ac:dyDescent="0.25">
      <c r="A190" s="2" t="s">
        <v>1381</v>
      </c>
      <c r="B190">
        <v>1025</v>
      </c>
      <c r="C190">
        <v>725</v>
      </c>
      <c r="D190">
        <v>322</v>
      </c>
      <c r="E190">
        <v>96</v>
      </c>
      <c r="F190">
        <v>6</v>
      </c>
      <c r="G190">
        <v>2174</v>
      </c>
    </row>
    <row r="191" spans="1:7" x14ac:dyDescent="0.25">
      <c r="A191" s="2" t="s">
        <v>1439</v>
      </c>
      <c r="B191">
        <v>1645</v>
      </c>
      <c r="C191">
        <v>243</v>
      </c>
      <c r="D191">
        <v>220</v>
      </c>
      <c r="E191">
        <v>60</v>
      </c>
      <c r="F191">
        <v>3</v>
      </c>
      <c r="G191">
        <v>2171</v>
      </c>
    </row>
    <row r="192" spans="1:7" x14ac:dyDescent="0.25">
      <c r="A192" s="2" t="s">
        <v>1438</v>
      </c>
      <c r="B192">
        <v>1784</v>
      </c>
      <c r="C192">
        <v>101</v>
      </c>
      <c r="D192">
        <v>207</v>
      </c>
      <c r="E192">
        <v>67</v>
      </c>
      <c r="F192">
        <v>7</v>
      </c>
      <c r="G192">
        <v>2166</v>
      </c>
    </row>
    <row r="193" spans="1:7" x14ac:dyDescent="0.25">
      <c r="A193" s="2" t="s">
        <v>1276</v>
      </c>
      <c r="B193">
        <v>1636</v>
      </c>
      <c r="C193">
        <v>199</v>
      </c>
      <c r="D193">
        <v>216</v>
      </c>
      <c r="E193">
        <v>91</v>
      </c>
      <c r="F193">
        <v>10</v>
      </c>
      <c r="G193">
        <v>2152</v>
      </c>
    </row>
    <row r="194" spans="1:7" x14ac:dyDescent="0.25">
      <c r="A194" s="2" t="s">
        <v>1317</v>
      </c>
      <c r="B194">
        <v>1598</v>
      </c>
      <c r="C194">
        <v>88</v>
      </c>
      <c r="D194">
        <v>340</v>
      </c>
      <c r="E194">
        <v>97</v>
      </c>
      <c r="F194">
        <v>17</v>
      </c>
      <c r="G194">
        <v>2140</v>
      </c>
    </row>
    <row r="195" spans="1:7" x14ac:dyDescent="0.25">
      <c r="A195" s="2" t="s">
        <v>1235</v>
      </c>
      <c r="B195">
        <v>1783</v>
      </c>
      <c r="C195">
        <v>39</v>
      </c>
      <c r="D195">
        <v>217</v>
      </c>
      <c r="E195">
        <v>76</v>
      </c>
      <c r="F195">
        <v>10</v>
      </c>
      <c r="G195">
        <v>2125</v>
      </c>
    </row>
    <row r="196" spans="1:7" x14ac:dyDescent="0.25">
      <c r="A196" s="2" t="s">
        <v>1165</v>
      </c>
      <c r="B196">
        <v>1776</v>
      </c>
      <c r="C196">
        <v>19</v>
      </c>
      <c r="D196">
        <v>225</v>
      </c>
      <c r="E196">
        <v>60</v>
      </c>
      <c r="F196">
        <v>14</v>
      </c>
      <c r="G196">
        <v>2094</v>
      </c>
    </row>
    <row r="197" spans="1:7" x14ac:dyDescent="0.25">
      <c r="A197" s="2" t="s">
        <v>1403</v>
      </c>
      <c r="B197">
        <v>1819</v>
      </c>
      <c r="C197">
        <v>27</v>
      </c>
      <c r="D197">
        <v>197</v>
      </c>
      <c r="E197">
        <v>47</v>
      </c>
      <c r="F197">
        <v>3</v>
      </c>
      <c r="G197">
        <v>2093</v>
      </c>
    </row>
    <row r="198" spans="1:7" x14ac:dyDescent="0.25">
      <c r="A198" s="2" t="s">
        <v>1343</v>
      </c>
      <c r="B198">
        <v>1842</v>
      </c>
      <c r="C198">
        <v>17</v>
      </c>
      <c r="D198">
        <v>144</v>
      </c>
      <c r="E198">
        <v>47</v>
      </c>
      <c r="F198">
        <v>1</v>
      </c>
      <c r="G198">
        <v>2051</v>
      </c>
    </row>
    <row r="199" spans="1:7" x14ac:dyDescent="0.25">
      <c r="A199" s="2" t="s">
        <v>1058</v>
      </c>
      <c r="B199">
        <v>1621</v>
      </c>
      <c r="C199">
        <v>42</v>
      </c>
      <c r="D199">
        <v>230</v>
      </c>
      <c r="E199">
        <v>143</v>
      </c>
      <c r="F199">
        <v>5</v>
      </c>
      <c r="G199">
        <v>2041</v>
      </c>
    </row>
    <row r="200" spans="1:7" x14ac:dyDescent="0.25">
      <c r="A200" s="2" t="s">
        <v>1219</v>
      </c>
      <c r="B200">
        <v>1639</v>
      </c>
      <c r="C200">
        <v>32</v>
      </c>
      <c r="D200">
        <v>208</v>
      </c>
      <c r="E200">
        <v>144</v>
      </c>
      <c r="F200">
        <v>15</v>
      </c>
      <c r="G200">
        <v>2038</v>
      </c>
    </row>
    <row r="201" spans="1:7" x14ac:dyDescent="0.25">
      <c r="A201" s="2" t="s">
        <v>1145</v>
      </c>
      <c r="B201">
        <v>1566</v>
      </c>
      <c r="C201">
        <v>77</v>
      </c>
      <c r="D201">
        <v>289</v>
      </c>
      <c r="E201">
        <v>91</v>
      </c>
      <c r="F201">
        <v>12</v>
      </c>
      <c r="G201">
        <v>2035</v>
      </c>
    </row>
    <row r="202" spans="1:7" x14ac:dyDescent="0.25">
      <c r="A202" s="2" t="s">
        <v>1425</v>
      </c>
      <c r="B202">
        <v>1726</v>
      </c>
      <c r="D202">
        <v>242</v>
      </c>
      <c r="E202">
        <v>55</v>
      </c>
      <c r="F202">
        <v>5</v>
      </c>
      <c r="G202">
        <v>2028</v>
      </c>
    </row>
    <row r="203" spans="1:7" x14ac:dyDescent="0.25">
      <c r="A203" s="2" t="s">
        <v>1128</v>
      </c>
      <c r="B203">
        <v>1534</v>
      </c>
      <c r="C203">
        <v>1</v>
      </c>
      <c r="D203">
        <v>354</v>
      </c>
      <c r="E203">
        <v>115</v>
      </c>
      <c r="F203">
        <v>18</v>
      </c>
      <c r="G203">
        <v>2022</v>
      </c>
    </row>
    <row r="204" spans="1:7" x14ac:dyDescent="0.25">
      <c r="A204" s="2" t="s">
        <v>1365</v>
      </c>
      <c r="B204">
        <v>1543</v>
      </c>
      <c r="C204">
        <v>90</v>
      </c>
      <c r="D204">
        <v>243</v>
      </c>
      <c r="E204">
        <v>96</v>
      </c>
      <c r="F204">
        <v>14</v>
      </c>
      <c r="G204">
        <v>1986</v>
      </c>
    </row>
    <row r="205" spans="1:7" x14ac:dyDescent="0.25">
      <c r="A205" s="2" t="s">
        <v>1377</v>
      </c>
      <c r="B205">
        <v>1549</v>
      </c>
      <c r="C205">
        <v>140</v>
      </c>
      <c r="D205">
        <v>223</v>
      </c>
      <c r="E205">
        <v>50</v>
      </c>
      <c r="F205">
        <v>6</v>
      </c>
      <c r="G205">
        <v>1968</v>
      </c>
    </row>
    <row r="206" spans="1:7" x14ac:dyDescent="0.25">
      <c r="A206" s="2" t="s">
        <v>1100</v>
      </c>
      <c r="B206">
        <v>1672</v>
      </c>
      <c r="D206">
        <v>189</v>
      </c>
      <c r="E206">
        <v>91</v>
      </c>
      <c r="F206">
        <v>6</v>
      </c>
      <c r="G206">
        <v>1958</v>
      </c>
    </row>
    <row r="207" spans="1:7" x14ac:dyDescent="0.25">
      <c r="A207" s="2" t="s">
        <v>1428</v>
      </c>
      <c r="B207">
        <v>1523</v>
      </c>
      <c r="C207">
        <v>115</v>
      </c>
      <c r="D207">
        <v>223</v>
      </c>
      <c r="E207">
        <v>87</v>
      </c>
      <c r="F207">
        <v>9</v>
      </c>
      <c r="G207">
        <v>1957</v>
      </c>
    </row>
    <row r="208" spans="1:7" x14ac:dyDescent="0.25">
      <c r="A208" s="2" t="s">
        <v>1155</v>
      </c>
      <c r="B208">
        <v>1630</v>
      </c>
      <c r="C208">
        <v>21</v>
      </c>
      <c r="D208">
        <v>217</v>
      </c>
      <c r="E208">
        <v>59</v>
      </c>
      <c r="F208">
        <v>7</v>
      </c>
      <c r="G208">
        <v>1934</v>
      </c>
    </row>
    <row r="209" spans="1:7" x14ac:dyDescent="0.25">
      <c r="A209" s="2" t="s">
        <v>1366</v>
      </c>
      <c r="B209">
        <v>1542</v>
      </c>
      <c r="C209">
        <v>39</v>
      </c>
      <c r="D209">
        <v>217</v>
      </c>
      <c r="E209">
        <v>76</v>
      </c>
      <c r="F209">
        <v>11</v>
      </c>
      <c r="G209">
        <v>1885</v>
      </c>
    </row>
    <row r="210" spans="1:7" x14ac:dyDescent="0.25">
      <c r="A210" s="2" t="s">
        <v>1233</v>
      </c>
      <c r="B210">
        <v>1202</v>
      </c>
      <c r="C210">
        <v>348</v>
      </c>
      <c r="D210">
        <v>182</v>
      </c>
      <c r="E210">
        <v>121</v>
      </c>
      <c r="F210">
        <v>5</v>
      </c>
      <c r="G210">
        <v>1858</v>
      </c>
    </row>
    <row r="211" spans="1:7" x14ac:dyDescent="0.25">
      <c r="A211" s="2" t="s">
        <v>1051</v>
      </c>
      <c r="B211">
        <v>1390</v>
      </c>
      <c r="D211">
        <v>297</v>
      </c>
      <c r="E211">
        <v>157</v>
      </c>
      <c r="F211">
        <v>5</v>
      </c>
      <c r="G211">
        <v>1849</v>
      </c>
    </row>
    <row r="212" spans="1:7" x14ac:dyDescent="0.25">
      <c r="A212" s="2" t="s">
        <v>1433</v>
      </c>
      <c r="B212">
        <v>1600</v>
      </c>
      <c r="C212">
        <v>70</v>
      </c>
      <c r="D212">
        <v>127</v>
      </c>
      <c r="E212">
        <v>17</v>
      </c>
      <c r="F212">
        <v>2</v>
      </c>
      <c r="G212">
        <v>1816</v>
      </c>
    </row>
    <row r="213" spans="1:7" x14ac:dyDescent="0.25">
      <c r="A213" s="2" t="s">
        <v>1105</v>
      </c>
      <c r="B213">
        <v>1253</v>
      </c>
      <c r="D213">
        <v>348</v>
      </c>
      <c r="E213">
        <v>199</v>
      </c>
      <c r="F213">
        <v>13</v>
      </c>
      <c r="G213">
        <v>1813</v>
      </c>
    </row>
    <row r="214" spans="1:7" x14ac:dyDescent="0.25">
      <c r="A214" s="2" t="s">
        <v>1404</v>
      </c>
      <c r="B214">
        <v>1422</v>
      </c>
      <c r="C214">
        <v>169</v>
      </c>
      <c r="D214">
        <v>161</v>
      </c>
      <c r="E214">
        <v>55</v>
      </c>
      <c r="F214">
        <v>5</v>
      </c>
      <c r="G214">
        <v>1812</v>
      </c>
    </row>
    <row r="215" spans="1:7" x14ac:dyDescent="0.25">
      <c r="A215" s="2" t="s">
        <v>1358</v>
      </c>
      <c r="B215">
        <v>1449</v>
      </c>
      <c r="C215">
        <v>50</v>
      </c>
      <c r="D215">
        <v>251</v>
      </c>
      <c r="E215">
        <v>53</v>
      </c>
      <c r="F215">
        <v>8</v>
      </c>
      <c r="G215">
        <v>1811</v>
      </c>
    </row>
    <row r="216" spans="1:7" x14ac:dyDescent="0.25">
      <c r="A216" s="2" t="s">
        <v>1137</v>
      </c>
      <c r="B216">
        <v>1394</v>
      </c>
      <c r="C216">
        <v>16</v>
      </c>
      <c r="D216">
        <v>281</v>
      </c>
      <c r="E216">
        <v>107</v>
      </c>
      <c r="F216">
        <v>4</v>
      </c>
      <c r="G216">
        <v>1802</v>
      </c>
    </row>
    <row r="217" spans="1:7" x14ac:dyDescent="0.25">
      <c r="A217" s="2" t="s">
        <v>1368</v>
      </c>
      <c r="B217">
        <v>1395</v>
      </c>
      <c r="C217">
        <v>180</v>
      </c>
      <c r="D217">
        <v>160</v>
      </c>
      <c r="E217">
        <v>63</v>
      </c>
      <c r="F217">
        <v>3</v>
      </c>
      <c r="G217">
        <v>1801</v>
      </c>
    </row>
    <row r="218" spans="1:7" x14ac:dyDescent="0.25">
      <c r="A218" s="2" t="s">
        <v>1122</v>
      </c>
      <c r="B218">
        <v>1494</v>
      </c>
      <c r="D218">
        <v>246</v>
      </c>
      <c r="E218">
        <v>50</v>
      </c>
      <c r="F218">
        <v>8</v>
      </c>
      <c r="G218">
        <v>1798</v>
      </c>
    </row>
    <row r="219" spans="1:7" x14ac:dyDescent="0.25">
      <c r="A219" s="2" t="s">
        <v>1324</v>
      </c>
      <c r="B219">
        <v>1518</v>
      </c>
      <c r="D219">
        <v>208</v>
      </c>
      <c r="E219">
        <v>62</v>
      </c>
      <c r="F219">
        <v>6</v>
      </c>
      <c r="G219">
        <v>1794</v>
      </c>
    </row>
    <row r="220" spans="1:7" x14ac:dyDescent="0.25">
      <c r="A220" s="2" t="s">
        <v>1163</v>
      </c>
      <c r="B220">
        <v>1503</v>
      </c>
      <c r="C220">
        <v>13</v>
      </c>
      <c r="D220">
        <v>188</v>
      </c>
      <c r="E220">
        <v>71</v>
      </c>
      <c r="F220">
        <v>13</v>
      </c>
      <c r="G220">
        <v>1788</v>
      </c>
    </row>
    <row r="221" spans="1:7" x14ac:dyDescent="0.25">
      <c r="A221" s="2" t="s">
        <v>1416</v>
      </c>
      <c r="B221">
        <v>1151</v>
      </c>
      <c r="C221">
        <v>386</v>
      </c>
      <c r="D221">
        <v>215</v>
      </c>
      <c r="E221">
        <v>30</v>
      </c>
      <c r="F221">
        <v>5</v>
      </c>
      <c r="G221">
        <v>1787</v>
      </c>
    </row>
    <row r="222" spans="1:7" x14ac:dyDescent="0.25">
      <c r="A222" s="2" t="s">
        <v>1406</v>
      </c>
      <c r="B222">
        <v>1483</v>
      </c>
      <c r="C222">
        <v>91</v>
      </c>
      <c r="D222">
        <v>164</v>
      </c>
      <c r="E222">
        <v>43</v>
      </c>
      <c r="F222">
        <v>6</v>
      </c>
      <c r="G222">
        <v>1787</v>
      </c>
    </row>
    <row r="223" spans="1:7" x14ac:dyDescent="0.25">
      <c r="A223" s="2" t="s">
        <v>1362</v>
      </c>
      <c r="B223">
        <v>781</v>
      </c>
      <c r="C223">
        <v>751</v>
      </c>
      <c r="D223">
        <v>187</v>
      </c>
      <c r="E223">
        <v>59</v>
      </c>
      <c r="F223">
        <v>9</v>
      </c>
      <c r="G223">
        <v>1787</v>
      </c>
    </row>
    <row r="224" spans="1:7" x14ac:dyDescent="0.25">
      <c r="A224" s="2" t="s">
        <v>1319</v>
      </c>
      <c r="B224">
        <v>1164</v>
      </c>
      <c r="C224">
        <v>484</v>
      </c>
      <c r="D224">
        <v>102</v>
      </c>
      <c r="E224">
        <v>21</v>
      </c>
      <c r="F224">
        <v>4</v>
      </c>
      <c r="G224">
        <v>1775</v>
      </c>
    </row>
    <row r="225" spans="1:7" x14ac:dyDescent="0.25">
      <c r="A225" s="2" t="s">
        <v>1299</v>
      </c>
      <c r="B225">
        <v>1309</v>
      </c>
      <c r="C225">
        <v>262</v>
      </c>
      <c r="D225">
        <v>122</v>
      </c>
      <c r="E225">
        <v>66</v>
      </c>
      <c r="F225">
        <v>4</v>
      </c>
      <c r="G225">
        <v>1763</v>
      </c>
    </row>
    <row r="226" spans="1:7" x14ac:dyDescent="0.25">
      <c r="A226" s="2" t="s">
        <v>1410</v>
      </c>
      <c r="B226">
        <v>1421</v>
      </c>
      <c r="C226">
        <v>81</v>
      </c>
      <c r="D226">
        <v>169</v>
      </c>
      <c r="E226">
        <v>67</v>
      </c>
      <c r="F226">
        <v>6</v>
      </c>
      <c r="G226">
        <v>1744</v>
      </c>
    </row>
    <row r="227" spans="1:7" x14ac:dyDescent="0.25">
      <c r="A227" s="2" t="s">
        <v>1318</v>
      </c>
      <c r="B227">
        <v>1390</v>
      </c>
      <c r="C227">
        <v>126</v>
      </c>
      <c r="D227">
        <v>150</v>
      </c>
      <c r="E227">
        <v>36</v>
      </c>
      <c r="F227">
        <v>8</v>
      </c>
      <c r="G227">
        <v>1710</v>
      </c>
    </row>
    <row r="228" spans="1:7" x14ac:dyDescent="0.25">
      <c r="A228" s="2" t="s">
        <v>1067</v>
      </c>
      <c r="B228">
        <v>1399</v>
      </c>
      <c r="D228">
        <v>200</v>
      </c>
      <c r="E228">
        <v>95</v>
      </c>
      <c r="F228">
        <v>7</v>
      </c>
      <c r="G228">
        <v>1701</v>
      </c>
    </row>
    <row r="229" spans="1:7" x14ac:dyDescent="0.25">
      <c r="A229" s="2" t="s">
        <v>1217</v>
      </c>
      <c r="B229">
        <v>1413</v>
      </c>
      <c r="D229">
        <v>208</v>
      </c>
      <c r="E229">
        <v>71</v>
      </c>
      <c r="F229">
        <v>7</v>
      </c>
      <c r="G229">
        <v>1699</v>
      </c>
    </row>
    <row r="230" spans="1:7" x14ac:dyDescent="0.25">
      <c r="A230" s="2" t="s">
        <v>1298</v>
      </c>
      <c r="B230">
        <v>1417</v>
      </c>
      <c r="C230">
        <v>24</v>
      </c>
      <c r="D230">
        <v>133</v>
      </c>
      <c r="E230">
        <v>85</v>
      </c>
      <c r="F230">
        <v>33</v>
      </c>
      <c r="G230">
        <v>1692</v>
      </c>
    </row>
    <row r="231" spans="1:7" x14ac:dyDescent="0.25">
      <c r="A231" s="2" t="s">
        <v>1322</v>
      </c>
      <c r="B231">
        <v>1280</v>
      </c>
      <c r="C231">
        <v>111</v>
      </c>
      <c r="D231">
        <v>149</v>
      </c>
      <c r="E231">
        <v>118</v>
      </c>
      <c r="F231">
        <v>13</v>
      </c>
      <c r="G231">
        <v>1671</v>
      </c>
    </row>
    <row r="232" spans="1:7" x14ac:dyDescent="0.25">
      <c r="A232" s="2" t="s">
        <v>1382</v>
      </c>
      <c r="B232">
        <v>1288</v>
      </c>
      <c r="C232">
        <v>55</v>
      </c>
      <c r="D232">
        <v>243</v>
      </c>
      <c r="E232">
        <v>81</v>
      </c>
      <c r="F232">
        <v>4</v>
      </c>
      <c r="G232">
        <v>1671</v>
      </c>
    </row>
    <row r="233" spans="1:7" x14ac:dyDescent="0.25">
      <c r="A233" s="2" t="s">
        <v>1402</v>
      </c>
      <c r="B233">
        <v>1428</v>
      </c>
      <c r="C233">
        <v>19</v>
      </c>
      <c r="D233">
        <v>152</v>
      </c>
      <c r="E233">
        <v>26</v>
      </c>
      <c r="F233">
        <v>14</v>
      </c>
      <c r="G233">
        <v>1639</v>
      </c>
    </row>
    <row r="234" spans="1:7" x14ac:dyDescent="0.25">
      <c r="A234" s="2" t="s">
        <v>1098</v>
      </c>
      <c r="B234">
        <v>1407</v>
      </c>
      <c r="D234">
        <v>153</v>
      </c>
      <c r="E234">
        <v>49</v>
      </c>
      <c r="F234">
        <v>4</v>
      </c>
      <c r="G234">
        <v>1613</v>
      </c>
    </row>
    <row r="235" spans="1:7" x14ac:dyDescent="0.25">
      <c r="A235" s="2" t="s">
        <v>1238</v>
      </c>
      <c r="B235">
        <v>1184</v>
      </c>
      <c r="C235">
        <v>136</v>
      </c>
      <c r="D235">
        <v>195</v>
      </c>
      <c r="E235">
        <v>86</v>
      </c>
      <c r="F235">
        <v>12</v>
      </c>
      <c r="G235">
        <v>1613</v>
      </c>
    </row>
    <row r="236" spans="1:7" x14ac:dyDescent="0.25">
      <c r="A236" s="2" t="s">
        <v>1131</v>
      </c>
      <c r="B236">
        <v>747</v>
      </c>
      <c r="C236">
        <v>500</v>
      </c>
      <c r="D236">
        <v>159</v>
      </c>
      <c r="E236">
        <v>198</v>
      </c>
      <c r="F236">
        <v>5</v>
      </c>
      <c r="G236">
        <v>1609</v>
      </c>
    </row>
    <row r="237" spans="1:7" x14ac:dyDescent="0.25">
      <c r="A237" s="2" t="s">
        <v>1353</v>
      </c>
      <c r="B237">
        <v>1090</v>
      </c>
      <c r="C237">
        <v>182</v>
      </c>
      <c r="D237">
        <v>204</v>
      </c>
      <c r="E237">
        <v>84</v>
      </c>
      <c r="F237">
        <v>26</v>
      </c>
      <c r="G237">
        <v>1586</v>
      </c>
    </row>
    <row r="238" spans="1:7" x14ac:dyDescent="0.25">
      <c r="A238" s="2" t="s">
        <v>1305</v>
      </c>
      <c r="B238">
        <v>1222</v>
      </c>
      <c r="C238">
        <v>112</v>
      </c>
      <c r="D238">
        <v>165</v>
      </c>
      <c r="E238">
        <v>62</v>
      </c>
      <c r="F238">
        <v>12</v>
      </c>
      <c r="G238">
        <v>1573</v>
      </c>
    </row>
    <row r="239" spans="1:7" x14ac:dyDescent="0.25">
      <c r="A239" s="2" t="s">
        <v>1250</v>
      </c>
      <c r="B239">
        <v>1335</v>
      </c>
      <c r="C239">
        <v>29</v>
      </c>
      <c r="D239">
        <v>162</v>
      </c>
      <c r="E239">
        <v>23</v>
      </c>
      <c r="F239">
        <v>7</v>
      </c>
      <c r="G239">
        <v>1556</v>
      </c>
    </row>
    <row r="240" spans="1:7" x14ac:dyDescent="0.25">
      <c r="A240" s="2" t="s">
        <v>1221</v>
      </c>
      <c r="B240">
        <v>1303</v>
      </c>
      <c r="C240">
        <v>6</v>
      </c>
      <c r="D240">
        <v>166</v>
      </c>
      <c r="E240">
        <v>67</v>
      </c>
      <c r="F240">
        <v>2</v>
      </c>
      <c r="G240">
        <v>1544</v>
      </c>
    </row>
    <row r="241" spans="1:7" x14ac:dyDescent="0.25">
      <c r="A241" s="2" t="s">
        <v>1349</v>
      </c>
      <c r="B241">
        <v>1351</v>
      </c>
      <c r="D241">
        <v>109</v>
      </c>
      <c r="E241">
        <v>50</v>
      </c>
      <c r="F241">
        <v>7</v>
      </c>
      <c r="G241">
        <v>1517</v>
      </c>
    </row>
    <row r="242" spans="1:7" x14ac:dyDescent="0.25">
      <c r="A242" s="2" t="s">
        <v>1052</v>
      </c>
      <c r="B242">
        <v>1261</v>
      </c>
      <c r="D242">
        <v>156</v>
      </c>
      <c r="E242">
        <v>88</v>
      </c>
      <c r="F242">
        <v>11</v>
      </c>
      <c r="G242">
        <v>1516</v>
      </c>
    </row>
    <row r="243" spans="1:7" x14ac:dyDescent="0.25">
      <c r="A243" s="2" t="s">
        <v>1092</v>
      </c>
      <c r="B243">
        <v>1214</v>
      </c>
      <c r="C243">
        <v>15</v>
      </c>
      <c r="D243">
        <v>190</v>
      </c>
      <c r="E243">
        <v>60</v>
      </c>
      <c r="F243">
        <v>6</v>
      </c>
      <c r="G243">
        <v>1485</v>
      </c>
    </row>
    <row r="244" spans="1:7" x14ac:dyDescent="0.25">
      <c r="A244" s="2" t="s">
        <v>1059</v>
      </c>
      <c r="B244">
        <v>1069</v>
      </c>
      <c r="D244">
        <v>219</v>
      </c>
      <c r="E244">
        <v>64</v>
      </c>
      <c r="F244">
        <v>85</v>
      </c>
      <c r="G244">
        <v>1437</v>
      </c>
    </row>
    <row r="245" spans="1:7" x14ac:dyDescent="0.25">
      <c r="A245" s="2" t="s">
        <v>1269</v>
      </c>
      <c r="B245">
        <v>1258</v>
      </c>
      <c r="D245">
        <v>134</v>
      </c>
      <c r="E245">
        <v>31</v>
      </c>
      <c r="F245">
        <v>6</v>
      </c>
      <c r="G245">
        <v>1429</v>
      </c>
    </row>
    <row r="246" spans="1:7" x14ac:dyDescent="0.25">
      <c r="A246" s="2" t="s">
        <v>1301</v>
      </c>
      <c r="B246">
        <v>797</v>
      </c>
      <c r="C246">
        <v>440</v>
      </c>
      <c r="D246">
        <v>145</v>
      </c>
      <c r="E246">
        <v>31</v>
      </c>
      <c r="F246">
        <v>8</v>
      </c>
      <c r="G246">
        <v>1421</v>
      </c>
    </row>
    <row r="247" spans="1:7" x14ac:dyDescent="0.25">
      <c r="A247" s="2" t="s">
        <v>1252</v>
      </c>
      <c r="B247">
        <v>1178</v>
      </c>
      <c r="C247">
        <v>24</v>
      </c>
      <c r="D247">
        <v>164</v>
      </c>
      <c r="E247">
        <v>41</v>
      </c>
      <c r="F247">
        <v>9</v>
      </c>
      <c r="G247">
        <v>1416</v>
      </c>
    </row>
    <row r="248" spans="1:7" x14ac:dyDescent="0.25">
      <c r="A248" s="2" t="s">
        <v>1129</v>
      </c>
      <c r="B248">
        <v>1087</v>
      </c>
      <c r="D248">
        <v>224</v>
      </c>
      <c r="E248">
        <v>96</v>
      </c>
      <c r="F248">
        <v>5</v>
      </c>
      <c r="G248">
        <v>1412</v>
      </c>
    </row>
    <row r="249" spans="1:7" x14ac:dyDescent="0.25">
      <c r="A249" s="2" t="s">
        <v>1405</v>
      </c>
      <c r="B249">
        <v>1183</v>
      </c>
      <c r="C249">
        <v>1</v>
      </c>
      <c r="D249">
        <v>151</v>
      </c>
      <c r="E249">
        <v>63</v>
      </c>
      <c r="F249">
        <v>6</v>
      </c>
      <c r="G249">
        <v>1404</v>
      </c>
    </row>
    <row r="250" spans="1:7" x14ac:dyDescent="0.25">
      <c r="A250" s="2" t="s">
        <v>1239</v>
      </c>
      <c r="B250">
        <v>1089</v>
      </c>
      <c r="C250">
        <v>15</v>
      </c>
      <c r="D250">
        <v>206</v>
      </c>
      <c r="E250">
        <v>79</v>
      </c>
      <c r="F250">
        <v>1</v>
      </c>
      <c r="G250">
        <v>1390</v>
      </c>
    </row>
    <row r="251" spans="1:7" x14ac:dyDescent="0.25">
      <c r="A251" s="2" t="s">
        <v>1174</v>
      </c>
      <c r="B251">
        <v>1108</v>
      </c>
      <c r="C251">
        <v>100</v>
      </c>
      <c r="D251">
        <v>113</v>
      </c>
      <c r="E251">
        <v>59</v>
      </c>
      <c r="F251">
        <v>5</v>
      </c>
      <c r="G251">
        <v>1385</v>
      </c>
    </row>
    <row r="252" spans="1:7" x14ac:dyDescent="0.25">
      <c r="A252" s="2" t="s">
        <v>1352</v>
      </c>
      <c r="B252">
        <v>775</v>
      </c>
      <c r="C252">
        <v>287</v>
      </c>
      <c r="D252">
        <v>236</v>
      </c>
      <c r="E252">
        <v>75</v>
      </c>
      <c r="F252">
        <v>11</v>
      </c>
      <c r="G252">
        <v>1384</v>
      </c>
    </row>
    <row r="253" spans="1:7" x14ac:dyDescent="0.25">
      <c r="A253" s="2" t="s">
        <v>1142</v>
      </c>
      <c r="B253">
        <v>1105</v>
      </c>
      <c r="D253">
        <v>189</v>
      </c>
      <c r="E253">
        <v>81</v>
      </c>
      <c r="F253">
        <v>4</v>
      </c>
      <c r="G253">
        <v>1379</v>
      </c>
    </row>
    <row r="254" spans="1:7" x14ac:dyDescent="0.25">
      <c r="A254" s="2" t="s">
        <v>1218</v>
      </c>
      <c r="B254">
        <v>1130</v>
      </c>
      <c r="C254">
        <v>33</v>
      </c>
      <c r="D254">
        <v>131</v>
      </c>
      <c r="E254">
        <v>74</v>
      </c>
      <c r="F254">
        <v>6</v>
      </c>
      <c r="G254">
        <v>1374</v>
      </c>
    </row>
    <row r="255" spans="1:7" x14ac:dyDescent="0.25">
      <c r="A255" s="2" t="s">
        <v>1234</v>
      </c>
      <c r="B255">
        <v>1142</v>
      </c>
      <c r="C255">
        <v>12</v>
      </c>
      <c r="D255">
        <v>148</v>
      </c>
      <c r="E255">
        <v>53</v>
      </c>
      <c r="F255">
        <v>10</v>
      </c>
      <c r="G255">
        <v>1365</v>
      </c>
    </row>
    <row r="256" spans="1:7" x14ac:dyDescent="0.25">
      <c r="A256" s="2" t="s">
        <v>1056</v>
      </c>
      <c r="B256">
        <v>1236</v>
      </c>
      <c r="D256">
        <v>79</v>
      </c>
      <c r="E256">
        <v>45</v>
      </c>
      <c r="F256">
        <v>1</v>
      </c>
      <c r="G256">
        <v>1361</v>
      </c>
    </row>
    <row r="257" spans="1:7" x14ac:dyDescent="0.25">
      <c r="A257" s="2" t="s">
        <v>1206</v>
      </c>
      <c r="B257">
        <v>1100</v>
      </c>
      <c r="D257">
        <v>211</v>
      </c>
      <c r="E257">
        <v>32</v>
      </c>
      <c r="F257">
        <v>6</v>
      </c>
      <c r="G257">
        <v>1349</v>
      </c>
    </row>
    <row r="258" spans="1:7" x14ac:dyDescent="0.25">
      <c r="A258" s="2" t="s">
        <v>1348</v>
      </c>
      <c r="B258">
        <v>1139</v>
      </c>
      <c r="D258">
        <v>145</v>
      </c>
      <c r="E258">
        <v>49</v>
      </c>
      <c r="F258">
        <v>1</v>
      </c>
      <c r="G258">
        <v>1334</v>
      </c>
    </row>
    <row r="259" spans="1:7" x14ac:dyDescent="0.25">
      <c r="A259" s="2" t="s">
        <v>1156</v>
      </c>
      <c r="B259">
        <v>1105</v>
      </c>
      <c r="C259">
        <v>20</v>
      </c>
      <c r="D259">
        <v>145</v>
      </c>
      <c r="E259">
        <v>48</v>
      </c>
      <c r="F259">
        <v>5</v>
      </c>
      <c r="G259">
        <v>1323</v>
      </c>
    </row>
    <row r="260" spans="1:7" x14ac:dyDescent="0.25">
      <c r="A260" s="2" t="s">
        <v>1323</v>
      </c>
      <c r="B260">
        <v>1065</v>
      </c>
      <c r="C260">
        <v>49</v>
      </c>
      <c r="D260">
        <v>135</v>
      </c>
      <c r="E260">
        <v>47</v>
      </c>
      <c r="F260">
        <v>7</v>
      </c>
      <c r="G260">
        <v>1303</v>
      </c>
    </row>
    <row r="261" spans="1:7" x14ac:dyDescent="0.25">
      <c r="A261" s="2" t="s">
        <v>1347</v>
      </c>
      <c r="B261">
        <v>1129</v>
      </c>
      <c r="C261">
        <v>14</v>
      </c>
      <c r="D261">
        <v>110</v>
      </c>
      <c r="E261">
        <v>40</v>
      </c>
      <c r="G261">
        <v>1293</v>
      </c>
    </row>
    <row r="262" spans="1:7" x14ac:dyDescent="0.25">
      <c r="A262" s="2" t="s">
        <v>1046</v>
      </c>
      <c r="B262">
        <v>1001</v>
      </c>
      <c r="D262">
        <v>172</v>
      </c>
      <c r="E262">
        <v>113</v>
      </c>
      <c r="F262">
        <v>4</v>
      </c>
      <c r="G262">
        <v>1290</v>
      </c>
    </row>
    <row r="263" spans="1:7" x14ac:dyDescent="0.25">
      <c r="A263" s="2" t="s">
        <v>1189</v>
      </c>
      <c r="B263">
        <v>1085</v>
      </c>
      <c r="C263">
        <v>15</v>
      </c>
      <c r="D263">
        <v>126</v>
      </c>
      <c r="E263">
        <v>24</v>
      </c>
      <c r="F263">
        <v>11</v>
      </c>
      <c r="G263">
        <v>1261</v>
      </c>
    </row>
    <row r="264" spans="1:7" x14ac:dyDescent="0.25">
      <c r="A264" s="2" t="s">
        <v>1159</v>
      </c>
      <c r="B264">
        <v>835</v>
      </c>
      <c r="C264">
        <v>276</v>
      </c>
      <c r="D264">
        <v>97</v>
      </c>
      <c r="E264">
        <v>33</v>
      </c>
      <c r="G264">
        <v>1241</v>
      </c>
    </row>
    <row r="265" spans="1:7" x14ac:dyDescent="0.25">
      <c r="A265" s="2" t="s">
        <v>1248</v>
      </c>
      <c r="B265">
        <v>747</v>
      </c>
      <c r="C265">
        <v>184</v>
      </c>
      <c r="D265">
        <v>185</v>
      </c>
      <c r="E265">
        <v>115</v>
      </c>
      <c r="F265">
        <v>9</v>
      </c>
      <c r="G265">
        <v>1240</v>
      </c>
    </row>
    <row r="266" spans="1:7" x14ac:dyDescent="0.25">
      <c r="A266" s="2" t="s">
        <v>1361</v>
      </c>
      <c r="B266">
        <v>804</v>
      </c>
      <c r="C266">
        <v>289</v>
      </c>
      <c r="D266">
        <v>80</v>
      </c>
      <c r="E266">
        <v>49</v>
      </c>
      <c r="F266">
        <v>9</v>
      </c>
      <c r="G266">
        <v>1231</v>
      </c>
    </row>
    <row r="267" spans="1:7" x14ac:dyDescent="0.25">
      <c r="A267" s="2" t="s">
        <v>1120</v>
      </c>
      <c r="B267">
        <v>1036</v>
      </c>
      <c r="D267">
        <v>134</v>
      </c>
      <c r="E267">
        <v>41</v>
      </c>
      <c r="F267">
        <v>12</v>
      </c>
      <c r="G267">
        <v>1223</v>
      </c>
    </row>
    <row r="268" spans="1:7" x14ac:dyDescent="0.25">
      <c r="A268" s="2" t="s">
        <v>1330</v>
      </c>
      <c r="B268">
        <v>1033</v>
      </c>
      <c r="D268">
        <v>113</v>
      </c>
      <c r="E268">
        <v>52</v>
      </c>
      <c r="F268">
        <v>15</v>
      </c>
      <c r="G268">
        <v>1213</v>
      </c>
    </row>
    <row r="269" spans="1:7" x14ac:dyDescent="0.25">
      <c r="A269" s="2" t="s">
        <v>1016</v>
      </c>
      <c r="B269">
        <v>1017</v>
      </c>
      <c r="D269">
        <v>120</v>
      </c>
      <c r="E269">
        <v>60</v>
      </c>
      <c r="F269">
        <v>9</v>
      </c>
      <c r="G269">
        <v>1206</v>
      </c>
    </row>
    <row r="270" spans="1:7" x14ac:dyDescent="0.25">
      <c r="A270" s="2" t="s">
        <v>1242</v>
      </c>
      <c r="B270">
        <v>900</v>
      </c>
      <c r="C270">
        <v>154</v>
      </c>
      <c r="D270">
        <v>112</v>
      </c>
      <c r="E270">
        <v>26</v>
      </c>
      <c r="F270">
        <v>4</v>
      </c>
      <c r="G270">
        <v>1196</v>
      </c>
    </row>
    <row r="271" spans="1:7" x14ac:dyDescent="0.25">
      <c r="A271" s="2" t="s">
        <v>1310</v>
      </c>
      <c r="B271">
        <v>815</v>
      </c>
      <c r="C271">
        <v>182</v>
      </c>
      <c r="D271">
        <v>139</v>
      </c>
      <c r="E271">
        <v>40</v>
      </c>
      <c r="F271">
        <v>6</v>
      </c>
      <c r="G271">
        <v>1182</v>
      </c>
    </row>
    <row r="272" spans="1:7" x14ac:dyDescent="0.25">
      <c r="A272" s="2" t="s">
        <v>1306</v>
      </c>
      <c r="B272">
        <v>812</v>
      </c>
      <c r="C272">
        <v>174</v>
      </c>
      <c r="D272">
        <v>109</v>
      </c>
      <c r="E272">
        <v>28</v>
      </c>
      <c r="F272">
        <v>9</v>
      </c>
      <c r="G272">
        <v>1132</v>
      </c>
    </row>
    <row r="273" spans="1:7" x14ac:dyDescent="0.25">
      <c r="A273" s="2" t="s">
        <v>1290</v>
      </c>
      <c r="B273">
        <v>515</v>
      </c>
      <c r="C273">
        <v>517</v>
      </c>
      <c r="D273">
        <v>45</v>
      </c>
      <c r="E273">
        <v>35</v>
      </c>
      <c r="F273">
        <v>16</v>
      </c>
      <c r="G273">
        <v>1128</v>
      </c>
    </row>
    <row r="274" spans="1:7" x14ac:dyDescent="0.25">
      <c r="A274" s="2" t="s">
        <v>1140</v>
      </c>
      <c r="B274">
        <v>649</v>
      </c>
      <c r="C274">
        <v>345</v>
      </c>
      <c r="D274">
        <v>61</v>
      </c>
      <c r="E274">
        <v>50</v>
      </c>
      <c r="F274">
        <v>12</v>
      </c>
      <c r="G274">
        <v>1117</v>
      </c>
    </row>
    <row r="275" spans="1:7" x14ac:dyDescent="0.25">
      <c r="A275" s="2" t="s">
        <v>1198</v>
      </c>
      <c r="B275">
        <v>873</v>
      </c>
      <c r="C275">
        <v>40</v>
      </c>
      <c r="D275">
        <v>167</v>
      </c>
      <c r="E275">
        <v>26</v>
      </c>
      <c r="F275">
        <v>8</v>
      </c>
      <c r="G275">
        <v>1114</v>
      </c>
    </row>
    <row r="276" spans="1:7" x14ac:dyDescent="0.25">
      <c r="A276" s="2" t="s">
        <v>1024</v>
      </c>
      <c r="B276">
        <v>945</v>
      </c>
      <c r="D276">
        <v>119</v>
      </c>
      <c r="E276">
        <v>39</v>
      </c>
      <c r="F276">
        <v>2</v>
      </c>
      <c r="G276">
        <v>1105</v>
      </c>
    </row>
    <row r="277" spans="1:7" x14ac:dyDescent="0.25">
      <c r="A277" s="2" t="s">
        <v>1181</v>
      </c>
      <c r="B277">
        <v>771</v>
      </c>
      <c r="C277">
        <v>161</v>
      </c>
      <c r="D277">
        <v>96</v>
      </c>
      <c r="E277">
        <v>66</v>
      </c>
      <c r="F277">
        <v>7</v>
      </c>
      <c r="G277">
        <v>1101</v>
      </c>
    </row>
    <row r="278" spans="1:7" x14ac:dyDescent="0.25">
      <c r="A278" s="2" t="s">
        <v>1309</v>
      </c>
      <c r="B278">
        <v>735</v>
      </c>
      <c r="C278">
        <v>174</v>
      </c>
      <c r="D278">
        <v>152</v>
      </c>
      <c r="E278">
        <v>25</v>
      </c>
      <c r="F278">
        <v>13</v>
      </c>
      <c r="G278">
        <v>1099</v>
      </c>
    </row>
    <row r="279" spans="1:7" x14ac:dyDescent="0.25">
      <c r="A279" s="2" t="s">
        <v>1394</v>
      </c>
      <c r="B279">
        <v>691</v>
      </c>
      <c r="C279">
        <v>189</v>
      </c>
      <c r="D279">
        <v>132</v>
      </c>
      <c r="E279">
        <v>42</v>
      </c>
      <c r="F279">
        <v>2</v>
      </c>
      <c r="G279">
        <v>1056</v>
      </c>
    </row>
    <row r="280" spans="1:7" x14ac:dyDescent="0.25">
      <c r="A280" s="2" t="s">
        <v>1180</v>
      </c>
      <c r="B280">
        <v>831</v>
      </c>
      <c r="C280">
        <v>66</v>
      </c>
      <c r="D280">
        <v>69</v>
      </c>
      <c r="E280">
        <v>63</v>
      </c>
      <c r="F280">
        <v>8</v>
      </c>
      <c r="G280">
        <v>1037</v>
      </c>
    </row>
    <row r="281" spans="1:7" x14ac:dyDescent="0.25">
      <c r="A281" s="2" t="s">
        <v>1257</v>
      </c>
      <c r="B281">
        <v>923</v>
      </c>
      <c r="D281">
        <v>79</v>
      </c>
      <c r="E281">
        <v>33</v>
      </c>
      <c r="G281">
        <v>1035</v>
      </c>
    </row>
    <row r="282" spans="1:7" x14ac:dyDescent="0.25">
      <c r="A282" s="2" t="s">
        <v>1048</v>
      </c>
      <c r="B282">
        <v>797</v>
      </c>
      <c r="D282">
        <v>149</v>
      </c>
      <c r="E282">
        <v>74</v>
      </c>
      <c r="F282">
        <v>5</v>
      </c>
      <c r="G282">
        <v>1025</v>
      </c>
    </row>
    <row r="283" spans="1:7" x14ac:dyDescent="0.25">
      <c r="A283" s="2" t="s">
        <v>1144</v>
      </c>
      <c r="B283">
        <v>675</v>
      </c>
      <c r="C283">
        <v>173</v>
      </c>
      <c r="D283">
        <v>129</v>
      </c>
      <c r="E283">
        <v>42</v>
      </c>
      <c r="F283">
        <v>4</v>
      </c>
      <c r="G283">
        <v>1023</v>
      </c>
    </row>
    <row r="284" spans="1:7" x14ac:dyDescent="0.25">
      <c r="A284" s="2" t="s">
        <v>1359</v>
      </c>
      <c r="B284">
        <v>635</v>
      </c>
      <c r="C284">
        <v>129</v>
      </c>
      <c r="D284">
        <v>147</v>
      </c>
      <c r="E284">
        <v>96</v>
      </c>
      <c r="F284">
        <v>3</v>
      </c>
      <c r="G284">
        <v>1010</v>
      </c>
    </row>
    <row r="285" spans="1:7" x14ac:dyDescent="0.25">
      <c r="A285" s="2" t="s">
        <v>1168</v>
      </c>
      <c r="B285">
        <v>817</v>
      </c>
      <c r="D285">
        <v>147</v>
      </c>
      <c r="E285">
        <v>40</v>
      </c>
      <c r="F285">
        <v>3</v>
      </c>
      <c r="G285">
        <v>1007</v>
      </c>
    </row>
    <row r="286" spans="1:7" x14ac:dyDescent="0.25">
      <c r="A286" s="2" t="s">
        <v>1334</v>
      </c>
      <c r="B286">
        <v>879</v>
      </c>
      <c r="D286">
        <v>70</v>
      </c>
      <c r="E286">
        <v>50</v>
      </c>
      <c r="G286">
        <v>999</v>
      </c>
    </row>
    <row r="287" spans="1:7" x14ac:dyDescent="0.25">
      <c r="A287" s="2" t="s">
        <v>1294</v>
      </c>
      <c r="B287">
        <v>488</v>
      </c>
      <c r="C287">
        <v>394</v>
      </c>
      <c r="D287">
        <v>49</v>
      </c>
      <c r="E287">
        <v>50</v>
      </c>
      <c r="F287">
        <v>4</v>
      </c>
      <c r="G287">
        <v>985</v>
      </c>
    </row>
    <row r="288" spans="1:7" x14ac:dyDescent="0.25">
      <c r="A288" s="2" t="s">
        <v>1149</v>
      </c>
      <c r="B288">
        <v>799</v>
      </c>
      <c r="C288">
        <v>10</v>
      </c>
      <c r="D288">
        <v>136</v>
      </c>
      <c r="E288">
        <v>35</v>
      </c>
      <c r="F288">
        <v>4</v>
      </c>
      <c r="G288">
        <v>984</v>
      </c>
    </row>
    <row r="289" spans="1:7" x14ac:dyDescent="0.25">
      <c r="A289" s="2" t="s">
        <v>1313</v>
      </c>
      <c r="B289">
        <v>652</v>
      </c>
      <c r="C289">
        <v>212</v>
      </c>
      <c r="D289">
        <v>80</v>
      </c>
      <c r="E289">
        <v>21</v>
      </c>
      <c r="F289">
        <v>11</v>
      </c>
      <c r="G289">
        <v>976</v>
      </c>
    </row>
    <row r="290" spans="1:7" x14ac:dyDescent="0.25">
      <c r="A290" s="2" t="s">
        <v>1065</v>
      </c>
      <c r="B290">
        <v>778</v>
      </c>
      <c r="D290">
        <v>131</v>
      </c>
      <c r="E290">
        <v>54</v>
      </c>
      <c r="F290">
        <v>4</v>
      </c>
      <c r="G290">
        <v>967</v>
      </c>
    </row>
    <row r="291" spans="1:7" x14ac:dyDescent="0.25">
      <c r="A291" s="2" t="s">
        <v>1064</v>
      </c>
      <c r="B291">
        <v>800</v>
      </c>
      <c r="D291">
        <v>113</v>
      </c>
      <c r="E291">
        <v>44</v>
      </c>
      <c r="F291">
        <v>4</v>
      </c>
      <c r="G291">
        <v>961</v>
      </c>
    </row>
    <row r="292" spans="1:7" x14ac:dyDescent="0.25">
      <c r="A292" s="2" t="s">
        <v>1380</v>
      </c>
      <c r="B292">
        <v>831</v>
      </c>
      <c r="D292">
        <v>76</v>
      </c>
      <c r="E292">
        <v>36</v>
      </c>
      <c r="F292">
        <v>5</v>
      </c>
      <c r="G292">
        <v>948</v>
      </c>
    </row>
    <row r="293" spans="1:7" x14ac:dyDescent="0.25">
      <c r="A293" s="2" t="s">
        <v>1328</v>
      </c>
      <c r="B293">
        <v>685</v>
      </c>
      <c r="C293">
        <v>85</v>
      </c>
      <c r="D293">
        <v>99</v>
      </c>
      <c r="E293">
        <v>71</v>
      </c>
      <c r="F293">
        <v>8</v>
      </c>
      <c r="G293">
        <v>948</v>
      </c>
    </row>
    <row r="294" spans="1:7" x14ac:dyDescent="0.25">
      <c r="A294" s="2" t="s">
        <v>1162</v>
      </c>
      <c r="B294">
        <v>783</v>
      </c>
      <c r="C294">
        <v>8</v>
      </c>
      <c r="D294">
        <v>108</v>
      </c>
      <c r="E294">
        <v>24</v>
      </c>
      <c r="F294">
        <v>3</v>
      </c>
      <c r="G294">
        <v>926</v>
      </c>
    </row>
    <row r="295" spans="1:7" x14ac:dyDescent="0.25">
      <c r="A295" s="2" t="s">
        <v>1114</v>
      </c>
      <c r="B295">
        <v>750</v>
      </c>
      <c r="D295">
        <v>96</v>
      </c>
      <c r="E295">
        <v>57</v>
      </c>
      <c r="F295">
        <v>1</v>
      </c>
      <c r="G295">
        <v>904</v>
      </c>
    </row>
    <row r="296" spans="1:7" x14ac:dyDescent="0.25">
      <c r="A296" s="2" t="s">
        <v>1285</v>
      </c>
      <c r="B296">
        <v>747</v>
      </c>
      <c r="C296">
        <v>6</v>
      </c>
      <c r="D296">
        <v>103</v>
      </c>
      <c r="E296">
        <v>31</v>
      </c>
      <c r="F296">
        <v>6</v>
      </c>
      <c r="G296">
        <v>893</v>
      </c>
    </row>
    <row r="297" spans="1:7" x14ac:dyDescent="0.25">
      <c r="A297" s="2" t="s">
        <v>1014</v>
      </c>
      <c r="B297">
        <v>593</v>
      </c>
      <c r="D297">
        <v>201</v>
      </c>
      <c r="E297">
        <v>82</v>
      </c>
      <c r="F297">
        <v>12</v>
      </c>
      <c r="G297">
        <v>888</v>
      </c>
    </row>
    <row r="298" spans="1:7" x14ac:dyDescent="0.25">
      <c r="A298" s="2" t="s">
        <v>1385</v>
      </c>
      <c r="B298">
        <v>542</v>
      </c>
      <c r="C298">
        <v>154</v>
      </c>
      <c r="D298">
        <v>154</v>
      </c>
      <c r="E298">
        <v>18</v>
      </c>
      <c r="F298">
        <v>6</v>
      </c>
      <c r="G298">
        <v>874</v>
      </c>
    </row>
    <row r="299" spans="1:7" x14ac:dyDescent="0.25">
      <c r="A299" s="2" t="s">
        <v>1108</v>
      </c>
      <c r="B299">
        <v>782</v>
      </c>
      <c r="D299">
        <v>66</v>
      </c>
      <c r="E299">
        <v>19</v>
      </c>
      <c r="F299">
        <v>3</v>
      </c>
      <c r="G299">
        <v>870</v>
      </c>
    </row>
    <row r="300" spans="1:7" x14ac:dyDescent="0.25">
      <c r="A300" s="2" t="s">
        <v>1224</v>
      </c>
      <c r="B300">
        <v>733</v>
      </c>
      <c r="D300">
        <v>78</v>
      </c>
      <c r="E300">
        <v>55</v>
      </c>
      <c r="F300">
        <v>3</v>
      </c>
      <c r="G300">
        <v>869</v>
      </c>
    </row>
    <row r="301" spans="1:7" x14ac:dyDescent="0.25">
      <c r="A301" s="2" t="s">
        <v>1171</v>
      </c>
      <c r="B301">
        <v>619</v>
      </c>
      <c r="C301">
        <v>120</v>
      </c>
      <c r="D301">
        <v>79</v>
      </c>
      <c r="E301">
        <v>32</v>
      </c>
      <c r="F301">
        <v>8</v>
      </c>
      <c r="G301">
        <v>858</v>
      </c>
    </row>
    <row r="302" spans="1:7" x14ac:dyDescent="0.25">
      <c r="A302" s="2" t="s">
        <v>1273</v>
      </c>
      <c r="B302">
        <v>546</v>
      </c>
      <c r="C302">
        <v>201</v>
      </c>
      <c r="D302">
        <v>87</v>
      </c>
      <c r="E302">
        <v>23</v>
      </c>
      <c r="F302">
        <v>1</v>
      </c>
      <c r="G302">
        <v>858</v>
      </c>
    </row>
    <row r="303" spans="1:7" x14ac:dyDescent="0.25">
      <c r="A303" s="2" t="s">
        <v>1141</v>
      </c>
      <c r="B303">
        <v>732</v>
      </c>
      <c r="C303">
        <v>11</v>
      </c>
      <c r="D303">
        <v>94</v>
      </c>
      <c r="E303">
        <v>19</v>
      </c>
      <c r="F303">
        <v>2</v>
      </c>
      <c r="G303">
        <v>858</v>
      </c>
    </row>
    <row r="304" spans="1:7" x14ac:dyDescent="0.25">
      <c r="A304" s="2" t="s">
        <v>1387</v>
      </c>
      <c r="B304">
        <v>603</v>
      </c>
      <c r="C304">
        <v>128</v>
      </c>
      <c r="D304">
        <v>83</v>
      </c>
      <c r="E304">
        <v>32</v>
      </c>
      <c r="F304">
        <v>1</v>
      </c>
      <c r="G304">
        <v>847</v>
      </c>
    </row>
    <row r="305" spans="1:7" x14ac:dyDescent="0.25">
      <c r="A305" s="2" t="s">
        <v>1411</v>
      </c>
      <c r="B305">
        <v>689</v>
      </c>
      <c r="C305">
        <v>63</v>
      </c>
      <c r="D305">
        <v>71</v>
      </c>
      <c r="E305">
        <v>17</v>
      </c>
      <c r="F305">
        <v>5</v>
      </c>
      <c r="G305">
        <v>845</v>
      </c>
    </row>
    <row r="306" spans="1:7" x14ac:dyDescent="0.25">
      <c r="A306" s="2" t="s">
        <v>1188</v>
      </c>
      <c r="B306">
        <v>733</v>
      </c>
      <c r="C306">
        <v>7</v>
      </c>
      <c r="D306">
        <v>70</v>
      </c>
      <c r="E306">
        <v>22</v>
      </c>
      <c r="F306">
        <v>12</v>
      </c>
      <c r="G306">
        <v>844</v>
      </c>
    </row>
    <row r="307" spans="1:7" x14ac:dyDescent="0.25">
      <c r="A307" s="2" t="s">
        <v>1424</v>
      </c>
      <c r="B307">
        <v>729</v>
      </c>
      <c r="D307">
        <v>66</v>
      </c>
      <c r="E307">
        <v>10</v>
      </c>
      <c r="F307">
        <v>1</v>
      </c>
      <c r="G307">
        <v>806</v>
      </c>
    </row>
    <row r="308" spans="1:7" x14ac:dyDescent="0.25">
      <c r="A308" s="2" t="s">
        <v>1175</v>
      </c>
      <c r="B308">
        <v>581</v>
      </c>
      <c r="C308">
        <v>31</v>
      </c>
      <c r="D308">
        <v>112</v>
      </c>
      <c r="E308">
        <v>70</v>
      </c>
      <c r="F308">
        <v>3</v>
      </c>
      <c r="G308">
        <v>797</v>
      </c>
    </row>
    <row r="309" spans="1:7" x14ac:dyDescent="0.25">
      <c r="A309" s="2" t="s">
        <v>1230</v>
      </c>
      <c r="B309">
        <v>634</v>
      </c>
      <c r="C309">
        <v>3</v>
      </c>
      <c r="D309">
        <v>106</v>
      </c>
      <c r="E309">
        <v>44</v>
      </c>
      <c r="F309">
        <v>3</v>
      </c>
      <c r="G309">
        <v>790</v>
      </c>
    </row>
    <row r="310" spans="1:7" x14ac:dyDescent="0.25">
      <c r="A310" s="2" t="s">
        <v>1021</v>
      </c>
      <c r="B310">
        <v>642</v>
      </c>
      <c r="D310">
        <v>110</v>
      </c>
      <c r="E310">
        <v>22</v>
      </c>
      <c r="F310">
        <v>3</v>
      </c>
      <c r="G310">
        <v>777</v>
      </c>
    </row>
    <row r="311" spans="1:7" x14ac:dyDescent="0.25">
      <c r="A311" s="2" t="s">
        <v>1314</v>
      </c>
      <c r="B311">
        <v>536</v>
      </c>
      <c r="D311">
        <v>128</v>
      </c>
      <c r="E311">
        <v>109</v>
      </c>
      <c r="F311">
        <v>1</v>
      </c>
      <c r="G311">
        <v>774</v>
      </c>
    </row>
    <row r="312" spans="1:7" x14ac:dyDescent="0.25">
      <c r="A312" s="2" t="s">
        <v>1418</v>
      </c>
      <c r="B312">
        <v>650</v>
      </c>
      <c r="D312">
        <v>80</v>
      </c>
      <c r="E312">
        <v>35</v>
      </c>
      <c r="F312">
        <v>9</v>
      </c>
      <c r="G312">
        <v>774</v>
      </c>
    </row>
    <row r="313" spans="1:7" x14ac:dyDescent="0.25">
      <c r="A313" s="2" t="s">
        <v>1420</v>
      </c>
      <c r="B313">
        <v>591</v>
      </c>
      <c r="C313">
        <v>104</v>
      </c>
      <c r="D313">
        <v>47</v>
      </c>
      <c r="E313">
        <v>21</v>
      </c>
      <c r="F313">
        <v>1</v>
      </c>
      <c r="G313">
        <v>764</v>
      </c>
    </row>
    <row r="314" spans="1:7" x14ac:dyDescent="0.25">
      <c r="A314" s="2" t="s">
        <v>1136</v>
      </c>
      <c r="B314">
        <v>506</v>
      </c>
      <c r="C314">
        <v>76</v>
      </c>
      <c r="D314">
        <v>109</v>
      </c>
      <c r="E314">
        <v>64</v>
      </c>
      <c r="F314">
        <v>7</v>
      </c>
      <c r="G314">
        <v>762</v>
      </c>
    </row>
    <row r="315" spans="1:7" x14ac:dyDescent="0.25">
      <c r="A315" s="2" t="s">
        <v>1055</v>
      </c>
      <c r="B315">
        <v>508</v>
      </c>
      <c r="D315">
        <v>136</v>
      </c>
      <c r="E315">
        <v>111</v>
      </c>
      <c r="F315">
        <v>2</v>
      </c>
      <c r="G315">
        <v>757</v>
      </c>
    </row>
    <row r="316" spans="1:7" x14ac:dyDescent="0.25">
      <c r="A316" s="2" t="s">
        <v>1386</v>
      </c>
      <c r="B316">
        <v>643</v>
      </c>
      <c r="C316">
        <v>18</v>
      </c>
      <c r="D316">
        <v>71</v>
      </c>
      <c r="E316">
        <v>14</v>
      </c>
      <c r="F316">
        <v>6</v>
      </c>
      <c r="G316">
        <v>752</v>
      </c>
    </row>
    <row r="317" spans="1:7" x14ac:dyDescent="0.25">
      <c r="A317" s="2" t="s">
        <v>1232</v>
      </c>
      <c r="B317">
        <v>625</v>
      </c>
      <c r="C317">
        <v>27</v>
      </c>
      <c r="D317">
        <v>56</v>
      </c>
      <c r="E317">
        <v>32</v>
      </c>
      <c r="F317">
        <v>2</v>
      </c>
      <c r="G317">
        <v>742</v>
      </c>
    </row>
    <row r="318" spans="1:7" x14ac:dyDescent="0.25">
      <c r="A318" s="2" t="s">
        <v>1308</v>
      </c>
      <c r="B318">
        <v>541</v>
      </c>
      <c r="C318">
        <v>15</v>
      </c>
      <c r="D318">
        <v>129</v>
      </c>
      <c r="E318">
        <v>35</v>
      </c>
      <c r="F318">
        <v>8</v>
      </c>
      <c r="G318">
        <v>728</v>
      </c>
    </row>
    <row r="319" spans="1:7" x14ac:dyDescent="0.25">
      <c r="A319" s="2" t="s">
        <v>1344</v>
      </c>
      <c r="B319">
        <v>627</v>
      </c>
      <c r="D319">
        <v>62</v>
      </c>
      <c r="E319">
        <v>13</v>
      </c>
      <c r="F319">
        <v>4</v>
      </c>
      <c r="G319">
        <v>706</v>
      </c>
    </row>
    <row r="320" spans="1:7" x14ac:dyDescent="0.25">
      <c r="A320" s="2" t="s">
        <v>1179</v>
      </c>
      <c r="B320">
        <v>587</v>
      </c>
      <c r="C320">
        <v>18</v>
      </c>
      <c r="D320">
        <v>71</v>
      </c>
      <c r="E320">
        <v>20</v>
      </c>
      <c r="F320">
        <v>6</v>
      </c>
      <c r="G320">
        <v>702</v>
      </c>
    </row>
    <row r="321" spans="1:7" x14ac:dyDescent="0.25">
      <c r="A321" s="2" t="s">
        <v>1176</v>
      </c>
      <c r="B321">
        <v>417</v>
      </c>
      <c r="C321">
        <v>165</v>
      </c>
      <c r="D321">
        <v>47</v>
      </c>
      <c r="E321">
        <v>49</v>
      </c>
      <c r="F321">
        <v>3</v>
      </c>
      <c r="G321">
        <v>681</v>
      </c>
    </row>
    <row r="322" spans="1:7" x14ac:dyDescent="0.25">
      <c r="A322" s="2" t="s">
        <v>1066</v>
      </c>
      <c r="B322">
        <v>594</v>
      </c>
      <c r="D322">
        <v>70</v>
      </c>
      <c r="E322">
        <v>14</v>
      </c>
      <c r="F322">
        <v>2</v>
      </c>
      <c r="G322">
        <v>680</v>
      </c>
    </row>
    <row r="323" spans="1:7" x14ac:dyDescent="0.25">
      <c r="A323" s="2" t="s">
        <v>1350</v>
      </c>
      <c r="B323">
        <v>551</v>
      </c>
      <c r="C323">
        <v>50</v>
      </c>
      <c r="D323">
        <v>48</v>
      </c>
      <c r="E323">
        <v>19</v>
      </c>
      <c r="F323">
        <v>1</v>
      </c>
      <c r="G323">
        <v>669</v>
      </c>
    </row>
    <row r="324" spans="1:7" x14ac:dyDescent="0.25">
      <c r="A324" s="2" t="s">
        <v>1019</v>
      </c>
      <c r="B324">
        <v>585</v>
      </c>
      <c r="D324">
        <v>48</v>
      </c>
      <c r="E324">
        <v>32</v>
      </c>
      <c r="F324">
        <v>2</v>
      </c>
      <c r="G324">
        <v>667</v>
      </c>
    </row>
    <row r="325" spans="1:7" x14ac:dyDescent="0.25">
      <c r="A325" s="2" t="s">
        <v>1346</v>
      </c>
      <c r="B325">
        <v>575</v>
      </c>
      <c r="D325">
        <v>48</v>
      </c>
      <c r="E325">
        <v>35</v>
      </c>
      <c r="F325">
        <v>9</v>
      </c>
      <c r="G325">
        <v>667</v>
      </c>
    </row>
    <row r="326" spans="1:7" x14ac:dyDescent="0.25">
      <c r="A326" s="2" t="s">
        <v>1354</v>
      </c>
      <c r="B326">
        <v>350</v>
      </c>
      <c r="C326">
        <v>226</v>
      </c>
      <c r="D326">
        <v>21</v>
      </c>
      <c r="E326">
        <v>32</v>
      </c>
      <c r="F326">
        <v>2</v>
      </c>
      <c r="G326">
        <v>631</v>
      </c>
    </row>
    <row r="327" spans="1:7" x14ac:dyDescent="0.25">
      <c r="A327" s="2" t="s">
        <v>1018</v>
      </c>
      <c r="B327">
        <v>547</v>
      </c>
      <c r="D327">
        <v>44</v>
      </c>
      <c r="E327">
        <v>35</v>
      </c>
      <c r="F327">
        <v>4</v>
      </c>
      <c r="G327">
        <v>630</v>
      </c>
    </row>
    <row r="328" spans="1:7" x14ac:dyDescent="0.25">
      <c r="A328" s="2" t="s">
        <v>1329</v>
      </c>
      <c r="B328">
        <v>543</v>
      </c>
      <c r="D328">
        <v>68</v>
      </c>
      <c r="E328">
        <v>13</v>
      </c>
      <c r="F328">
        <v>4</v>
      </c>
      <c r="G328">
        <v>628</v>
      </c>
    </row>
    <row r="329" spans="1:7" x14ac:dyDescent="0.25">
      <c r="A329" s="2" t="s">
        <v>1426</v>
      </c>
      <c r="B329">
        <v>565</v>
      </c>
      <c r="C329">
        <v>24</v>
      </c>
      <c r="D329">
        <v>20</v>
      </c>
      <c r="E329">
        <v>11</v>
      </c>
      <c r="G329">
        <v>620</v>
      </c>
    </row>
    <row r="330" spans="1:7" x14ac:dyDescent="0.25">
      <c r="A330" s="2" t="s">
        <v>1022</v>
      </c>
      <c r="B330">
        <v>533</v>
      </c>
      <c r="D330">
        <v>51</v>
      </c>
      <c r="E330">
        <v>30</v>
      </c>
      <c r="F330">
        <v>1</v>
      </c>
      <c r="G330">
        <v>615</v>
      </c>
    </row>
    <row r="331" spans="1:7" x14ac:dyDescent="0.25">
      <c r="A331" s="2" t="s">
        <v>1160</v>
      </c>
      <c r="B331">
        <v>490</v>
      </c>
      <c r="C331">
        <v>17</v>
      </c>
      <c r="D331">
        <v>78</v>
      </c>
      <c r="E331">
        <v>19</v>
      </c>
      <c r="F331">
        <v>3</v>
      </c>
      <c r="G331">
        <v>607</v>
      </c>
    </row>
    <row r="332" spans="1:7" x14ac:dyDescent="0.25">
      <c r="A332" s="2" t="s">
        <v>1047</v>
      </c>
      <c r="B332">
        <v>529</v>
      </c>
      <c r="D332">
        <v>58</v>
      </c>
      <c r="E332">
        <v>8</v>
      </c>
      <c r="F332">
        <v>4</v>
      </c>
      <c r="G332">
        <v>599</v>
      </c>
    </row>
    <row r="333" spans="1:7" x14ac:dyDescent="0.25">
      <c r="A333" s="2" t="s">
        <v>1289</v>
      </c>
      <c r="B333">
        <v>478</v>
      </c>
      <c r="C333">
        <v>67</v>
      </c>
      <c r="D333">
        <v>38</v>
      </c>
      <c r="E333">
        <v>2</v>
      </c>
      <c r="F333">
        <v>7</v>
      </c>
      <c r="G333">
        <v>592</v>
      </c>
    </row>
    <row r="334" spans="1:7" x14ac:dyDescent="0.25">
      <c r="A334" s="2" t="s">
        <v>1383</v>
      </c>
      <c r="B334">
        <v>453</v>
      </c>
      <c r="C334">
        <v>25</v>
      </c>
      <c r="D334">
        <v>90</v>
      </c>
      <c r="E334">
        <v>12</v>
      </c>
      <c r="F334">
        <v>4</v>
      </c>
      <c r="G334">
        <v>584</v>
      </c>
    </row>
    <row r="335" spans="1:7" x14ac:dyDescent="0.25">
      <c r="A335" s="2" t="s">
        <v>1063</v>
      </c>
      <c r="B335">
        <v>453</v>
      </c>
      <c r="D335">
        <v>68</v>
      </c>
      <c r="E335">
        <v>55</v>
      </c>
      <c r="F335">
        <v>7</v>
      </c>
      <c r="G335">
        <v>583</v>
      </c>
    </row>
    <row r="336" spans="1:7" x14ac:dyDescent="0.25">
      <c r="A336" s="2" t="s">
        <v>1133</v>
      </c>
      <c r="B336">
        <v>509</v>
      </c>
      <c r="D336">
        <v>53</v>
      </c>
      <c r="E336">
        <v>9</v>
      </c>
      <c r="F336">
        <v>8</v>
      </c>
      <c r="G336">
        <v>579</v>
      </c>
    </row>
    <row r="337" spans="1:7" x14ac:dyDescent="0.25">
      <c r="A337" s="2" t="s">
        <v>1039</v>
      </c>
      <c r="B337">
        <v>453</v>
      </c>
      <c r="D337">
        <v>69</v>
      </c>
      <c r="E337">
        <v>34</v>
      </c>
      <c r="F337">
        <v>3</v>
      </c>
      <c r="G337">
        <v>559</v>
      </c>
    </row>
    <row r="338" spans="1:7" x14ac:dyDescent="0.25">
      <c r="A338" s="2" t="s">
        <v>1266</v>
      </c>
      <c r="B338">
        <v>393</v>
      </c>
      <c r="C338">
        <v>17</v>
      </c>
      <c r="D338">
        <v>88</v>
      </c>
      <c r="E338">
        <v>46</v>
      </c>
      <c r="F338">
        <v>6</v>
      </c>
      <c r="G338">
        <v>550</v>
      </c>
    </row>
    <row r="339" spans="1:7" x14ac:dyDescent="0.25">
      <c r="A339" s="2" t="s">
        <v>1170</v>
      </c>
      <c r="B339">
        <v>308</v>
      </c>
      <c r="C339">
        <v>169</v>
      </c>
      <c r="D339">
        <v>39</v>
      </c>
      <c r="E339">
        <v>26</v>
      </c>
      <c r="F339">
        <v>3</v>
      </c>
      <c r="G339">
        <v>545</v>
      </c>
    </row>
    <row r="340" spans="1:7" x14ac:dyDescent="0.25">
      <c r="A340" s="2" t="s">
        <v>1026</v>
      </c>
      <c r="B340">
        <v>430</v>
      </c>
      <c r="D340">
        <v>76</v>
      </c>
      <c r="E340">
        <v>25</v>
      </c>
      <c r="F340">
        <v>4</v>
      </c>
      <c r="G340">
        <v>535</v>
      </c>
    </row>
    <row r="341" spans="1:7" x14ac:dyDescent="0.25">
      <c r="A341" s="2" t="s">
        <v>1125</v>
      </c>
      <c r="B341">
        <v>455</v>
      </c>
      <c r="D341">
        <v>38</v>
      </c>
      <c r="E341">
        <v>34</v>
      </c>
      <c r="F341">
        <v>1</v>
      </c>
      <c r="G341">
        <v>528</v>
      </c>
    </row>
    <row r="342" spans="1:7" x14ac:dyDescent="0.25">
      <c r="A342" s="2" t="s">
        <v>1013</v>
      </c>
      <c r="B342">
        <v>463</v>
      </c>
      <c r="D342">
        <v>39</v>
      </c>
      <c r="E342">
        <v>13</v>
      </c>
      <c r="F342">
        <v>1</v>
      </c>
      <c r="G342">
        <v>516</v>
      </c>
    </row>
    <row r="343" spans="1:7" x14ac:dyDescent="0.25">
      <c r="A343" s="2" t="s">
        <v>1042</v>
      </c>
      <c r="B343">
        <v>430</v>
      </c>
      <c r="D343">
        <v>60</v>
      </c>
      <c r="E343">
        <v>20</v>
      </c>
      <c r="F343">
        <v>3</v>
      </c>
      <c r="G343">
        <v>513</v>
      </c>
    </row>
    <row r="344" spans="1:7" x14ac:dyDescent="0.25">
      <c r="A344" s="2" t="s">
        <v>1337</v>
      </c>
      <c r="B344">
        <v>455</v>
      </c>
      <c r="C344">
        <v>7</v>
      </c>
      <c r="D344">
        <v>24</v>
      </c>
      <c r="E344">
        <v>23</v>
      </c>
      <c r="G344">
        <v>509</v>
      </c>
    </row>
    <row r="345" spans="1:7" x14ac:dyDescent="0.25">
      <c r="A345" s="2" t="s">
        <v>1249</v>
      </c>
      <c r="B345">
        <v>415</v>
      </c>
      <c r="D345">
        <v>53</v>
      </c>
      <c r="E345">
        <v>39</v>
      </c>
      <c r="F345">
        <v>1</v>
      </c>
      <c r="G345">
        <v>508</v>
      </c>
    </row>
    <row r="346" spans="1:7" x14ac:dyDescent="0.25">
      <c r="A346" s="2" t="s">
        <v>1060</v>
      </c>
      <c r="B346">
        <v>423</v>
      </c>
      <c r="D346">
        <v>56</v>
      </c>
      <c r="E346">
        <v>23</v>
      </c>
      <c r="F346">
        <v>3</v>
      </c>
      <c r="G346">
        <v>505</v>
      </c>
    </row>
    <row r="347" spans="1:7" x14ac:dyDescent="0.25">
      <c r="A347" s="2" t="s">
        <v>1441</v>
      </c>
      <c r="B347">
        <v>439</v>
      </c>
      <c r="C347">
        <v>4</v>
      </c>
      <c r="D347">
        <v>33</v>
      </c>
      <c r="E347">
        <v>23</v>
      </c>
      <c r="G347">
        <v>499</v>
      </c>
    </row>
    <row r="348" spans="1:7" x14ac:dyDescent="0.25">
      <c r="A348" s="2" t="s">
        <v>1126</v>
      </c>
      <c r="B348">
        <v>347</v>
      </c>
      <c r="D348">
        <v>91</v>
      </c>
      <c r="E348">
        <v>42</v>
      </c>
      <c r="F348">
        <v>11</v>
      </c>
      <c r="G348">
        <v>491</v>
      </c>
    </row>
    <row r="349" spans="1:7" x14ac:dyDescent="0.25">
      <c r="A349" s="2" t="s">
        <v>1037</v>
      </c>
      <c r="B349">
        <v>322</v>
      </c>
      <c r="D349">
        <v>135</v>
      </c>
      <c r="E349">
        <v>20</v>
      </c>
      <c r="F349">
        <v>0</v>
      </c>
      <c r="G349">
        <v>477</v>
      </c>
    </row>
    <row r="350" spans="1:7" x14ac:dyDescent="0.25">
      <c r="A350" s="2" t="s">
        <v>1070</v>
      </c>
      <c r="B350">
        <v>411</v>
      </c>
      <c r="D350">
        <v>47</v>
      </c>
      <c r="E350">
        <v>15</v>
      </c>
      <c r="F350">
        <v>3</v>
      </c>
      <c r="G350">
        <v>476</v>
      </c>
    </row>
    <row r="351" spans="1:7" x14ac:dyDescent="0.25">
      <c r="A351" s="2" t="s">
        <v>1161</v>
      </c>
      <c r="B351">
        <v>259</v>
      </c>
      <c r="C351">
        <v>129</v>
      </c>
      <c r="D351">
        <v>53</v>
      </c>
      <c r="E351">
        <v>24</v>
      </c>
      <c r="F351">
        <v>3</v>
      </c>
      <c r="G351">
        <v>468</v>
      </c>
    </row>
    <row r="352" spans="1:7" x14ac:dyDescent="0.25">
      <c r="A352" s="2" t="s">
        <v>1040</v>
      </c>
      <c r="B352">
        <v>400</v>
      </c>
      <c r="D352">
        <v>51</v>
      </c>
      <c r="E352">
        <v>8</v>
      </c>
      <c r="F352">
        <v>3</v>
      </c>
      <c r="G352">
        <v>462</v>
      </c>
    </row>
    <row r="353" spans="1:7" x14ac:dyDescent="0.25">
      <c r="A353" s="2" t="s">
        <v>1376</v>
      </c>
      <c r="B353">
        <v>247</v>
      </c>
      <c r="C353">
        <v>120</v>
      </c>
      <c r="D353">
        <v>79</v>
      </c>
      <c r="E353">
        <v>7</v>
      </c>
      <c r="F353">
        <v>2</v>
      </c>
      <c r="G353">
        <v>455</v>
      </c>
    </row>
    <row r="354" spans="1:7" x14ac:dyDescent="0.25">
      <c r="A354" s="2" t="s">
        <v>1278</v>
      </c>
      <c r="B354">
        <v>176</v>
      </c>
      <c r="C354">
        <v>206</v>
      </c>
      <c r="D354">
        <v>46</v>
      </c>
      <c r="E354">
        <v>19</v>
      </c>
      <c r="F354">
        <v>5</v>
      </c>
      <c r="G354">
        <v>452</v>
      </c>
    </row>
    <row r="355" spans="1:7" x14ac:dyDescent="0.25">
      <c r="A355" s="2" t="s">
        <v>1157</v>
      </c>
      <c r="B355">
        <v>336</v>
      </c>
      <c r="C355">
        <v>22</v>
      </c>
      <c r="D355">
        <v>60</v>
      </c>
      <c r="E355">
        <v>17</v>
      </c>
      <c r="F355">
        <v>4</v>
      </c>
      <c r="G355">
        <v>439</v>
      </c>
    </row>
    <row r="356" spans="1:7" x14ac:dyDescent="0.25">
      <c r="A356" s="2" t="s">
        <v>1210</v>
      </c>
      <c r="B356">
        <v>398</v>
      </c>
      <c r="C356">
        <v>5</v>
      </c>
      <c r="D356">
        <v>32</v>
      </c>
      <c r="E356">
        <v>2</v>
      </c>
      <c r="F356">
        <v>2</v>
      </c>
      <c r="G356">
        <v>439</v>
      </c>
    </row>
    <row r="357" spans="1:7" x14ac:dyDescent="0.25">
      <c r="A357" s="2" t="s">
        <v>1177</v>
      </c>
      <c r="B357">
        <v>355</v>
      </c>
      <c r="D357">
        <v>46</v>
      </c>
      <c r="E357">
        <v>22</v>
      </c>
      <c r="F357">
        <v>1</v>
      </c>
      <c r="G357">
        <v>424</v>
      </c>
    </row>
    <row r="358" spans="1:7" x14ac:dyDescent="0.25">
      <c r="A358" s="2" t="s">
        <v>1121</v>
      </c>
      <c r="B358">
        <v>392</v>
      </c>
      <c r="D358">
        <v>19</v>
      </c>
      <c r="E358">
        <v>5</v>
      </c>
      <c r="F358">
        <v>1</v>
      </c>
      <c r="G358">
        <v>417</v>
      </c>
    </row>
    <row r="359" spans="1:7" x14ac:dyDescent="0.25">
      <c r="A359" s="2" t="s">
        <v>1028</v>
      </c>
      <c r="B359">
        <v>360</v>
      </c>
      <c r="D359">
        <v>31</v>
      </c>
      <c r="E359">
        <v>16</v>
      </c>
      <c r="F359">
        <v>1</v>
      </c>
      <c r="G359">
        <v>408</v>
      </c>
    </row>
    <row r="360" spans="1:7" x14ac:dyDescent="0.25">
      <c r="A360" s="2" t="s">
        <v>1275</v>
      </c>
      <c r="B360">
        <v>331</v>
      </c>
      <c r="D360">
        <v>50</v>
      </c>
      <c r="E360">
        <v>7</v>
      </c>
      <c r="F360">
        <v>13</v>
      </c>
      <c r="G360">
        <v>401</v>
      </c>
    </row>
    <row r="361" spans="1:7" x14ac:dyDescent="0.25">
      <c r="A361" s="2" t="s">
        <v>1062</v>
      </c>
      <c r="B361">
        <v>338</v>
      </c>
      <c r="D361">
        <v>37</v>
      </c>
      <c r="E361">
        <v>15</v>
      </c>
      <c r="F361">
        <v>2</v>
      </c>
      <c r="G361">
        <v>392</v>
      </c>
    </row>
    <row r="362" spans="1:7" x14ac:dyDescent="0.25">
      <c r="A362" s="2" t="s">
        <v>1236</v>
      </c>
      <c r="B362">
        <v>306</v>
      </c>
      <c r="D362">
        <v>62</v>
      </c>
      <c r="E362">
        <v>-1</v>
      </c>
      <c r="F362">
        <v>2</v>
      </c>
      <c r="G362">
        <v>369</v>
      </c>
    </row>
    <row r="363" spans="1:7" x14ac:dyDescent="0.25">
      <c r="A363" s="2" t="s">
        <v>1158</v>
      </c>
      <c r="B363">
        <v>276</v>
      </c>
      <c r="D363">
        <v>65</v>
      </c>
      <c r="E363">
        <v>17</v>
      </c>
      <c r="F363">
        <v>4</v>
      </c>
      <c r="G363">
        <v>362</v>
      </c>
    </row>
    <row r="364" spans="1:7" x14ac:dyDescent="0.25">
      <c r="A364" s="2" t="s">
        <v>1104</v>
      </c>
      <c r="B364">
        <v>325</v>
      </c>
      <c r="D364">
        <v>29</v>
      </c>
      <c r="E364">
        <v>5</v>
      </c>
      <c r="G364">
        <v>359</v>
      </c>
    </row>
    <row r="365" spans="1:7" x14ac:dyDescent="0.25">
      <c r="A365" s="2" t="s">
        <v>1357</v>
      </c>
      <c r="B365">
        <v>220</v>
      </c>
      <c r="C365">
        <v>32</v>
      </c>
      <c r="D365">
        <v>67</v>
      </c>
      <c r="E365">
        <v>17</v>
      </c>
      <c r="G365">
        <v>336</v>
      </c>
    </row>
    <row r="366" spans="1:7" x14ac:dyDescent="0.25">
      <c r="A366" s="2" t="s">
        <v>1287</v>
      </c>
      <c r="B366">
        <v>236</v>
      </c>
      <c r="C366">
        <v>37</v>
      </c>
      <c r="D366">
        <v>22</v>
      </c>
      <c r="E366">
        <v>33</v>
      </c>
      <c r="F366">
        <v>3</v>
      </c>
      <c r="G366">
        <v>331</v>
      </c>
    </row>
    <row r="367" spans="1:7" x14ac:dyDescent="0.25">
      <c r="A367" s="2" t="s">
        <v>1119</v>
      </c>
      <c r="B367">
        <v>272</v>
      </c>
      <c r="D367">
        <v>33</v>
      </c>
      <c r="E367">
        <v>12</v>
      </c>
      <c r="G367">
        <v>317</v>
      </c>
    </row>
    <row r="368" spans="1:7" x14ac:dyDescent="0.25">
      <c r="A368" s="2" t="s">
        <v>1279</v>
      </c>
      <c r="B368">
        <v>182</v>
      </c>
      <c r="C368">
        <v>50</v>
      </c>
      <c r="D368">
        <v>63</v>
      </c>
      <c r="E368">
        <v>16</v>
      </c>
      <c r="F368">
        <v>1</v>
      </c>
      <c r="G368">
        <v>312</v>
      </c>
    </row>
    <row r="369" spans="1:7" x14ac:dyDescent="0.25">
      <c r="A369" s="2" t="s">
        <v>1296</v>
      </c>
      <c r="B369">
        <v>192</v>
      </c>
      <c r="C369">
        <v>31</v>
      </c>
      <c r="D369">
        <v>74</v>
      </c>
      <c r="E369">
        <v>8</v>
      </c>
      <c r="F369">
        <v>2</v>
      </c>
      <c r="G369">
        <v>307</v>
      </c>
    </row>
    <row r="370" spans="1:7" x14ac:dyDescent="0.25">
      <c r="A370" s="2" t="s">
        <v>1053</v>
      </c>
      <c r="B370">
        <v>180</v>
      </c>
      <c r="D370">
        <v>73</v>
      </c>
      <c r="E370">
        <v>35</v>
      </c>
      <c r="F370">
        <v>12</v>
      </c>
      <c r="G370">
        <v>300</v>
      </c>
    </row>
    <row r="371" spans="1:7" x14ac:dyDescent="0.25">
      <c r="A371" s="2" t="s">
        <v>1017</v>
      </c>
      <c r="B371">
        <v>271</v>
      </c>
      <c r="D371">
        <v>25</v>
      </c>
      <c r="E371">
        <v>3</v>
      </c>
      <c r="F371">
        <v>1</v>
      </c>
      <c r="G371">
        <v>300</v>
      </c>
    </row>
    <row r="372" spans="1:7" x14ac:dyDescent="0.25">
      <c r="A372" s="2" t="s">
        <v>1282</v>
      </c>
      <c r="B372">
        <v>234</v>
      </c>
      <c r="C372">
        <v>19</v>
      </c>
      <c r="D372">
        <v>34</v>
      </c>
      <c r="E372">
        <v>10</v>
      </c>
      <c r="F372">
        <v>1</v>
      </c>
      <c r="G372">
        <v>298</v>
      </c>
    </row>
    <row r="373" spans="1:7" x14ac:dyDescent="0.25">
      <c r="A373" s="2" t="s">
        <v>1033</v>
      </c>
      <c r="B373">
        <v>229</v>
      </c>
      <c r="D373">
        <v>43</v>
      </c>
      <c r="E373">
        <v>11</v>
      </c>
      <c r="F373">
        <v>1</v>
      </c>
      <c r="G373">
        <v>284</v>
      </c>
    </row>
    <row r="374" spans="1:7" x14ac:dyDescent="0.25">
      <c r="A374" s="2" t="s">
        <v>1373</v>
      </c>
      <c r="B374">
        <v>153</v>
      </c>
      <c r="D374">
        <v>101</v>
      </c>
      <c r="E374">
        <v>29</v>
      </c>
      <c r="G374">
        <v>283</v>
      </c>
    </row>
    <row r="375" spans="1:7" x14ac:dyDescent="0.25">
      <c r="A375" s="2" t="s">
        <v>1139</v>
      </c>
      <c r="B375">
        <v>225</v>
      </c>
      <c r="C375">
        <v>22</v>
      </c>
      <c r="D375">
        <v>28</v>
      </c>
      <c r="E375">
        <v>8</v>
      </c>
      <c r="G375">
        <v>283</v>
      </c>
    </row>
    <row r="376" spans="1:7" x14ac:dyDescent="0.25">
      <c r="A376" s="2" t="s">
        <v>1332</v>
      </c>
      <c r="B376">
        <v>243</v>
      </c>
      <c r="D376">
        <v>25</v>
      </c>
      <c r="E376">
        <v>9</v>
      </c>
      <c r="F376">
        <v>3</v>
      </c>
      <c r="G376">
        <v>280</v>
      </c>
    </row>
    <row r="377" spans="1:7" x14ac:dyDescent="0.25">
      <c r="A377" s="2" t="s">
        <v>1041</v>
      </c>
      <c r="B377">
        <v>228</v>
      </c>
      <c r="D377">
        <v>39</v>
      </c>
      <c r="E377">
        <v>4</v>
      </c>
      <c r="F377">
        <v>2</v>
      </c>
      <c r="G377">
        <v>273</v>
      </c>
    </row>
    <row r="378" spans="1:7" x14ac:dyDescent="0.25">
      <c r="A378" s="2" t="s">
        <v>1027</v>
      </c>
      <c r="B378">
        <v>229</v>
      </c>
      <c r="D378">
        <v>24</v>
      </c>
      <c r="E378">
        <v>11</v>
      </c>
      <c r="F378">
        <v>2</v>
      </c>
      <c r="G378">
        <v>266</v>
      </c>
    </row>
    <row r="379" spans="1:7" x14ac:dyDescent="0.25">
      <c r="A379" s="2" t="s">
        <v>1388</v>
      </c>
      <c r="B379">
        <v>231</v>
      </c>
      <c r="C379">
        <v>2</v>
      </c>
      <c r="D379">
        <v>12</v>
      </c>
      <c r="E379">
        <v>2</v>
      </c>
      <c r="G379">
        <v>247</v>
      </c>
    </row>
    <row r="380" spans="1:7" x14ac:dyDescent="0.25">
      <c r="A380" s="2" t="s">
        <v>1384</v>
      </c>
      <c r="B380">
        <v>117</v>
      </c>
      <c r="C380">
        <v>88</v>
      </c>
      <c r="D380">
        <v>24</v>
      </c>
      <c r="E380">
        <v>15</v>
      </c>
      <c r="F380">
        <v>2</v>
      </c>
      <c r="G380">
        <v>246</v>
      </c>
    </row>
    <row r="381" spans="1:7" x14ac:dyDescent="0.25">
      <c r="A381" s="2" t="s">
        <v>1029</v>
      </c>
      <c r="B381">
        <v>153</v>
      </c>
      <c r="D381">
        <v>47</v>
      </c>
      <c r="E381">
        <v>42</v>
      </c>
      <c r="F381">
        <v>1</v>
      </c>
      <c r="G381">
        <v>243</v>
      </c>
    </row>
    <row r="382" spans="1:7" x14ac:dyDescent="0.25">
      <c r="A382" s="2" t="s">
        <v>1274</v>
      </c>
      <c r="B382">
        <v>15</v>
      </c>
      <c r="C382">
        <v>188</v>
      </c>
      <c r="D382">
        <v>32</v>
      </c>
      <c r="E382">
        <v>2</v>
      </c>
      <c r="F382">
        <v>2</v>
      </c>
      <c r="G382">
        <v>239</v>
      </c>
    </row>
    <row r="383" spans="1:7" x14ac:dyDescent="0.25">
      <c r="A383" s="2" t="s">
        <v>1020</v>
      </c>
      <c r="B383">
        <v>209</v>
      </c>
      <c r="D383">
        <v>23</v>
      </c>
      <c r="E383">
        <v>3</v>
      </c>
      <c r="F383">
        <v>1</v>
      </c>
      <c r="G383">
        <v>236</v>
      </c>
    </row>
    <row r="384" spans="1:7" x14ac:dyDescent="0.25">
      <c r="A384" s="2" t="s">
        <v>1023</v>
      </c>
      <c r="B384">
        <v>169</v>
      </c>
      <c r="D384">
        <v>29</v>
      </c>
      <c r="E384">
        <v>26</v>
      </c>
      <c r="G384">
        <v>224</v>
      </c>
    </row>
    <row r="385" spans="1:7" x14ac:dyDescent="0.25">
      <c r="A385" s="2" t="s">
        <v>1030</v>
      </c>
      <c r="B385">
        <v>186</v>
      </c>
      <c r="D385">
        <v>34</v>
      </c>
      <c r="E385">
        <v>0</v>
      </c>
      <c r="G385">
        <v>220</v>
      </c>
    </row>
    <row r="386" spans="1:7" x14ac:dyDescent="0.25">
      <c r="A386" s="2" t="s">
        <v>1422</v>
      </c>
      <c r="B386">
        <v>183</v>
      </c>
      <c r="D386">
        <v>30</v>
      </c>
      <c r="E386">
        <v>4</v>
      </c>
      <c r="F386">
        <v>2</v>
      </c>
      <c r="G386">
        <v>219</v>
      </c>
    </row>
    <row r="387" spans="1:7" x14ac:dyDescent="0.25">
      <c r="A387" s="2" t="s">
        <v>1345</v>
      </c>
      <c r="B387">
        <v>186</v>
      </c>
      <c r="D387">
        <v>21</v>
      </c>
      <c r="E387">
        <v>7</v>
      </c>
      <c r="F387">
        <v>2</v>
      </c>
      <c r="G387">
        <v>216</v>
      </c>
    </row>
    <row r="388" spans="1:7" x14ac:dyDescent="0.25">
      <c r="A388" s="2" t="s">
        <v>1015</v>
      </c>
      <c r="B388">
        <v>184</v>
      </c>
      <c r="D388">
        <v>24</v>
      </c>
      <c r="E388">
        <v>3</v>
      </c>
      <c r="G388">
        <v>211</v>
      </c>
    </row>
    <row r="389" spans="1:7" x14ac:dyDescent="0.25">
      <c r="A389" s="2" t="s">
        <v>1130</v>
      </c>
      <c r="B389">
        <v>166</v>
      </c>
      <c r="D389">
        <v>10</v>
      </c>
      <c r="E389">
        <v>23</v>
      </c>
      <c r="G389">
        <v>199</v>
      </c>
    </row>
    <row r="390" spans="1:7" x14ac:dyDescent="0.25">
      <c r="A390" s="2" t="s">
        <v>1295</v>
      </c>
      <c r="B390">
        <v>-2</v>
      </c>
      <c r="C390">
        <v>176</v>
      </c>
      <c r="D390">
        <v>19</v>
      </c>
      <c r="E390">
        <v>1</v>
      </c>
      <c r="F390">
        <v>1</v>
      </c>
      <c r="G390">
        <v>195</v>
      </c>
    </row>
    <row r="391" spans="1:7" x14ac:dyDescent="0.25">
      <c r="A391" s="2" t="s">
        <v>1127</v>
      </c>
      <c r="B391">
        <v>164</v>
      </c>
      <c r="D391">
        <v>13</v>
      </c>
      <c r="E391">
        <v>16</v>
      </c>
      <c r="G391">
        <v>193</v>
      </c>
    </row>
    <row r="392" spans="1:7" x14ac:dyDescent="0.25">
      <c r="A392" s="2" t="s">
        <v>1412</v>
      </c>
      <c r="B392">
        <v>157</v>
      </c>
      <c r="D392">
        <v>21</v>
      </c>
      <c r="E392">
        <v>1</v>
      </c>
      <c r="F392">
        <v>2</v>
      </c>
      <c r="G392">
        <v>181</v>
      </c>
    </row>
    <row r="393" spans="1:7" x14ac:dyDescent="0.25">
      <c r="A393" s="2" t="s">
        <v>1135</v>
      </c>
      <c r="B393">
        <v>133</v>
      </c>
      <c r="D393">
        <v>24</v>
      </c>
      <c r="E393">
        <v>17</v>
      </c>
      <c r="G393">
        <v>174</v>
      </c>
    </row>
    <row r="394" spans="1:7" x14ac:dyDescent="0.25">
      <c r="A394" s="2" t="s">
        <v>1164</v>
      </c>
      <c r="B394">
        <v>138</v>
      </c>
      <c r="D394">
        <v>25</v>
      </c>
      <c r="E394">
        <v>7</v>
      </c>
      <c r="F394">
        <v>1</v>
      </c>
      <c r="G394">
        <v>171</v>
      </c>
    </row>
    <row r="395" spans="1:7" x14ac:dyDescent="0.25">
      <c r="A395" s="2" t="s">
        <v>1435</v>
      </c>
      <c r="B395">
        <v>19</v>
      </c>
      <c r="C395">
        <v>90</v>
      </c>
      <c r="D395">
        <v>33</v>
      </c>
      <c r="E395">
        <v>24</v>
      </c>
      <c r="G395">
        <v>166</v>
      </c>
    </row>
    <row r="396" spans="1:7" x14ac:dyDescent="0.25">
      <c r="A396" s="2" t="s">
        <v>1243</v>
      </c>
      <c r="B396">
        <v>136</v>
      </c>
      <c r="D396">
        <v>18</v>
      </c>
      <c r="F396">
        <v>2</v>
      </c>
      <c r="G396">
        <v>156</v>
      </c>
    </row>
    <row r="397" spans="1:7" x14ac:dyDescent="0.25">
      <c r="A397" s="2" t="s">
        <v>1434</v>
      </c>
      <c r="B397">
        <v>32</v>
      </c>
      <c r="C397">
        <v>99</v>
      </c>
      <c r="D397">
        <v>13</v>
      </c>
      <c r="E397">
        <v>4</v>
      </c>
      <c r="G397">
        <v>148</v>
      </c>
    </row>
    <row r="398" spans="1:7" x14ac:dyDescent="0.25">
      <c r="A398" s="2" t="s">
        <v>1045</v>
      </c>
      <c r="B398">
        <v>124</v>
      </c>
      <c r="D398">
        <v>9</v>
      </c>
      <c r="E398">
        <v>6</v>
      </c>
      <c r="F398">
        <v>1</v>
      </c>
      <c r="G398">
        <v>140</v>
      </c>
    </row>
    <row r="399" spans="1:7" x14ac:dyDescent="0.25">
      <c r="A399" s="2" t="s">
        <v>1025</v>
      </c>
      <c r="B399">
        <v>104</v>
      </c>
      <c r="D399">
        <v>15</v>
      </c>
      <c r="E399">
        <v>20</v>
      </c>
      <c r="G399">
        <v>139</v>
      </c>
    </row>
    <row r="400" spans="1:7" x14ac:dyDescent="0.25">
      <c r="A400" s="2" t="s">
        <v>1107</v>
      </c>
      <c r="B400">
        <v>106</v>
      </c>
      <c r="D400">
        <v>19</v>
      </c>
      <c r="E400">
        <v>11</v>
      </c>
      <c r="F400">
        <v>1</v>
      </c>
      <c r="G400">
        <v>137</v>
      </c>
    </row>
    <row r="401" spans="1:7" x14ac:dyDescent="0.25">
      <c r="A401" s="2" t="s">
        <v>1061</v>
      </c>
      <c r="B401">
        <v>94</v>
      </c>
      <c r="D401">
        <v>18</v>
      </c>
      <c r="E401">
        <v>3</v>
      </c>
      <c r="F401">
        <v>1</v>
      </c>
      <c r="G401">
        <v>116</v>
      </c>
    </row>
    <row r="402" spans="1:7" x14ac:dyDescent="0.25">
      <c r="A402" s="2" t="s">
        <v>1436</v>
      </c>
      <c r="B402">
        <v>64</v>
      </c>
      <c r="C402">
        <v>17</v>
      </c>
      <c r="D402">
        <v>20</v>
      </c>
      <c r="E402">
        <v>12</v>
      </c>
      <c r="F402">
        <v>2</v>
      </c>
      <c r="G402">
        <v>115</v>
      </c>
    </row>
    <row r="403" spans="1:7" x14ac:dyDescent="0.25">
      <c r="A403" s="2" t="s">
        <v>1288</v>
      </c>
      <c r="B403">
        <v>105</v>
      </c>
      <c r="D403">
        <v>5</v>
      </c>
      <c r="E403">
        <v>1</v>
      </c>
      <c r="F403">
        <v>1</v>
      </c>
      <c r="G403">
        <v>112</v>
      </c>
    </row>
    <row r="404" spans="1:7" x14ac:dyDescent="0.25">
      <c r="A404" s="2" t="s">
        <v>1038</v>
      </c>
      <c r="B404">
        <v>74</v>
      </c>
      <c r="D404">
        <v>19</v>
      </c>
      <c r="E404">
        <v>8</v>
      </c>
      <c r="F404">
        <v>1</v>
      </c>
      <c r="G404">
        <v>102</v>
      </c>
    </row>
    <row r="405" spans="1:7" x14ac:dyDescent="0.25">
      <c r="A405" s="2" t="s">
        <v>1031</v>
      </c>
      <c r="B405">
        <v>59</v>
      </c>
      <c r="D405">
        <v>17</v>
      </c>
      <c r="E405">
        <v>8</v>
      </c>
      <c r="G405">
        <v>84</v>
      </c>
    </row>
    <row r="406" spans="1:7" x14ac:dyDescent="0.25">
      <c r="A406" s="2" t="s">
        <v>1044</v>
      </c>
      <c r="B406">
        <v>60</v>
      </c>
      <c r="D406">
        <v>12</v>
      </c>
      <c r="E406">
        <v>5</v>
      </c>
      <c r="F406">
        <v>1</v>
      </c>
      <c r="G406">
        <v>78</v>
      </c>
    </row>
    <row r="407" spans="1:7" x14ac:dyDescent="0.25">
      <c r="A407" s="2" t="s">
        <v>1032</v>
      </c>
      <c r="B407">
        <v>43</v>
      </c>
      <c r="C407">
        <v>23</v>
      </c>
      <c r="D407">
        <v>2</v>
      </c>
      <c r="E407">
        <v>0</v>
      </c>
      <c r="G407">
        <v>68</v>
      </c>
    </row>
    <row r="408" spans="1:7" x14ac:dyDescent="0.25">
      <c r="A408" s="2" t="s">
        <v>1117</v>
      </c>
      <c r="B408">
        <v>52</v>
      </c>
      <c r="D408">
        <v>9</v>
      </c>
      <c r="E408">
        <v>0</v>
      </c>
      <c r="G408">
        <v>61</v>
      </c>
    </row>
    <row r="409" spans="1:7" x14ac:dyDescent="0.25">
      <c r="A409" s="2" t="s">
        <v>1437</v>
      </c>
      <c r="B409">
        <v>53</v>
      </c>
      <c r="D409">
        <v>4</v>
      </c>
      <c r="F409">
        <v>2</v>
      </c>
      <c r="G409">
        <v>59</v>
      </c>
    </row>
    <row r="410" spans="1:7" x14ac:dyDescent="0.25">
      <c r="A410" s="2" t="s">
        <v>1154</v>
      </c>
      <c r="B410">
        <v>55</v>
      </c>
      <c r="D410">
        <v>2</v>
      </c>
      <c r="E410">
        <v>2</v>
      </c>
      <c r="G410">
        <v>59</v>
      </c>
    </row>
    <row r="411" spans="1:7" x14ac:dyDescent="0.25">
      <c r="A411" s="2" t="s">
        <v>1432</v>
      </c>
      <c r="B411">
        <v>-1</v>
      </c>
      <c r="C411">
        <v>31</v>
      </c>
      <c r="G411">
        <v>30</v>
      </c>
    </row>
    <row r="412" spans="1:7" x14ac:dyDescent="0.25">
      <c r="A412" s="2" t="s">
        <v>1035</v>
      </c>
      <c r="B412">
        <v>1</v>
      </c>
      <c r="D412">
        <v>21</v>
      </c>
      <c r="E412">
        <v>8</v>
      </c>
      <c r="G412">
        <v>30</v>
      </c>
    </row>
    <row r="413" spans="1:7" x14ac:dyDescent="0.25">
      <c r="A413" s="2" t="s">
        <v>1431</v>
      </c>
      <c r="B413">
        <v>10</v>
      </c>
      <c r="C413">
        <v>8</v>
      </c>
      <c r="D413">
        <v>3</v>
      </c>
      <c r="F413">
        <v>1</v>
      </c>
      <c r="G413">
        <v>22</v>
      </c>
    </row>
    <row r="414" spans="1:7" x14ac:dyDescent="0.25">
      <c r="A414" s="2" t="s">
        <v>1043</v>
      </c>
      <c r="B414">
        <v>2</v>
      </c>
      <c r="D414">
        <v>2</v>
      </c>
      <c r="F414">
        <v>1</v>
      </c>
      <c r="G414">
        <v>5</v>
      </c>
    </row>
    <row r="415" spans="1:7" x14ac:dyDescent="0.25">
      <c r="A415" s="2" t="s">
        <v>1034</v>
      </c>
      <c r="B415">
        <v>0</v>
      </c>
      <c r="D415">
        <v>1</v>
      </c>
      <c r="E415">
        <v>0</v>
      </c>
      <c r="G415">
        <v>1</v>
      </c>
    </row>
    <row r="416" spans="1:7" x14ac:dyDescent="0.25">
      <c r="A416" s="2" t="s">
        <v>1138</v>
      </c>
      <c r="F416">
        <v>1</v>
      </c>
      <c r="G416">
        <v>1</v>
      </c>
    </row>
    <row r="417" spans="1:7" x14ac:dyDescent="0.25">
      <c r="A417" s="2" t="s">
        <v>1427</v>
      </c>
      <c r="B417">
        <v>0</v>
      </c>
      <c r="D417">
        <v>0</v>
      </c>
      <c r="G417">
        <v>0</v>
      </c>
    </row>
    <row r="418" spans="1:7" x14ac:dyDescent="0.25">
      <c r="A418" s="2" t="s">
        <v>1036</v>
      </c>
      <c r="B418">
        <v>0</v>
      </c>
      <c r="D418">
        <v>0</v>
      </c>
      <c r="E418">
        <v>0</v>
      </c>
      <c r="F418">
        <v>0</v>
      </c>
      <c r="G418">
        <v>0</v>
      </c>
    </row>
    <row r="419" spans="1:7" x14ac:dyDescent="0.25">
      <c r="A419" s="2" t="s">
        <v>1397</v>
      </c>
      <c r="B419">
        <v>0</v>
      </c>
      <c r="G419">
        <v>0</v>
      </c>
    </row>
    <row r="420" spans="1:7" x14ac:dyDescent="0.25">
      <c r="A420" s="2" t="s">
        <v>494</v>
      </c>
      <c r="B420">
        <v>1082640</v>
      </c>
      <c r="C420">
        <v>42762</v>
      </c>
      <c r="D420">
        <v>133720</v>
      </c>
      <c r="E420">
        <v>48079</v>
      </c>
      <c r="F420">
        <v>6063</v>
      </c>
      <c r="G420">
        <v>1313264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AF242-3861-4A88-BC0F-B93757F40B5C}">
  <sheetPr codeName="Ark2">
    <tabColor theme="7"/>
  </sheetPr>
  <dimension ref="A1:F494"/>
  <sheetViews>
    <sheetView topLeftCell="A339" workbookViewId="0">
      <selection activeCell="G374" sqref="G374"/>
    </sheetView>
  </sheetViews>
  <sheetFormatPr baseColWidth="10" defaultRowHeight="12" x14ac:dyDescent="0.25"/>
  <cols>
    <col min="1" max="1" width="11.42578125" style="3"/>
    <col min="2" max="3" width="18" customWidth="1"/>
    <col min="4" max="4" width="23.42578125" customWidth="1"/>
    <col min="5" max="5" width="27.140625" customWidth="1"/>
    <col min="6" max="6" width="12.42578125" customWidth="1"/>
  </cols>
  <sheetData>
    <row r="1" spans="1:6" x14ac:dyDescent="0.25">
      <c r="A1" s="3" t="s">
        <v>1005</v>
      </c>
      <c r="B1" t="s">
        <v>1007</v>
      </c>
      <c r="C1" t="s">
        <v>1009</v>
      </c>
      <c r="D1" t="s">
        <v>1008</v>
      </c>
      <c r="E1" t="s">
        <v>1006</v>
      </c>
      <c r="F1" t="s">
        <v>1012</v>
      </c>
    </row>
    <row r="2" spans="1:6" x14ac:dyDescent="0.25">
      <c r="A2" s="3" t="s">
        <v>1</v>
      </c>
      <c r="B2" t="s">
        <v>496</v>
      </c>
      <c r="C2" t="s">
        <v>1010</v>
      </c>
      <c r="D2" t="s">
        <v>512</v>
      </c>
      <c r="E2" t="s">
        <v>512</v>
      </c>
      <c r="F2" t="s">
        <v>1013</v>
      </c>
    </row>
    <row r="3" spans="1:6" x14ac:dyDescent="0.25">
      <c r="A3" s="3" t="s">
        <v>2</v>
      </c>
      <c r="B3" t="s">
        <v>496</v>
      </c>
      <c r="C3" t="s">
        <v>1010</v>
      </c>
      <c r="D3" t="s">
        <v>513</v>
      </c>
      <c r="E3" t="s">
        <v>513</v>
      </c>
      <c r="F3" t="s">
        <v>1014</v>
      </c>
    </row>
    <row r="4" spans="1:6" x14ac:dyDescent="0.25">
      <c r="A4" s="3" t="s">
        <v>3</v>
      </c>
      <c r="B4" t="s">
        <v>496</v>
      </c>
      <c r="C4" t="s">
        <v>1010</v>
      </c>
      <c r="D4" t="s">
        <v>514</v>
      </c>
      <c r="E4" t="s">
        <v>514</v>
      </c>
      <c r="F4" t="s">
        <v>1015</v>
      </c>
    </row>
    <row r="5" spans="1:6" x14ac:dyDescent="0.25">
      <c r="A5" s="3" t="s">
        <v>4</v>
      </c>
      <c r="B5" t="s">
        <v>496</v>
      </c>
      <c r="C5" t="s">
        <v>1010</v>
      </c>
      <c r="D5" t="s">
        <v>515</v>
      </c>
      <c r="E5" t="s">
        <v>515</v>
      </c>
      <c r="F5" t="s">
        <v>1016</v>
      </c>
    </row>
    <row r="6" spans="1:6" x14ac:dyDescent="0.25">
      <c r="A6" s="3" t="s">
        <v>5</v>
      </c>
      <c r="B6" t="s">
        <v>496</v>
      </c>
      <c r="C6" t="s">
        <v>1010</v>
      </c>
      <c r="D6" t="s">
        <v>516</v>
      </c>
      <c r="E6" t="s">
        <v>516</v>
      </c>
      <c r="F6" t="s">
        <v>1014</v>
      </c>
    </row>
    <row r="7" spans="1:6" x14ac:dyDescent="0.25">
      <c r="A7" s="3" t="s">
        <v>6</v>
      </c>
      <c r="B7" t="s">
        <v>496</v>
      </c>
      <c r="C7" t="s">
        <v>1010</v>
      </c>
      <c r="D7" t="s">
        <v>517</v>
      </c>
      <c r="E7" t="s">
        <v>517</v>
      </c>
      <c r="F7" t="s">
        <v>1017</v>
      </c>
    </row>
    <row r="8" spans="1:6" x14ac:dyDescent="0.25">
      <c r="A8" s="3" t="s">
        <v>7</v>
      </c>
      <c r="B8" t="s">
        <v>496</v>
      </c>
      <c r="C8" t="s">
        <v>1010</v>
      </c>
      <c r="D8" t="s">
        <v>518</v>
      </c>
      <c r="E8" t="s">
        <v>518</v>
      </c>
      <c r="F8" t="s">
        <v>1018</v>
      </c>
    </row>
    <row r="9" spans="1:6" x14ac:dyDescent="0.25">
      <c r="A9" s="3" t="s">
        <v>8</v>
      </c>
      <c r="B9" t="s">
        <v>496</v>
      </c>
      <c r="C9" t="s">
        <v>1010</v>
      </c>
      <c r="D9" t="s">
        <v>519</v>
      </c>
      <c r="E9" t="s">
        <v>519</v>
      </c>
      <c r="F9" t="s">
        <v>1019</v>
      </c>
    </row>
    <row r="10" spans="1:6" x14ac:dyDescent="0.25">
      <c r="A10" s="3" t="s">
        <v>9</v>
      </c>
      <c r="B10" t="s">
        <v>496</v>
      </c>
      <c r="C10" t="s">
        <v>1010</v>
      </c>
      <c r="D10" t="s">
        <v>520</v>
      </c>
      <c r="E10" t="s">
        <v>520</v>
      </c>
      <c r="F10" t="s">
        <v>1020</v>
      </c>
    </row>
    <row r="11" spans="1:6" x14ac:dyDescent="0.25">
      <c r="A11" s="3" t="s">
        <v>10</v>
      </c>
      <c r="B11" t="s">
        <v>496</v>
      </c>
      <c r="C11" t="s">
        <v>1010</v>
      </c>
      <c r="D11" t="s">
        <v>521</v>
      </c>
      <c r="E11" t="s">
        <v>521</v>
      </c>
      <c r="F11" t="s">
        <v>1021</v>
      </c>
    </row>
    <row r="12" spans="1:6" x14ac:dyDescent="0.25">
      <c r="A12" s="3" t="s">
        <v>11</v>
      </c>
      <c r="B12" t="s">
        <v>496</v>
      </c>
      <c r="C12" t="s">
        <v>1010</v>
      </c>
      <c r="D12" t="s">
        <v>522</v>
      </c>
      <c r="E12" t="s">
        <v>522</v>
      </c>
      <c r="F12" t="s">
        <v>1022</v>
      </c>
    </row>
    <row r="13" spans="1:6" x14ac:dyDescent="0.25">
      <c r="A13" s="3" t="s">
        <v>12</v>
      </c>
      <c r="B13" t="s">
        <v>496</v>
      </c>
      <c r="C13" t="s">
        <v>1010</v>
      </c>
      <c r="D13" t="s">
        <v>523</v>
      </c>
      <c r="E13" t="s">
        <v>523</v>
      </c>
      <c r="F13" t="s">
        <v>1023</v>
      </c>
    </row>
    <row r="14" spans="1:6" x14ac:dyDescent="0.25">
      <c r="A14" s="3" t="s">
        <v>13</v>
      </c>
      <c r="B14" t="s">
        <v>496</v>
      </c>
      <c r="C14" t="s">
        <v>1010</v>
      </c>
      <c r="D14" t="s">
        <v>524</v>
      </c>
      <c r="E14" t="s">
        <v>524</v>
      </c>
      <c r="F14" t="s">
        <v>1024</v>
      </c>
    </row>
    <row r="15" spans="1:6" x14ac:dyDescent="0.25">
      <c r="A15" s="3" t="s">
        <v>14</v>
      </c>
      <c r="B15" t="s">
        <v>496</v>
      </c>
      <c r="C15" t="s">
        <v>1010</v>
      </c>
      <c r="D15" t="s">
        <v>525</v>
      </c>
      <c r="E15" t="s">
        <v>525</v>
      </c>
      <c r="F15" t="s">
        <v>1025</v>
      </c>
    </row>
    <row r="16" spans="1:6" x14ac:dyDescent="0.25">
      <c r="A16" s="3" t="s">
        <v>15</v>
      </c>
      <c r="B16" t="s">
        <v>496</v>
      </c>
      <c r="C16" t="s">
        <v>1010</v>
      </c>
      <c r="D16" t="s">
        <v>526</v>
      </c>
      <c r="E16" t="s">
        <v>526</v>
      </c>
      <c r="F16" t="s">
        <v>1026</v>
      </c>
    </row>
    <row r="17" spans="1:6" x14ac:dyDescent="0.25">
      <c r="A17" s="3" t="s">
        <v>16</v>
      </c>
      <c r="B17" t="s">
        <v>496</v>
      </c>
      <c r="C17" t="s">
        <v>1010</v>
      </c>
      <c r="D17" t="s">
        <v>527</v>
      </c>
      <c r="E17" t="s">
        <v>527</v>
      </c>
      <c r="F17" t="s">
        <v>1027</v>
      </c>
    </row>
    <row r="18" spans="1:6" x14ac:dyDescent="0.25">
      <c r="A18" s="3" t="s">
        <v>17</v>
      </c>
      <c r="B18" t="s">
        <v>496</v>
      </c>
      <c r="C18" t="s">
        <v>1010</v>
      </c>
      <c r="D18" t="s">
        <v>528</v>
      </c>
      <c r="E18" t="s">
        <v>528</v>
      </c>
      <c r="F18" t="s">
        <v>1028</v>
      </c>
    </row>
    <row r="19" spans="1:6" x14ac:dyDescent="0.25">
      <c r="A19" s="3" t="s">
        <v>18</v>
      </c>
      <c r="B19" t="s">
        <v>496</v>
      </c>
      <c r="C19" t="s">
        <v>1010</v>
      </c>
      <c r="D19" t="s">
        <v>529</v>
      </c>
      <c r="E19" t="s">
        <v>529</v>
      </c>
      <c r="F19" t="s">
        <v>1029</v>
      </c>
    </row>
    <row r="20" spans="1:6" x14ac:dyDescent="0.25">
      <c r="A20" s="3" t="s">
        <v>19</v>
      </c>
      <c r="B20" t="s">
        <v>496</v>
      </c>
      <c r="C20" t="s">
        <v>1010</v>
      </c>
      <c r="D20" t="s">
        <v>530</v>
      </c>
      <c r="E20" t="s">
        <v>530</v>
      </c>
      <c r="F20" t="s">
        <v>1030</v>
      </c>
    </row>
    <row r="21" spans="1:6" x14ac:dyDescent="0.25">
      <c r="A21" s="3" t="s">
        <v>20</v>
      </c>
      <c r="B21" t="s">
        <v>497</v>
      </c>
      <c r="C21" t="s">
        <v>1011</v>
      </c>
      <c r="D21" t="s">
        <v>531</v>
      </c>
      <c r="E21" t="s">
        <v>531</v>
      </c>
      <c r="F21" t="s">
        <v>1031</v>
      </c>
    </row>
    <row r="22" spans="1:6" x14ac:dyDescent="0.25">
      <c r="A22" s="3" t="s">
        <v>21</v>
      </c>
      <c r="B22" t="s">
        <v>497</v>
      </c>
      <c r="C22" t="s">
        <v>1011</v>
      </c>
      <c r="D22" t="s">
        <v>532</v>
      </c>
      <c r="E22" t="s">
        <v>532</v>
      </c>
      <c r="F22" t="s">
        <v>1032</v>
      </c>
    </row>
    <row r="23" spans="1:6" x14ac:dyDescent="0.25">
      <c r="A23" s="3" t="s">
        <v>22</v>
      </c>
      <c r="B23" t="s">
        <v>497</v>
      </c>
      <c r="C23" t="s">
        <v>1011</v>
      </c>
      <c r="D23" t="s">
        <v>533</v>
      </c>
      <c r="E23" t="s">
        <v>533</v>
      </c>
      <c r="F23" t="s">
        <v>1033</v>
      </c>
    </row>
    <row r="24" spans="1:6" x14ac:dyDescent="0.25">
      <c r="A24" s="3" t="s">
        <v>23</v>
      </c>
      <c r="B24" t="s">
        <v>497</v>
      </c>
      <c r="C24" t="s">
        <v>1011</v>
      </c>
      <c r="D24" t="s">
        <v>534</v>
      </c>
      <c r="E24" t="s">
        <v>534</v>
      </c>
      <c r="F24" t="s">
        <v>1034</v>
      </c>
    </row>
    <row r="25" spans="1:6" x14ac:dyDescent="0.25">
      <c r="A25" s="3" t="s">
        <v>24</v>
      </c>
      <c r="B25" t="s">
        <v>497</v>
      </c>
      <c r="C25" t="s">
        <v>1011</v>
      </c>
      <c r="D25" t="s">
        <v>535</v>
      </c>
      <c r="E25" t="s">
        <v>535</v>
      </c>
      <c r="F25" t="s">
        <v>1035</v>
      </c>
    </row>
    <row r="26" spans="1:6" x14ac:dyDescent="0.25">
      <c r="A26" s="3" t="s">
        <v>25</v>
      </c>
      <c r="B26" t="s">
        <v>497</v>
      </c>
      <c r="C26" t="s">
        <v>1011</v>
      </c>
      <c r="D26" t="s">
        <v>536</v>
      </c>
      <c r="E26" t="s">
        <v>536</v>
      </c>
      <c r="F26" t="s">
        <v>1036</v>
      </c>
    </row>
    <row r="27" spans="1:6" x14ac:dyDescent="0.25">
      <c r="A27" s="3" t="s">
        <v>26</v>
      </c>
      <c r="B27" t="s">
        <v>497</v>
      </c>
      <c r="C27" t="s">
        <v>1011</v>
      </c>
      <c r="D27" t="s">
        <v>537</v>
      </c>
      <c r="E27" t="s">
        <v>537</v>
      </c>
      <c r="F27" t="s">
        <v>1037</v>
      </c>
    </row>
    <row r="28" spans="1:6" x14ac:dyDescent="0.25">
      <c r="A28" s="3" t="s">
        <v>27</v>
      </c>
      <c r="B28" t="s">
        <v>497</v>
      </c>
      <c r="C28" t="s">
        <v>1011</v>
      </c>
      <c r="D28" t="s">
        <v>538</v>
      </c>
      <c r="E28" t="s">
        <v>538</v>
      </c>
      <c r="F28" t="s">
        <v>1038</v>
      </c>
    </row>
    <row r="29" spans="1:6" x14ac:dyDescent="0.25">
      <c r="A29" s="3" t="s">
        <v>28</v>
      </c>
      <c r="B29" t="s">
        <v>497</v>
      </c>
      <c r="C29" t="s">
        <v>1011</v>
      </c>
      <c r="D29" t="s">
        <v>539</v>
      </c>
      <c r="E29" t="s">
        <v>539</v>
      </c>
      <c r="F29" t="s">
        <v>1048</v>
      </c>
    </row>
    <row r="30" spans="1:6" x14ac:dyDescent="0.25">
      <c r="A30" s="3" t="s">
        <v>29</v>
      </c>
      <c r="B30" t="s">
        <v>497</v>
      </c>
      <c r="C30" t="s">
        <v>1011</v>
      </c>
      <c r="D30" t="s">
        <v>540</v>
      </c>
      <c r="E30" t="s">
        <v>540</v>
      </c>
      <c r="F30" t="s">
        <v>1039</v>
      </c>
    </row>
    <row r="31" spans="1:6" x14ac:dyDescent="0.25">
      <c r="A31" s="3" t="s">
        <v>30</v>
      </c>
      <c r="B31" t="s">
        <v>497</v>
      </c>
      <c r="C31" t="s">
        <v>1011</v>
      </c>
      <c r="D31" t="s">
        <v>541</v>
      </c>
      <c r="E31" t="s">
        <v>541</v>
      </c>
      <c r="F31" t="s">
        <v>1040</v>
      </c>
    </row>
    <row r="32" spans="1:6" x14ac:dyDescent="0.25">
      <c r="A32" s="3" t="s">
        <v>31</v>
      </c>
      <c r="B32" t="s">
        <v>497</v>
      </c>
      <c r="C32" t="s">
        <v>1011</v>
      </c>
      <c r="D32" t="s">
        <v>542</v>
      </c>
      <c r="E32" t="s">
        <v>542</v>
      </c>
      <c r="F32" t="s">
        <v>1041</v>
      </c>
    </row>
    <row r="33" spans="1:6" x14ac:dyDescent="0.25">
      <c r="A33" s="3" t="s">
        <v>32</v>
      </c>
      <c r="B33" t="s">
        <v>497</v>
      </c>
      <c r="C33" t="s">
        <v>1011</v>
      </c>
      <c r="D33" t="s">
        <v>543</v>
      </c>
      <c r="E33" t="s">
        <v>543</v>
      </c>
      <c r="F33" t="s">
        <v>1042</v>
      </c>
    </row>
    <row r="34" spans="1:6" x14ac:dyDescent="0.25">
      <c r="A34" s="3" t="s">
        <v>33</v>
      </c>
      <c r="B34" t="s">
        <v>497</v>
      </c>
      <c r="C34" t="s">
        <v>1011</v>
      </c>
      <c r="D34" t="s">
        <v>544</v>
      </c>
      <c r="E34" t="s">
        <v>544</v>
      </c>
      <c r="F34" t="s">
        <v>1043</v>
      </c>
    </row>
    <row r="35" spans="1:6" x14ac:dyDescent="0.25">
      <c r="A35" s="3" t="s">
        <v>34</v>
      </c>
      <c r="B35" t="s">
        <v>497</v>
      </c>
      <c r="C35" t="s">
        <v>1011</v>
      </c>
      <c r="D35" t="s">
        <v>545</v>
      </c>
      <c r="E35" t="s">
        <v>545</v>
      </c>
      <c r="F35" t="s">
        <v>1044</v>
      </c>
    </row>
    <row r="36" spans="1:6" x14ac:dyDescent="0.25">
      <c r="A36" s="3" t="s">
        <v>35</v>
      </c>
      <c r="B36" t="s">
        <v>497</v>
      </c>
      <c r="C36" t="s">
        <v>1011</v>
      </c>
      <c r="D36" t="s">
        <v>546</v>
      </c>
      <c r="E36" t="s">
        <v>546</v>
      </c>
      <c r="F36" t="s">
        <v>1045</v>
      </c>
    </row>
    <row r="37" spans="1:6" x14ac:dyDescent="0.25">
      <c r="A37" s="3" t="s">
        <v>36</v>
      </c>
      <c r="B37" t="s">
        <v>497</v>
      </c>
      <c r="C37" t="s">
        <v>1011</v>
      </c>
      <c r="D37" t="s">
        <v>547</v>
      </c>
      <c r="E37" t="s">
        <v>547</v>
      </c>
      <c r="F37" t="s">
        <v>1046</v>
      </c>
    </row>
    <row r="38" spans="1:6" x14ac:dyDescent="0.25">
      <c r="A38" s="3" t="s">
        <v>37</v>
      </c>
      <c r="B38" t="s">
        <v>497</v>
      </c>
      <c r="C38" t="s">
        <v>1011</v>
      </c>
      <c r="D38" t="s">
        <v>548</v>
      </c>
      <c r="E38" t="s">
        <v>548</v>
      </c>
      <c r="F38" t="s">
        <v>1047</v>
      </c>
    </row>
    <row r="39" spans="1:6" x14ac:dyDescent="0.25">
      <c r="A39" s="3" t="s">
        <v>38</v>
      </c>
      <c r="B39" t="s">
        <v>497</v>
      </c>
      <c r="C39" t="s">
        <v>1011</v>
      </c>
      <c r="D39" t="s">
        <v>549</v>
      </c>
      <c r="E39" t="s">
        <v>549</v>
      </c>
      <c r="F39" t="s">
        <v>1049</v>
      </c>
    </row>
    <row r="40" spans="1:6" x14ac:dyDescent="0.25">
      <c r="A40" s="3" t="s">
        <v>39</v>
      </c>
      <c r="B40" t="s">
        <v>497</v>
      </c>
      <c r="C40" t="s">
        <v>1011</v>
      </c>
      <c r="D40" t="s">
        <v>550</v>
      </c>
      <c r="E40" t="s">
        <v>550</v>
      </c>
      <c r="F40" t="s">
        <v>1050</v>
      </c>
    </row>
    <row r="41" spans="1:6" x14ac:dyDescent="0.25">
      <c r="A41" s="3" t="s">
        <v>40</v>
      </c>
      <c r="B41" t="s">
        <v>497</v>
      </c>
      <c r="C41" t="s">
        <v>1011</v>
      </c>
      <c r="D41" t="s">
        <v>551</v>
      </c>
      <c r="E41" t="s">
        <v>551</v>
      </c>
      <c r="F41" t="s">
        <v>1051</v>
      </c>
    </row>
    <row r="42" spans="1:6" x14ac:dyDescent="0.25">
      <c r="A42" s="3" t="s">
        <v>41</v>
      </c>
      <c r="B42" t="s">
        <v>497</v>
      </c>
      <c r="C42" t="s">
        <v>1011</v>
      </c>
      <c r="D42" t="s">
        <v>552</v>
      </c>
      <c r="E42" t="s">
        <v>552</v>
      </c>
      <c r="F42" t="s">
        <v>1052</v>
      </c>
    </row>
    <row r="43" spans="1:6" x14ac:dyDescent="0.25">
      <c r="A43" s="3" t="s">
        <v>42</v>
      </c>
      <c r="B43" t="s">
        <v>497</v>
      </c>
      <c r="C43" t="s">
        <v>1011</v>
      </c>
      <c r="D43" t="s">
        <v>553</v>
      </c>
      <c r="E43" t="s">
        <v>553</v>
      </c>
      <c r="F43" t="s">
        <v>1053</v>
      </c>
    </row>
    <row r="44" spans="1:6" x14ac:dyDescent="0.25">
      <c r="A44" s="3" t="s">
        <v>43</v>
      </c>
      <c r="B44" t="s">
        <v>498</v>
      </c>
      <c r="C44" t="s">
        <v>1054</v>
      </c>
      <c r="D44" t="s">
        <v>554</v>
      </c>
      <c r="E44" t="s">
        <v>554</v>
      </c>
      <c r="F44" t="s">
        <v>1055</v>
      </c>
    </row>
    <row r="45" spans="1:6" x14ac:dyDescent="0.25">
      <c r="A45" s="3" t="s">
        <v>44</v>
      </c>
      <c r="B45" t="s">
        <v>498</v>
      </c>
      <c r="C45" t="s">
        <v>1054</v>
      </c>
      <c r="D45" t="s">
        <v>555</v>
      </c>
      <c r="E45" t="s">
        <v>555</v>
      </c>
      <c r="F45" t="s">
        <v>1056</v>
      </c>
    </row>
    <row r="46" spans="1:6" x14ac:dyDescent="0.25">
      <c r="A46" s="3" t="s">
        <v>45</v>
      </c>
      <c r="B46" t="s">
        <v>498</v>
      </c>
      <c r="C46" t="s">
        <v>1054</v>
      </c>
      <c r="D46" t="s">
        <v>556</v>
      </c>
      <c r="E46" t="s">
        <v>556</v>
      </c>
      <c r="F46" t="s">
        <v>1057</v>
      </c>
    </row>
    <row r="47" spans="1:6" x14ac:dyDescent="0.25">
      <c r="A47" s="3" t="s">
        <v>46</v>
      </c>
      <c r="B47" t="s">
        <v>498</v>
      </c>
      <c r="C47" t="s">
        <v>1054</v>
      </c>
      <c r="D47" t="s">
        <v>557</v>
      </c>
      <c r="E47" t="s">
        <v>557</v>
      </c>
      <c r="F47" t="s">
        <v>1058</v>
      </c>
    </row>
    <row r="48" spans="1:6" x14ac:dyDescent="0.25">
      <c r="A48" s="3" t="s">
        <v>47</v>
      </c>
      <c r="B48" t="s">
        <v>498</v>
      </c>
      <c r="C48" t="s">
        <v>1054</v>
      </c>
      <c r="D48" t="s">
        <v>558</v>
      </c>
      <c r="E48" t="s">
        <v>558</v>
      </c>
      <c r="F48" t="s">
        <v>1059</v>
      </c>
    </row>
    <row r="49" spans="1:6" x14ac:dyDescent="0.25">
      <c r="A49" s="3" t="s">
        <v>48</v>
      </c>
      <c r="B49" t="s">
        <v>498</v>
      </c>
      <c r="C49" t="s">
        <v>1054</v>
      </c>
      <c r="D49" t="s">
        <v>559</v>
      </c>
      <c r="E49" t="s">
        <v>559</v>
      </c>
      <c r="F49" t="s">
        <v>1060</v>
      </c>
    </row>
    <row r="50" spans="1:6" x14ac:dyDescent="0.25">
      <c r="A50" s="3" t="s">
        <v>49</v>
      </c>
      <c r="B50" t="s">
        <v>498</v>
      </c>
      <c r="C50" t="s">
        <v>1054</v>
      </c>
      <c r="D50" t="s">
        <v>560</v>
      </c>
      <c r="E50" t="s">
        <v>560</v>
      </c>
      <c r="F50" t="s">
        <v>1061</v>
      </c>
    </row>
    <row r="51" spans="1:6" x14ac:dyDescent="0.25">
      <c r="A51" s="3" t="s">
        <v>50</v>
      </c>
      <c r="B51" t="s">
        <v>498</v>
      </c>
      <c r="C51" t="s">
        <v>1054</v>
      </c>
      <c r="D51" t="s">
        <v>561</v>
      </c>
      <c r="E51" t="s">
        <v>561</v>
      </c>
      <c r="F51" t="s">
        <v>1062</v>
      </c>
    </row>
    <row r="52" spans="1:6" x14ac:dyDescent="0.25">
      <c r="A52" s="3" t="s">
        <v>51</v>
      </c>
      <c r="B52" t="s">
        <v>498</v>
      </c>
      <c r="C52" t="s">
        <v>1054</v>
      </c>
      <c r="D52" t="s">
        <v>562</v>
      </c>
      <c r="E52" t="s">
        <v>562</v>
      </c>
      <c r="F52" t="s">
        <v>1063</v>
      </c>
    </row>
    <row r="53" spans="1:6" x14ac:dyDescent="0.25">
      <c r="A53" s="3" t="s">
        <v>52</v>
      </c>
      <c r="B53" t="s">
        <v>498</v>
      </c>
      <c r="C53" t="s">
        <v>1054</v>
      </c>
      <c r="D53" t="s">
        <v>563</v>
      </c>
      <c r="E53" t="s">
        <v>563</v>
      </c>
      <c r="F53" t="s">
        <v>1064</v>
      </c>
    </row>
    <row r="54" spans="1:6" x14ac:dyDescent="0.25">
      <c r="A54" s="3" t="s">
        <v>53</v>
      </c>
      <c r="B54" t="s">
        <v>498</v>
      </c>
      <c r="C54" t="s">
        <v>1054</v>
      </c>
      <c r="D54" t="s">
        <v>564</v>
      </c>
      <c r="E54" t="s">
        <v>564</v>
      </c>
      <c r="F54" t="s">
        <v>1029</v>
      </c>
    </row>
    <row r="55" spans="1:6" x14ac:dyDescent="0.25">
      <c r="A55" s="3" t="s">
        <v>54</v>
      </c>
      <c r="B55" t="s">
        <v>498</v>
      </c>
      <c r="C55" t="s">
        <v>1054</v>
      </c>
      <c r="D55" t="s">
        <v>565</v>
      </c>
      <c r="E55" t="s">
        <v>565</v>
      </c>
      <c r="F55" t="s">
        <v>1065</v>
      </c>
    </row>
    <row r="56" spans="1:6" x14ac:dyDescent="0.25">
      <c r="A56" s="3" t="s">
        <v>55</v>
      </c>
      <c r="B56" t="s">
        <v>498</v>
      </c>
      <c r="C56" t="s">
        <v>1054</v>
      </c>
      <c r="D56" t="s">
        <v>566</v>
      </c>
      <c r="E56" t="s">
        <v>566</v>
      </c>
      <c r="F56" t="s">
        <v>1066</v>
      </c>
    </row>
    <row r="57" spans="1:6" x14ac:dyDescent="0.25">
      <c r="A57" s="3" t="s">
        <v>56</v>
      </c>
      <c r="B57" t="s">
        <v>498</v>
      </c>
      <c r="C57" t="s">
        <v>1054</v>
      </c>
      <c r="D57" t="s">
        <v>567</v>
      </c>
      <c r="E57" t="s">
        <v>567</v>
      </c>
      <c r="F57" t="s">
        <v>1067</v>
      </c>
    </row>
    <row r="58" spans="1:6" x14ac:dyDescent="0.25">
      <c r="A58" s="3" t="s">
        <v>57</v>
      </c>
      <c r="B58" t="s">
        <v>498</v>
      </c>
      <c r="C58" t="s">
        <v>1054</v>
      </c>
      <c r="D58" t="s">
        <v>568</v>
      </c>
      <c r="E58" t="s">
        <v>568</v>
      </c>
      <c r="F58" t="s">
        <v>1068</v>
      </c>
    </row>
    <row r="59" spans="1:6" x14ac:dyDescent="0.25">
      <c r="A59" s="3" t="s">
        <v>58</v>
      </c>
      <c r="B59" t="s">
        <v>498</v>
      </c>
      <c r="C59" t="s">
        <v>1054</v>
      </c>
      <c r="D59" t="s">
        <v>569</v>
      </c>
      <c r="E59" t="s">
        <v>569</v>
      </c>
      <c r="F59" t="s">
        <v>1069</v>
      </c>
    </row>
    <row r="60" spans="1:6" x14ac:dyDescent="0.25">
      <c r="A60" s="3" t="s">
        <v>59</v>
      </c>
      <c r="B60" t="s">
        <v>498</v>
      </c>
      <c r="C60" t="s">
        <v>1054</v>
      </c>
      <c r="D60" t="s">
        <v>570</v>
      </c>
      <c r="E60" t="s">
        <v>570</v>
      </c>
      <c r="F60" t="s">
        <v>1070</v>
      </c>
    </row>
    <row r="61" spans="1:6" x14ac:dyDescent="0.25">
      <c r="A61" s="3" t="s">
        <v>60</v>
      </c>
      <c r="B61" t="s">
        <v>498</v>
      </c>
      <c r="C61" t="s">
        <v>1054</v>
      </c>
      <c r="D61" t="s">
        <v>571</v>
      </c>
      <c r="E61" t="s">
        <v>571</v>
      </c>
      <c r="F61" t="s">
        <v>1071</v>
      </c>
    </row>
    <row r="62" spans="1:6" x14ac:dyDescent="0.25">
      <c r="A62" s="3" t="s">
        <v>61</v>
      </c>
      <c r="B62" t="s">
        <v>498</v>
      </c>
      <c r="C62" t="s">
        <v>1054</v>
      </c>
      <c r="D62" t="s">
        <v>572</v>
      </c>
      <c r="E62" t="s">
        <v>572</v>
      </c>
      <c r="F62" t="s">
        <v>1072</v>
      </c>
    </row>
    <row r="63" spans="1:6" x14ac:dyDescent="0.25">
      <c r="A63" s="3" t="s">
        <v>62</v>
      </c>
      <c r="B63" t="s">
        <v>498</v>
      </c>
      <c r="C63" t="s">
        <v>1054</v>
      </c>
      <c r="D63" t="s">
        <v>573</v>
      </c>
      <c r="E63" t="s">
        <v>573</v>
      </c>
      <c r="F63" t="s">
        <v>1073</v>
      </c>
    </row>
    <row r="64" spans="1:6" x14ac:dyDescent="0.25">
      <c r="A64" s="3" t="s">
        <v>63</v>
      </c>
      <c r="B64" t="s">
        <v>498</v>
      </c>
      <c r="C64" t="s">
        <v>1054</v>
      </c>
      <c r="D64" t="s">
        <v>574</v>
      </c>
      <c r="E64" t="s">
        <v>574</v>
      </c>
      <c r="F64" t="s">
        <v>1074</v>
      </c>
    </row>
    <row r="65" spans="1:6" x14ac:dyDescent="0.25">
      <c r="A65" s="3" t="s">
        <v>64</v>
      </c>
      <c r="B65" t="s">
        <v>498</v>
      </c>
      <c r="C65" t="s">
        <v>1054</v>
      </c>
      <c r="D65" t="s">
        <v>575</v>
      </c>
      <c r="E65" t="s">
        <v>575</v>
      </c>
      <c r="F65" t="s">
        <v>1075</v>
      </c>
    </row>
    <row r="66" spans="1:6" x14ac:dyDescent="0.25">
      <c r="A66" s="3" t="s">
        <v>65</v>
      </c>
      <c r="B66" t="s">
        <v>499</v>
      </c>
      <c r="C66" t="s">
        <v>1076</v>
      </c>
      <c r="D66" t="s">
        <v>576</v>
      </c>
      <c r="E66" t="s">
        <v>576</v>
      </c>
      <c r="F66" t="s">
        <v>1077</v>
      </c>
    </row>
    <row r="67" spans="1:6" x14ac:dyDescent="0.25">
      <c r="A67" s="3" t="s">
        <v>66</v>
      </c>
      <c r="B67" t="s">
        <v>499</v>
      </c>
      <c r="C67" t="s">
        <v>1076</v>
      </c>
      <c r="D67" t="s">
        <v>577</v>
      </c>
      <c r="E67" t="s">
        <v>577</v>
      </c>
      <c r="F67" t="s">
        <v>1078</v>
      </c>
    </row>
    <row r="68" spans="1:6" x14ac:dyDescent="0.25">
      <c r="A68" s="3" t="s">
        <v>67</v>
      </c>
      <c r="B68" t="s">
        <v>499</v>
      </c>
      <c r="C68" t="s">
        <v>1076</v>
      </c>
      <c r="D68" t="s">
        <v>578</v>
      </c>
      <c r="E68" t="s">
        <v>578</v>
      </c>
      <c r="F68" t="s">
        <v>1079</v>
      </c>
    </row>
    <row r="69" spans="1:6" x14ac:dyDescent="0.25">
      <c r="A69" s="3" t="s">
        <v>68</v>
      </c>
      <c r="B69" t="s">
        <v>499</v>
      </c>
      <c r="C69" t="s">
        <v>1076</v>
      </c>
      <c r="D69" t="s">
        <v>579</v>
      </c>
      <c r="E69" t="s">
        <v>579</v>
      </c>
      <c r="F69" t="s">
        <v>1080</v>
      </c>
    </row>
    <row r="70" spans="1:6" x14ac:dyDescent="0.25">
      <c r="A70" s="3" t="s">
        <v>69</v>
      </c>
      <c r="B70" t="s">
        <v>499</v>
      </c>
      <c r="C70" t="s">
        <v>1076</v>
      </c>
      <c r="D70" t="s">
        <v>580</v>
      </c>
      <c r="E70" t="s">
        <v>580</v>
      </c>
      <c r="F70" t="s">
        <v>1081</v>
      </c>
    </row>
    <row r="71" spans="1:6" x14ac:dyDescent="0.25">
      <c r="A71" s="3" t="s">
        <v>70</v>
      </c>
      <c r="B71" t="s">
        <v>499</v>
      </c>
      <c r="C71" t="s">
        <v>1076</v>
      </c>
      <c r="D71" t="s">
        <v>581</v>
      </c>
      <c r="E71" t="s">
        <v>581</v>
      </c>
      <c r="F71" t="s">
        <v>1082</v>
      </c>
    </row>
    <row r="72" spans="1:6" x14ac:dyDescent="0.25">
      <c r="A72" s="3" t="s">
        <v>71</v>
      </c>
      <c r="B72" t="s">
        <v>499</v>
      </c>
      <c r="C72" t="s">
        <v>1076</v>
      </c>
      <c r="D72" t="s">
        <v>582</v>
      </c>
      <c r="E72" t="s">
        <v>582</v>
      </c>
      <c r="F72" t="s">
        <v>1083</v>
      </c>
    </row>
    <row r="73" spans="1:6" x14ac:dyDescent="0.25">
      <c r="A73" s="3" t="s">
        <v>72</v>
      </c>
      <c r="B73" t="s">
        <v>499</v>
      </c>
      <c r="C73" t="s">
        <v>1076</v>
      </c>
      <c r="D73" t="s">
        <v>583</v>
      </c>
      <c r="E73" t="s">
        <v>583</v>
      </c>
      <c r="F73" t="s">
        <v>1084</v>
      </c>
    </row>
    <row r="74" spans="1:6" x14ac:dyDescent="0.25">
      <c r="A74" s="3" t="s">
        <v>73</v>
      </c>
      <c r="B74" t="s">
        <v>499</v>
      </c>
      <c r="C74" t="s">
        <v>1076</v>
      </c>
      <c r="D74" t="s">
        <v>584</v>
      </c>
      <c r="E74" t="s">
        <v>584</v>
      </c>
      <c r="F74" t="s">
        <v>1085</v>
      </c>
    </row>
    <row r="75" spans="1:6" x14ac:dyDescent="0.25">
      <c r="A75" s="3" t="s">
        <v>74</v>
      </c>
      <c r="B75" t="s">
        <v>499</v>
      </c>
      <c r="C75" t="s">
        <v>1076</v>
      </c>
      <c r="D75" t="s">
        <v>585</v>
      </c>
      <c r="E75" t="s">
        <v>585</v>
      </c>
      <c r="F75" t="s">
        <v>1086</v>
      </c>
    </row>
    <row r="76" spans="1:6" x14ac:dyDescent="0.25">
      <c r="A76" s="3" t="s">
        <v>75</v>
      </c>
      <c r="B76" t="s">
        <v>499</v>
      </c>
      <c r="C76" t="s">
        <v>1076</v>
      </c>
      <c r="D76" t="s">
        <v>586</v>
      </c>
      <c r="E76" t="s">
        <v>586</v>
      </c>
      <c r="F76" t="s">
        <v>1087</v>
      </c>
    </row>
    <row r="77" spans="1:6" x14ac:dyDescent="0.25">
      <c r="A77" s="3" t="s">
        <v>76</v>
      </c>
      <c r="B77" t="s">
        <v>499</v>
      </c>
      <c r="C77" t="s">
        <v>1076</v>
      </c>
      <c r="D77" t="s">
        <v>587</v>
      </c>
      <c r="E77" t="s">
        <v>587</v>
      </c>
      <c r="F77" t="s">
        <v>1088</v>
      </c>
    </row>
    <row r="78" spans="1:6" x14ac:dyDescent="0.25">
      <c r="A78" s="3" t="s">
        <v>77</v>
      </c>
      <c r="B78" t="s">
        <v>499</v>
      </c>
      <c r="C78" t="s">
        <v>1076</v>
      </c>
      <c r="D78" t="s">
        <v>588</v>
      </c>
      <c r="E78" t="s">
        <v>588</v>
      </c>
      <c r="F78" t="s">
        <v>1089</v>
      </c>
    </row>
    <row r="79" spans="1:6" x14ac:dyDescent="0.25">
      <c r="A79" s="3" t="s">
        <v>78</v>
      </c>
      <c r="B79" t="s">
        <v>499</v>
      </c>
      <c r="C79" t="s">
        <v>1076</v>
      </c>
      <c r="D79" t="s">
        <v>589</v>
      </c>
      <c r="E79" t="s">
        <v>589</v>
      </c>
      <c r="F79" t="s">
        <v>1090</v>
      </c>
    </row>
    <row r="80" spans="1:6" x14ac:dyDescent="0.25">
      <c r="A80" s="3" t="s">
        <v>79</v>
      </c>
      <c r="B80" t="s">
        <v>499</v>
      </c>
      <c r="C80" t="s">
        <v>1076</v>
      </c>
      <c r="D80" t="s">
        <v>590</v>
      </c>
      <c r="E80" t="s">
        <v>590</v>
      </c>
      <c r="F80" t="s">
        <v>1091</v>
      </c>
    </row>
    <row r="81" spans="1:6" x14ac:dyDescent="0.25">
      <c r="A81" s="3" t="s">
        <v>80</v>
      </c>
      <c r="B81" t="s">
        <v>499</v>
      </c>
      <c r="C81" t="s">
        <v>1076</v>
      </c>
      <c r="D81" t="s">
        <v>591</v>
      </c>
      <c r="E81" t="s">
        <v>591</v>
      </c>
      <c r="F81" t="s">
        <v>1092</v>
      </c>
    </row>
    <row r="82" spans="1:6" x14ac:dyDescent="0.25">
      <c r="A82" s="3" t="s">
        <v>81</v>
      </c>
      <c r="B82" t="s">
        <v>499</v>
      </c>
      <c r="C82" t="s">
        <v>1076</v>
      </c>
      <c r="D82" t="s">
        <v>592</v>
      </c>
      <c r="E82" t="s">
        <v>592</v>
      </c>
      <c r="F82" t="s">
        <v>1093</v>
      </c>
    </row>
    <row r="83" spans="1:6" x14ac:dyDescent="0.25">
      <c r="A83" s="3" t="s">
        <v>82</v>
      </c>
      <c r="B83" t="s">
        <v>499</v>
      </c>
      <c r="C83" t="s">
        <v>1076</v>
      </c>
      <c r="D83" t="s">
        <v>593</v>
      </c>
      <c r="E83" t="s">
        <v>593</v>
      </c>
      <c r="F83" t="s">
        <v>1094</v>
      </c>
    </row>
    <row r="84" spans="1:6" x14ac:dyDescent="0.25">
      <c r="A84" s="3" t="s">
        <v>83</v>
      </c>
      <c r="B84" t="s">
        <v>499</v>
      </c>
      <c r="C84" t="s">
        <v>1076</v>
      </c>
      <c r="D84" t="s">
        <v>594</v>
      </c>
      <c r="E84" t="s">
        <v>594</v>
      </c>
      <c r="F84" t="s">
        <v>1095</v>
      </c>
    </row>
    <row r="85" spans="1:6" x14ac:dyDescent="0.25">
      <c r="A85" s="3" t="s">
        <v>84</v>
      </c>
      <c r="B85" t="s">
        <v>499</v>
      </c>
      <c r="C85" t="s">
        <v>1076</v>
      </c>
      <c r="D85" t="s">
        <v>595</v>
      </c>
      <c r="E85" t="s">
        <v>595</v>
      </c>
      <c r="F85" t="s">
        <v>1096</v>
      </c>
    </row>
    <row r="86" spans="1:6" x14ac:dyDescent="0.25">
      <c r="A86" s="3" t="s">
        <v>85</v>
      </c>
      <c r="B86" t="s">
        <v>499</v>
      </c>
      <c r="C86" t="s">
        <v>1076</v>
      </c>
      <c r="D86" t="s">
        <v>596</v>
      </c>
      <c r="E86" t="s">
        <v>596</v>
      </c>
      <c r="F86" t="s">
        <v>1097</v>
      </c>
    </row>
    <row r="87" spans="1:6" x14ac:dyDescent="0.25">
      <c r="A87" s="3" t="s">
        <v>86</v>
      </c>
      <c r="B87" t="s">
        <v>499</v>
      </c>
      <c r="C87" t="s">
        <v>1076</v>
      </c>
      <c r="D87" t="s">
        <v>597</v>
      </c>
      <c r="E87" t="s">
        <v>597</v>
      </c>
      <c r="F87" t="s">
        <v>1098</v>
      </c>
    </row>
    <row r="88" spans="1:6" x14ac:dyDescent="0.25">
      <c r="A88" s="3" t="s">
        <v>87</v>
      </c>
      <c r="B88" t="s">
        <v>499</v>
      </c>
      <c r="C88" t="s">
        <v>1076</v>
      </c>
      <c r="D88" t="s">
        <v>598</v>
      </c>
      <c r="E88" t="s">
        <v>598</v>
      </c>
      <c r="F88" t="s">
        <v>1099</v>
      </c>
    </row>
    <row r="89" spans="1:6" x14ac:dyDescent="0.25">
      <c r="A89" s="3" t="s">
        <v>88</v>
      </c>
      <c r="B89" t="s">
        <v>499</v>
      </c>
      <c r="C89" t="s">
        <v>1076</v>
      </c>
      <c r="D89" t="s">
        <v>599</v>
      </c>
      <c r="E89" t="s">
        <v>599</v>
      </c>
      <c r="F89" t="s">
        <v>1100</v>
      </c>
    </row>
    <row r="90" spans="1:6" x14ac:dyDescent="0.25">
      <c r="A90" s="3" t="s">
        <v>89</v>
      </c>
      <c r="B90" t="s">
        <v>499</v>
      </c>
      <c r="C90" t="s">
        <v>1076</v>
      </c>
      <c r="D90" t="s">
        <v>600</v>
      </c>
      <c r="E90" t="s">
        <v>600</v>
      </c>
      <c r="F90" t="s">
        <v>1101</v>
      </c>
    </row>
    <row r="91" spans="1:6" x14ac:dyDescent="0.25">
      <c r="A91" s="3" t="s">
        <v>90</v>
      </c>
      <c r="B91" t="s">
        <v>499</v>
      </c>
      <c r="C91" t="s">
        <v>1076</v>
      </c>
      <c r="D91" t="s">
        <v>601</v>
      </c>
      <c r="E91" t="s">
        <v>601</v>
      </c>
      <c r="F91" t="s">
        <v>1102</v>
      </c>
    </row>
    <row r="92" spans="1:6" x14ac:dyDescent="0.25">
      <c r="A92" s="3" t="s">
        <v>91</v>
      </c>
      <c r="B92" t="s">
        <v>500</v>
      </c>
      <c r="C92" t="s">
        <v>1103</v>
      </c>
      <c r="D92" t="s">
        <v>602</v>
      </c>
      <c r="E92" t="s">
        <v>602</v>
      </c>
      <c r="F92" t="s">
        <v>1104</v>
      </c>
    </row>
    <row r="93" spans="1:6" x14ac:dyDescent="0.25">
      <c r="A93" s="3" t="s">
        <v>92</v>
      </c>
      <c r="B93" t="s">
        <v>500</v>
      </c>
      <c r="C93" t="s">
        <v>1103</v>
      </c>
      <c r="D93" t="s">
        <v>603</v>
      </c>
      <c r="E93" t="s">
        <v>603</v>
      </c>
      <c r="F93" t="s">
        <v>1105</v>
      </c>
    </row>
    <row r="94" spans="1:6" x14ac:dyDescent="0.25">
      <c r="A94" s="3" t="s">
        <v>93</v>
      </c>
      <c r="B94" t="s">
        <v>500</v>
      </c>
      <c r="C94" t="s">
        <v>1103</v>
      </c>
      <c r="D94" t="s">
        <v>604</v>
      </c>
      <c r="E94" t="s">
        <v>604</v>
      </c>
      <c r="F94" t="s">
        <v>1106</v>
      </c>
    </row>
    <row r="95" spans="1:6" x14ac:dyDescent="0.25">
      <c r="A95" s="3" t="s">
        <v>94</v>
      </c>
      <c r="B95" t="s">
        <v>500</v>
      </c>
      <c r="C95" t="s">
        <v>1103</v>
      </c>
      <c r="D95" t="s">
        <v>605</v>
      </c>
      <c r="E95" t="s">
        <v>605</v>
      </c>
      <c r="F95" t="s">
        <v>1107</v>
      </c>
    </row>
    <row r="96" spans="1:6" x14ac:dyDescent="0.25">
      <c r="A96" s="3" t="s">
        <v>95</v>
      </c>
      <c r="B96" t="s">
        <v>500</v>
      </c>
      <c r="C96" t="s">
        <v>1103</v>
      </c>
      <c r="D96" t="s">
        <v>606</v>
      </c>
      <c r="E96" t="s">
        <v>606</v>
      </c>
      <c r="F96" t="s">
        <v>1108</v>
      </c>
    </row>
    <row r="97" spans="1:6" x14ac:dyDescent="0.25">
      <c r="A97" s="3" t="s">
        <v>96</v>
      </c>
      <c r="B97" t="s">
        <v>500</v>
      </c>
      <c r="C97" t="s">
        <v>1103</v>
      </c>
      <c r="D97" t="s">
        <v>607</v>
      </c>
      <c r="E97" t="s">
        <v>607</v>
      </c>
      <c r="F97" t="s">
        <v>1049</v>
      </c>
    </row>
    <row r="98" spans="1:6" x14ac:dyDescent="0.25">
      <c r="A98" s="3" t="s">
        <v>97</v>
      </c>
      <c r="B98" t="s">
        <v>500</v>
      </c>
      <c r="C98" t="s">
        <v>1103</v>
      </c>
      <c r="D98" t="s">
        <v>608</v>
      </c>
      <c r="E98" t="s">
        <v>608</v>
      </c>
      <c r="F98" t="s">
        <v>1109</v>
      </c>
    </row>
    <row r="99" spans="1:6" x14ac:dyDescent="0.25">
      <c r="A99" s="3" t="s">
        <v>98</v>
      </c>
      <c r="B99" t="s">
        <v>500</v>
      </c>
      <c r="C99" t="s">
        <v>1103</v>
      </c>
      <c r="D99" t="s">
        <v>609</v>
      </c>
      <c r="E99" t="s">
        <v>609</v>
      </c>
      <c r="F99" t="s">
        <v>1110</v>
      </c>
    </row>
    <row r="100" spans="1:6" x14ac:dyDescent="0.25">
      <c r="A100" s="3" t="s">
        <v>99</v>
      </c>
      <c r="B100" t="s">
        <v>500</v>
      </c>
      <c r="C100" t="s">
        <v>1103</v>
      </c>
      <c r="D100" t="s">
        <v>610</v>
      </c>
      <c r="E100" t="s">
        <v>610</v>
      </c>
      <c r="F100" t="s">
        <v>1111</v>
      </c>
    </row>
    <row r="101" spans="1:6" x14ac:dyDescent="0.25">
      <c r="A101" s="3" t="s">
        <v>100</v>
      </c>
      <c r="B101" t="s">
        <v>500</v>
      </c>
      <c r="C101" t="s">
        <v>1103</v>
      </c>
      <c r="D101" t="s">
        <v>611</v>
      </c>
      <c r="E101" t="s">
        <v>611</v>
      </c>
      <c r="F101" t="s">
        <v>1112</v>
      </c>
    </row>
    <row r="102" spans="1:6" x14ac:dyDescent="0.25">
      <c r="A102" s="3" t="s">
        <v>101</v>
      </c>
      <c r="B102" t="s">
        <v>500</v>
      </c>
      <c r="C102" t="s">
        <v>1103</v>
      </c>
      <c r="D102" t="s">
        <v>612</v>
      </c>
      <c r="E102" t="s">
        <v>612</v>
      </c>
      <c r="F102" t="s">
        <v>1113</v>
      </c>
    </row>
    <row r="103" spans="1:6" x14ac:dyDescent="0.25">
      <c r="A103" s="3" t="s">
        <v>102</v>
      </c>
      <c r="B103" t="s">
        <v>500</v>
      </c>
      <c r="C103" t="s">
        <v>1103</v>
      </c>
      <c r="D103" t="s">
        <v>613</v>
      </c>
      <c r="E103" t="s">
        <v>613</v>
      </c>
      <c r="F103" t="s">
        <v>1114</v>
      </c>
    </row>
    <row r="104" spans="1:6" x14ac:dyDescent="0.25">
      <c r="A104" s="3" t="s">
        <v>103</v>
      </c>
      <c r="B104" t="s">
        <v>500</v>
      </c>
      <c r="C104" t="s">
        <v>1103</v>
      </c>
      <c r="D104" t="s">
        <v>614</v>
      </c>
      <c r="E104" t="s">
        <v>614</v>
      </c>
      <c r="F104" t="s">
        <v>1115</v>
      </c>
    </row>
    <row r="105" spans="1:6" x14ac:dyDescent="0.25">
      <c r="A105" s="3" t="s">
        <v>104</v>
      </c>
      <c r="B105" t="s">
        <v>500</v>
      </c>
      <c r="C105" t="s">
        <v>1103</v>
      </c>
      <c r="D105" t="s">
        <v>615</v>
      </c>
      <c r="E105" t="s">
        <v>615</v>
      </c>
      <c r="F105" t="s">
        <v>1116</v>
      </c>
    </row>
    <row r="106" spans="1:6" x14ac:dyDescent="0.25">
      <c r="A106" s="3" t="s">
        <v>105</v>
      </c>
      <c r="B106" t="s">
        <v>500</v>
      </c>
      <c r="C106" t="s">
        <v>1103</v>
      </c>
      <c r="D106" t="s">
        <v>616</v>
      </c>
      <c r="E106" t="s">
        <v>616</v>
      </c>
      <c r="F106" t="s">
        <v>1117</v>
      </c>
    </row>
    <row r="107" spans="1:6" x14ac:dyDescent="0.25">
      <c r="A107" s="3" t="s">
        <v>106</v>
      </c>
      <c r="B107" t="s">
        <v>500</v>
      </c>
      <c r="C107" t="s">
        <v>1103</v>
      </c>
      <c r="D107" t="s">
        <v>617</v>
      </c>
      <c r="E107" t="s">
        <v>617</v>
      </c>
      <c r="F107" t="s">
        <v>1118</v>
      </c>
    </row>
    <row r="108" spans="1:6" x14ac:dyDescent="0.25">
      <c r="A108" s="3" t="s">
        <v>107</v>
      </c>
      <c r="B108" t="s">
        <v>500</v>
      </c>
      <c r="C108" t="s">
        <v>1103</v>
      </c>
      <c r="D108" t="s">
        <v>618</v>
      </c>
      <c r="E108" t="s">
        <v>618</v>
      </c>
      <c r="F108" t="s">
        <v>1119</v>
      </c>
    </row>
    <row r="109" spans="1:6" x14ac:dyDescent="0.25">
      <c r="A109" s="3" t="s">
        <v>108</v>
      </c>
      <c r="B109" t="s">
        <v>500</v>
      </c>
      <c r="C109" t="s">
        <v>1103</v>
      </c>
      <c r="D109" t="s">
        <v>619</v>
      </c>
      <c r="E109" t="s">
        <v>619</v>
      </c>
      <c r="F109" t="s">
        <v>1120</v>
      </c>
    </row>
    <row r="110" spans="1:6" x14ac:dyDescent="0.25">
      <c r="A110" s="3" t="s">
        <v>109</v>
      </c>
      <c r="B110" t="s">
        <v>500</v>
      </c>
      <c r="C110" t="s">
        <v>1103</v>
      </c>
      <c r="D110" t="s">
        <v>620</v>
      </c>
      <c r="E110" t="s">
        <v>620</v>
      </c>
      <c r="F110" t="s">
        <v>1121</v>
      </c>
    </row>
    <row r="111" spans="1:6" x14ac:dyDescent="0.25">
      <c r="A111" s="3" t="s">
        <v>110</v>
      </c>
      <c r="B111" t="s">
        <v>500</v>
      </c>
      <c r="C111" t="s">
        <v>1103</v>
      </c>
      <c r="D111" t="s">
        <v>621</v>
      </c>
      <c r="E111" t="s">
        <v>621</v>
      </c>
      <c r="F111" t="s">
        <v>1122</v>
      </c>
    </row>
    <row r="112" spans="1:6" x14ac:dyDescent="0.25">
      <c r="A112" s="3" t="s">
        <v>111</v>
      </c>
      <c r="B112" t="s">
        <v>500</v>
      </c>
      <c r="C112" t="s">
        <v>1103</v>
      </c>
      <c r="D112" t="s">
        <v>1003</v>
      </c>
      <c r="E112" t="s">
        <v>1003</v>
      </c>
      <c r="F112" t="s">
        <v>1123</v>
      </c>
    </row>
    <row r="113" spans="1:6" x14ac:dyDescent="0.25">
      <c r="A113" s="3" t="s">
        <v>112</v>
      </c>
      <c r="B113" t="s">
        <v>501</v>
      </c>
      <c r="C113" t="s">
        <v>1124</v>
      </c>
      <c r="D113" t="s">
        <v>622</v>
      </c>
      <c r="E113" t="s">
        <v>622</v>
      </c>
      <c r="F113" t="s">
        <v>1125</v>
      </c>
    </row>
    <row r="114" spans="1:6" x14ac:dyDescent="0.25">
      <c r="A114" s="3" t="s">
        <v>113</v>
      </c>
      <c r="B114" t="s">
        <v>501</v>
      </c>
      <c r="C114" t="s">
        <v>1124</v>
      </c>
      <c r="D114" t="s">
        <v>623</v>
      </c>
      <c r="E114" s="9" t="s">
        <v>623</v>
      </c>
      <c r="F114" t="s">
        <v>1126</v>
      </c>
    </row>
    <row r="115" spans="1:6" x14ac:dyDescent="0.25">
      <c r="A115" s="3" t="s">
        <v>114</v>
      </c>
      <c r="B115" t="s">
        <v>501</v>
      </c>
      <c r="C115" t="s">
        <v>1124</v>
      </c>
      <c r="D115" t="s">
        <v>624</v>
      </c>
      <c r="E115" t="s">
        <v>624</v>
      </c>
      <c r="F115" t="s">
        <v>1127</v>
      </c>
    </row>
    <row r="116" spans="1:6" x14ac:dyDescent="0.25">
      <c r="A116" s="10" t="s">
        <v>115</v>
      </c>
      <c r="B116" t="s">
        <v>501</v>
      </c>
      <c r="C116" t="s">
        <v>1124</v>
      </c>
      <c r="D116" s="5" t="s">
        <v>625</v>
      </c>
      <c r="E116" s="6" t="s">
        <v>627</v>
      </c>
      <c r="F116" t="s">
        <v>1128</v>
      </c>
    </row>
    <row r="117" spans="1:6" x14ac:dyDescent="0.25">
      <c r="A117" s="3" t="s">
        <v>116</v>
      </c>
      <c r="B117" t="s">
        <v>501</v>
      </c>
      <c r="C117" t="s">
        <v>1124</v>
      </c>
      <c r="D117" t="s">
        <v>626</v>
      </c>
      <c r="E117" s="7" t="s">
        <v>629</v>
      </c>
      <c r="F117" t="s">
        <v>1129</v>
      </c>
    </row>
    <row r="118" spans="1:6" x14ac:dyDescent="0.25">
      <c r="A118" s="3" t="s">
        <v>117</v>
      </c>
      <c r="B118" t="s">
        <v>501</v>
      </c>
      <c r="C118" t="s">
        <v>1124</v>
      </c>
      <c r="D118" t="s">
        <v>627</v>
      </c>
      <c r="E118" s="6" t="s">
        <v>627</v>
      </c>
      <c r="F118" t="s">
        <v>1128</v>
      </c>
    </row>
    <row r="119" spans="1:6" x14ac:dyDescent="0.25">
      <c r="A119" s="3" t="s">
        <v>118</v>
      </c>
      <c r="B119" t="s">
        <v>501</v>
      </c>
      <c r="C119" t="s">
        <v>1124</v>
      </c>
      <c r="D119" t="s">
        <v>628</v>
      </c>
      <c r="E119" t="s">
        <v>628</v>
      </c>
      <c r="F119" t="s">
        <v>1130</v>
      </c>
    </row>
    <row r="120" spans="1:6" x14ac:dyDescent="0.25">
      <c r="A120" s="3" t="s">
        <v>119</v>
      </c>
      <c r="B120" t="s">
        <v>501</v>
      </c>
      <c r="C120" t="s">
        <v>1124</v>
      </c>
      <c r="D120" t="s">
        <v>629</v>
      </c>
      <c r="E120" s="7" t="s">
        <v>629</v>
      </c>
      <c r="F120" t="s">
        <v>1129</v>
      </c>
    </row>
    <row r="121" spans="1:6" x14ac:dyDescent="0.25">
      <c r="A121" s="3" t="s">
        <v>120</v>
      </c>
      <c r="B121" t="s">
        <v>501</v>
      </c>
      <c r="C121" t="s">
        <v>1124</v>
      </c>
      <c r="D121" t="s">
        <v>630</v>
      </c>
      <c r="E121" t="s">
        <v>630</v>
      </c>
      <c r="F121" t="s">
        <v>1131</v>
      </c>
    </row>
    <row r="122" spans="1:6" x14ac:dyDescent="0.25">
      <c r="A122" s="3" t="s">
        <v>121</v>
      </c>
      <c r="B122" t="s">
        <v>501</v>
      </c>
      <c r="C122" t="s">
        <v>1124</v>
      </c>
      <c r="D122" t="s">
        <v>631</v>
      </c>
      <c r="E122" s="9" t="s">
        <v>623</v>
      </c>
      <c r="F122" t="s">
        <v>1126</v>
      </c>
    </row>
    <row r="123" spans="1:6" x14ac:dyDescent="0.25">
      <c r="A123" s="3" t="s">
        <v>122</v>
      </c>
      <c r="B123" t="s">
        <v>501</v>
      </c>
      <c r="C123" t="s">
        <v>1124</v>
      </c>
      <c r="D123" t="s">
        <v>632</v>
      </c>
      <c r="E123" s="9" t="s">
        <v>623</v>
      </c>
      <c r="F123" t="s">
        <v>1126</v>
      </c>
    </row>
    <row r="124" spans="1:6" x14ac:dyDescent="0.25">
      <c r="A124" s="3" t="s">
        <v>123</v>
      </c>
      <c r="B124" t="s">
        <v>501</v>
      </c>
      <c r="C124" t="s">
        <v>1124</v>
      </c>
      <c r="D124" t="s">
        <v>633</v>
      </c>
      <c r="E124" s="53" t="s">
        <v>633</v>
      </c>
      <c r="F124" s="53" t="s">
        <v>1132</v>
      </c>
    </row>
    <row r="125" spans="1:6" x14ac:dyDescent="0.25">
      <c r="A125" s="3" t="s">
        <v>124</v>
      </c>
      <c r="B125" t="s">
        <v>501</v>
      </c>
      <c r="C125" t="s">
        <v>1124</v>
      </c>
      <c r="D125" t="s">
        <v>634</v>
      </c>
      <c r="E125" s="53" t="s">
        <v>633</v>
      </c>
      <c r="F125" s="53" t="s">
        <v>1132</v>
      </c>
    </row>
    <row r="126" spans="1:6" x14ac:dyDescent="0.25">
      <c r="A126" s="11" t="s">
        <v>125</v>
      </c>
      <c r="B126" t="s">
        <v>501</v>
      </c>
      <c r="C126" t="s">
        <v>1124</v>
      </c>
      <c r="D126" t="s">
        <v>635</v>
      </c>
      <c r="E126" s="6" t="s">
        <v>627</v>
      </c>
      <c r="F126" t="s">
        <v>1128</v>
      </c>
    </row>
    <row r="127" spans="1:6" x14ac:dyDescent="0.25">
      <c r="A127" s="12" t="s">
        <v>126</v>
      </c>
      <c r="B127" t="s">
        <v>501</v>
      </c>
      <c r="C127" t="s">
        <v>1124</v>
      </c>
      <c r="D127" s="5" t="s">
        <v>636</v>
      </c>
      <c r="E127" s="6" t="s">
        <v>627</v>
      </c>
      <c r="F127" t="s">
        <v>1128</v>
      </c>
    </row>
    <row r="128" spans="1:6" x14ac:dyDescent="0.25">
      <c r="A128" s="3" t="s">
        <v>127</v>
      </c>
      <c r="B128" t="s">
        <v>501</v>
      </c>
      <c r="C128" t="s">
        <v>1124</v>
      </c>
      <c r="D128" t="s">
        <v>637</v>
      </c>
      <c r="E128" s="8" t="s">
        <v>640</v>
      </c>
      <c r="F128" t="s">
        <v>1133</v>
      </c>
    </row>
    <row r="129" spans="1:6" x14ac:dyDescent="0.25">
      <c r="A129" s="3" t="s">
        <v>128</v>
      </c>
      <c r="B129" t="s">
        <v>501</v>
      </c>
      <c r="C129" t="s">
        <v>1124</v>
      </c>
      <c r="D129" t="s">
        <v>638</v>
      </c>
      <c r="E129" s="8" t="s">
        <v>640</v>
      </c>
      <c r="F129" t="s">
        <v>1133</v>
      </c>
    </row>
    <row r="130" spans="1:6" x14ac:dyDescent="0.25">
      <c r="A130" s="3" t="s">
        <v>129</v>
      </c>
      <c r="B130" t="s">
        <v>501</v>
      </c>
      <c r="C130" t="s">
        <v>1124</v>
      </c>
      <c r="D130" t="s">
        <v>639</v>
      </c>
      <c r="E130" s="7" t="s">
        <v>629</v>
      </c>
      <c r="F130" t="s">
        <v>1129</v>
      </c>
    </row>
    <row r="131" spans="1:6" x14ac:dyDescent="0.25">
      <c r="A131" s="3" t="s">
        <v>130</v>
      </c>
      <c r="B131" t="s">
        <v>501</v>
      </c>
      <c r="C131" t="s">
        <v>1124</v>
      </c>
      <c r="D131" t="s">
        <v>640</v>
      </c>
      <c r="E131" s="8" t="s">
        <v>640</v>
      </c>
      <c r="F131" t="s">
        <v>1133</v>
      </c>
    </row>
    <row r="132" spans="1:6" x14ac:dyDescent="0.25">
      <c r="A132" s="3" t="s">
        <v>131</v>
      </c>
      <c r="B132" t="s">
        <v>502</v>
      </c>
      <c r="C132" t="s">
        <v>1134</v>
      </c>
      <c r="D132" t="s">
        <v>641</v>
      </c>
      <c r="E132" t="s">
        <v>641</v>
      </c>
      <c r="F132" t="s">
        <v>1135</v>
      </c>
    </row>
    <row r="133" spans="1:6" x14ac:dyDescent="0.25">
      <c r="A133" s="3" t="s">
        <v>132</v>
      </c>
      <c r="B133" t="s">
        <v>502</v>
      </c>
      <c r="C133" t="s">
        <v>1134</v>
      </c>
      <c r="D133" t="s">
        <v>642</v>
      </c>
      <c r="E133" t="s">
        <v>642</v>
      </c>
      <c r="F133" t="s">
        <v>1136</v>
      </c>
    </row>
    <row r="134" spans="1:6" x14ac:dyDescent="0.25">
      <c r="A134" s="3" t="s">
        <v>133</v>
      </c>
      <c r="B134" t="s">
        <v>502</v>
      </c>
      <c r="C134" t="s">
        <v>1134</v>
      </c>
      <c r="D134" t="s">
        <v>643</v>
      </c>
      <c r="E134" t="s">
        <v>643</v>
      </c>
      <c r="F134" t="s">
        <v>1137</v>
      </c>
    </row>
    <row r="135" spans="1:6" x14ac:dyDescent="0.25">
      <c r="A135" s="3" t="s">
        <v>134</v>
      </c>
      <c r="B135" t="s">
        <v>502</v>
      </c>
      <c r="C135" t="s">
        <v>1134</v>
      </c>
      <c r="D135" t="s">
        <v>644</v>
      </c>
      <c r="E135" t="s">
        <v>644</v>
      </c>
      <c r="F135" t="s">
        <v>1138</v>
      </c>
    </row>
    <row r="136" spans="1:6" x14ac:dyDescent="0.25">
      <c r="A136" s="3" t="s">
        <v>135</v>
      </c>
      <c r="B136" t="s">
        <v>502</v>
      </c>
      <c r="C136" t="s">
        <v>1134</v>
      </c>
      <c r="D136" t="s">
        <v>645</v>
      </c>
      <c r="E136" t="s">
        <v>645</v>
      </c>
      <c r="F136" t="s">
        <v>1139</v>
      </c>
    </row>
    <row r="137" spans="1:6" x14ac:dyDescent="0.25">
      <c r="A137" s="3" t="s">
        <v>136</v>
      </c>
      <c r="B137" t="s">
        <v>502</v>
      </c>
      <c r="C137" t="s">
        <v>1134</v>
      </c>
      <c r="D137" t="s">
        <v>646</v>
      </c>
      <c r="E137" t="s">
        <v>646</v>
      </c>
      <c r="F137" t="s">
        <v>1140</v>
      </c>
    </row>
    <row r="138" spans="1:6" x14ac:dyDescent="0.25">
      <c r="A138" s="3" t="s">
        <v>137</v>
      </c>
      <c r="B138" t="s">
        <v>502</v>
      </c>
      <c r="C138" t="s">
        <v>1134</v>
      </c>
      <c r="D138" t="s">
        <v>647</v>
      </c>
      <c r="E138" t="s">
        <v>647</v>
      </c>
      <c r="F138" t="s">
        <v>1141</v>
      </c>
    </row>
    <row r="139" spans="1:6" x14ac:dyDescent="0.25">
      <c r="A139" s="3" t="s">
        <v>138</v>
      </c>
      <c r="B139" t="s">
        <v>502</v>
      </c>
      <c r="C139" t="s">
        <v>1134</v>
      </c>
      <c r="D139" t="s">
        <v>648</v>
      </c>
      <c r="E139" t="s">
        <v>648</v>
      </c>
      <c r="F139" t="s">
        <v>1142</v>
      </c>
    </row>
    <row r="140" spans="1:6" x14ac:dyDescent="0.25">
      <c r="A140" s="3" t="s">
        <v>139</v>
      </c>
      <c r="B140" t="s">
        <v>502</v>
      </c>
      <c r="C140" t="s">
        <v>1134</v>
      </c>
      <c r="D140" t="s">
        <v>649</v>
      </c>
      <c r="E140" t="s">
        <v>649</v>
      </c>
      <c r="F140" t="s">
        <v>1143</v>
      </c>
    </row>
    <row r="141" spans="1:6" x14ac:dyDescent="0.25">
      <c r="A141" s="3" t="s">
        <v>140</v>
      </c>
      <c r="B141" t="s">
        <v>502</v>
      </c>
      <c r="C141" t="s">
        <v>1134</v>
      </c>
      <c r="D141" t="s">
        <v>650</v>
      </c>
      <c r="E141" t="s">
        <v>650</v>
      </c>
      <c r="F141" t="s">
        <v>1144</v>
      </c>
    </row>
    <row r="142" spans="1:6" x14ac:dyDescent="0.25">
      <c r="A142" s="3" t="s">
        <v>141</v>
      </c>
      <c r="B142" t="s">
        <v>502</v>
      </c>
      <c r="C142" t="s">
        <v>1134</v>
      </c>
      <c r="D142" t="s">
        <v>651</v>
      </c>
      <c r="E142" t="s">
        <v>651</v>
      </c>
      <c r="F142" t="s">
        <v>1145</v>
      </c>
    </row>
    <row r="143" spans="1:6" x14ac:dyDescent="0.25">
      <c r="A143" s="3" t="s">
        <v>142</v>
      </c>
      <c r="B143" t="s">
        <v>502</v>
      </c>
      <c r="C143" t="s">
        <v>1134</v>
      </c>
      <c r="D143" t="s">
        <v>652</v>
      </c>
      <c r="E143" t="s">
        <v>652</v>
      </c>
      <c r="F143" t="s">
        <v>1146</v>
      </c>
    </row>
    <row r="144" spans="1:6" x14ac:dyDescent="0.25">
      <c r="A144" s="3" t="s">
        <v>143</v>
      </c>
      <c r="B144" t="s">
        <v>502</v>
      </c>
      <c r="C144" t="s">
        <v>1134</v>
      </c>
      <c r="D144" t="s">
        <v>653</v>
      </c>
      <c r="E144" t="s">
        <v>653</v>
      </c>
      <c r="F144" t="s">
        <v>1147</v>
      </c>
    </row>
    <row r="145" spans="1:6" x14ac:dyDescent="0.25">
      <c r="A145" s="3" t="s">
        <v>144</v>
      </c>
      <c r="B145" t="s">
        <v>502</v>
      </c>
      <c r="C145" t="s">
        <v>1134</v>
      </c>
      <c r="D145" t="s">
        <v>654</v>
      </c>
      <c r="E145" t="s">
        <v>654</v>
      </c>
      <c r="F145" t="s">
        <v>1148</v>
      </c>
    </row>
    <row r="146" spans="1:6" x14ac:dyDescent="0.25">
      <c r="A146" s="3" t="s">
        <v>145</v>
      </c>
      <c r="B146" t="s">
        <v>502</v>
      </c>
      <c r="C146" t="s">
        <v>1134</v>
      </c>
      <c r="D146" t="s">
        <v>655</v>
      </c>
      <c r="E146" t="s">
        <v>655</v>
      </c>
      <c r="F146" t="s">
        <v>1149</v>
      </c>
    </row>
    <row r="147" spans="1:6" x14ac:dyDescent="0.25">
      <c r="A147" s="3" t="s">
        <v>146</v>
      </c>
      <c r="B147" t="s">
        <v>502</v>
      </c>
      <c r="C147" t="s">
        <v>1134</v>
      </c>
      <c r="D147" t="s">
        <v>656</v>
      </c>
      <c r="E147" t="s">
        <v>656</v>
      </c>
      <c r="F147" t="s">
        <v>1150</v>
      </c>
    </row>
    <row r="148" spans="1:6" x14ac:dyDescent="0.25">
      <c r="A148" s="3" t="s">
        <v>147</v>
      </c>
      <c r="B148" t="s">
        <v>502</v>
      </c>
      <c r="C148" t="s">
        <v>1134</v>
      </c>
      <c r="D148" t="s">
        <v>657</v>
      </c>
      <c r="E148" t="s">
        <v>657</v>
      </c>
      <c r="F148" t="s">
        <v>1151</v>
      </c>
    </row>
    <row r="149" spans="1:6" x14ac:dyDescent="0.25">
      <c r="A149" s="3" t="s">
        <v>148</v>
      </c>
      <c r="B149" t="s">
        <v>502</v>
      </c>
      <c r="C149" t="s">
        <v>1134</v>
      </c>
      <c r="D149" t="s">
        <v>658</v>
      </c>
      <c r="E149" t="s">
        <v>658</v>
      </c>
      <c r="F149" t="s">
        <v>1152</v>
      </c>
    </row>
    <row r="150" spans="1:6" x14ac:dyDescent="0.25">
      <c r="A150" s="3" t="s">
        <v>149</v>
      </c>
      <c r="B150" t="s">
        <v>503</v>
      </c>
      <c r="C150" t="s">
        <v>1153</v>
      </c>
      <c r="D150" t="s">
        <v>659</v>
      </c>
      <c r="E150" t="s">
        <v>659</v>
      </c>
      <c r="F150" t="s">
        <v>1154</v>
      </c>
    </row>
    <row r="151" spans="1:6" x14ac:dyDescent="0.25">
      <c r="A151" s="3" t="s">
        <v>150</v>
      </c>
      <c r="B151" t="s">
        <v>503</v>
      </c>
      <c r="C151" t="s">
        <v>1153</v>
      </c>
      <c r="D151" t="s">
        <v>660</v>
      </c>
      <c r="E151" t="s">
        <v>660</v>
      </c>
      <c r="F151" t="s">
        <v>1155</v>
      </c>
    </row>
    <row r="152" spans="1:6" x14ac:dyDescent="0.25">
      <c r="A152" s="3" t="s">
        <v>151</v>
      </c>
      <c r="B152" t="s">
        <v>503</v>
      </c>
      <c r="C152" t="s">
        <v>1153</v>
      </c>
      <c r="D152" t="s">
        <v>661</v>
      </c>
      <c r="E152" t="s">
        <v>661</v>
      </c>
      <c r="F152" t="s">
        <v>1156</v>
      </c>
    </row>
    <row r="153" spans="1:6" x14ac:dyDescent="0.25">
      <c r="A153" s="3" t="s">
        <v>152</v>
      </c>
      <c r="B153" t="s">
        <v>503</v>
      </c>
      <c r="C153" t="s">
        <v>1153</v>
      </c>
      <c r="D153" t="s">
        <v>662</v>
      </c>
      <c r="E153" t="s">
        <v>662</v>
      </c>
      <c r="F153" t="s">
        <v>1157</v>
      </c>
    </row>
    <row r="154" spans="1:6" x14ac:dyDescent="0.25">
      <c r="A154" s="3" t="s">
        <v>153</v>
      </c>
      <c r="B154" t="s">
        <v>503</v>
      </c>
      <c r="C154" t="s">
        <v>1153</v>
      </c>
      <c r="D154" t="s">
        <v>663</v>
      </c>
      <c r="E154" t="s">
        <v>663</v>
      </c>
      <c r="F154" t="s">
        <v>1158</v>
      </c>
    </row>
    <row r="155" spans="1:6" x14ac:dyDescent="0.25">
      <c r="A155" s="3" t="s">
        <v>154</v>
      </c>
      <c r="B155" t="s">
        <v>503</v>
      </c>
      <c r="C155" t="s">
        <v>1153</v>
      </c>
      <c r="D155" t="s">
        <v>664</v>
      </c>
      <c r="E155" t="s">
        <v>664</v>
      </c>
      <c r="F155" t="s">
        <v>1159</v>
      </c>
    </row>
    <row r="156" spans="1:6" x14ac:dyDescent="0.25">
      <c r="A156" s="3" t="s">
        <v>155</v>
      </c>
      <c r="B156" t="s">
        <v>503</v>
      </c>
      <c r="C156" t="s">
        <v>1153</v>
      </c>
      <c r="D156" t="s">
        <v>665</v>
      </c>
      <c r="E156" t="s">
        <v>665</v>
      </c>
      <c r="F156" t="s">
        <v>1160</v>
      </c>
    </row>
    <row r="157" spans="1:6" x14ac:dyDescent="0.25">
      <c r="A157" s="3" t="s">
        <v>156</v>
      </c>
      <c r="B157" t="s">
        <v>503</v>
      </c>
      <c r="C157" t="s">
        <v>1153</v>
      </c>
      <c r="D157" t="s">
        <v>666</v>
      </c>
      <c r="E157" t="s">
        <v>666</v>
      </c>
      <c r="F157" t="s">
        <v>1161</v>
      </c>
    </row>
    <row r="158" spans="1:6" x14ac:dyDescent="0.25">
      <c r="A158" s="3" t="s">
        <v>157</v>
      </c>
      <c r="B158" t="s">
        <v>503</v>
      </c>
      <c r="C158" t="s">
        <v>1153</v>
      </c>
      <c r="D158" t="s">
        <v>667</v>
      </c>
      <c r="E158" t="s">
        <v>667</v>
      </c>
      <c r="F158" t="s">
        <v>1162</v>
      </c>
    </row>
    <row r="159" spans="1:6" x14ac:dyDescent="0.25">
      <c r="A159" s="3" t="s">
        <v>158</v>
      </c>
      <c r="B159" t="s">
        <v>503</v>
      </c>
      <c r="C159" t="s">
        <v>1153</v>
      </c>
      <c r="D159" t="s">
        <v>668</v>
      </c>
      <c r="E159" t="s">
        <v>668</v>
      </c>
      <c r="F159" t="s">
        <v>1163</v>
      </c>
    </row>
    <row r="160" spans="1:6" x14ac:dyDescent="0.25">
      <c r="A160" s="3" t="s">
        <v>159</v>
      </c>
      <c r="B160" t="s">
        <v>503</v>
      </c>
      <c r="C160" t="s">
        <v>1153</v>
      </c>
      <c r="D160" t="s">
        <v>669</v>
      </c>
      <c r="E160" t="s">
        <v>669</v>
      </c>
      <c r="F160" t="s">
        <v>1164</v>
      </c>
    </row>
    <row r="161" spans="1:6" x14ac:dyDescent="0.25">
      <c r="A161" s="3" t="s">
        <v>160</v>
      </c>
      <c r="B161" t="s">
        <v>503</v>
      </c>
      <c r="C161" t="s">
        <v>1153</v>
      </c>
      <c r="D161" t="s">
        <v>1004</v>
      </c>
      <c r="E161" t="s">
        <v>1004</v>
      </c>
      <c r="F161" t="s">
        <v>1165</v>
      </c>
    </row>
    <row r="162" spans="1:6" x14ac:dyDescent="0.25">
      <c r="A162" s="3" t="s">
        <v>161</v>
      </c>
      <c r="B162" t="s">
        <v>503</v>
      </c>
      <c r="C162" t="s">
        <v>1153</v>
      </c>
      <c r="D162" t="s">
        <v>670</v>
      </c>
      <c r="E162" t="s">
        <v>670</v>
      </c>
      <c r="F162" t="s">
        <v>1166</v>
      </c>
    </row>
    <row r="163" spans="1:6" x14ac:dyDescent="0.25">
      <c r="A163" s="3" t="s">
        <v>162</v>
      </c>
      <c r="B163" t="s">
        <v>503</v>
      </c>
      <c r="C163" t="s">
        <v>1153</v>
      </c>
      <c r="D163" t="s">
        <v>671</v>
      </c>
      <c r="E163" t="s">
        <v>671</v>
      </c>
      <c r="F163" t="s">
        <v>1167</v>
      </c>
    </row>
    <row r="164" spans="1:6" x14ac:dyDescent="0.25">
      <c r="A164" s="3" t="s">
        <v>163</v>
      </c>
      <c r="B164" t="s">
        <v>503</v>
      </c>
      <c r="C164" t="s">
        <v>1153</v>
      </c>
      <c r="D164" t="s">
        <v>672</v>
      </c>
      <c r="E164" t="s">
        <v>672</v>
      </c>
      <c r="F164" t="s">
        <v>1168</v>
      </c>
    </row>
    <row r="165" spans="1:6" x14ac:dyDescent="0.25">
      <c r="A165" s="3" t="s">
        <v>164</v>
      </c>
      <c r="B165" t="s">
        <v>504</v>
      </c>
      <c r="C165" t="s">
        <v>1169</v>
      </c>
      <c r="D165" t="s">
        <v>673</v>
      </c>
      <c r="E165" t="s">
        <v>673</v>
      </c>
      <c r="F165" t="s">
        <v>1170</v>
      </c>
    </row>
    <row r="166" spans="1:6" x14ac:dyDescent="0.25">
      <c r="A166" s="3" t="s">
        <v>165</v>
      </c>
      <c r="B166" t="s">
        <v>504</v>
      </c>
      <c r="C166" t="s">
        <v>1169</v>
      </c>
      <c r="D166" t="s">
        <v>674</v>
      </c>
      <c r="E166" t="s">
        <v>674</v>
      </c>
      <c r="F166" t="s">
        <v>1171</v>
      </c>
    </row>
    <row r="167" spans="1:6" x14ac:dyDescent="0.25">
      <c r="A167" s="3" t="s">
        <v>166</v>
      </c>
      <c r="B167" t="s">
        <v>504</v>
      </c>
      <c r="C167" t="s">
        <v>1169</v>
      </c>
      <c r="D167" t="s">
        <v>675</v>
      </c>
      <c r="E167" t="s">
        <v>675</v>
      </c>
      <c r="F167" t="s">
        <v>1172</v>
      </c>
    </row>
    <row r="168" spans="1:6" x14ac:dyDescent="0.25">
      <c r="A168" s="3" t="s">
        <v>167</v>
      </c>
      <c r="B168" t="s">
        <v>504</v>
      </c>
      <c r="C168" t="s">
        <v>1169</v>
      </c>
      <c r="D168" t="s">
        <v>676</v>
      </c>
      <c r="E168" t="s">
        <v>676</v>
      </c>
      <c r="F168" t="s">
        <v>1173</v>
      </c>
    </row>
    <row r="169" spans="1:6" x14ac:dyDescent="0.25">
      <c r="A169" s="3" t="s">
        <v>168</v>
      </c>
      <c r="B169" t="s">
        <v>504</v>
      </c>
      <c r="C169" t="s">
        <v>1169</v>
      </c>
      <c r="D169" t="s">
        <v>677</v>
      </c>
      <c r="E169" t="s">
        <v>677</v>
      </c>
      <c r="F169" t="s">
        <v>1174</v>
      </c>
    </row>
    <row r="170" spans="1:6" x14ac:dyDescent="0.25">
      <c r="A170" s="3" t="s">
        <v>169</v>
      </c>
      <c r="B170" t="s">
        <v>504</v>
      </c>
      <c r="C170" t="s">
        <v>1169</v>
      </c>
      <c r="D170" t="s">
        <v>678</v>
      </c>
      <c r="E170" t="s">
        <v>678</v>
      </c>
      <c r="F170" t="s">
        <v>1175</v>
      </c>
    </row>
    <row r="171" spans="1:6" x14ac:dyDescent="0.25">
      <c r="A171" s="3" t="s">
        <v>170</v>
      </c>
      <c r="B171" t="s">
        <v>504</v>
      </c>
      <c r="C171" t="s">
        <v>1169</v>
      </c>
      <c r="D171" t="s">
        <v>679</v>
      </c>
      <c r="E171" t="s">
        <v>679</v>
      </c>
      <c r="F171" t="s">
        <v>1176</v>
      </c>
    </row>
    <row r="172" spans="1:6" x14ac:dyDescent="0.25">
      <c r="A172" s="3" t="s">
        <v>171</v>
      </c>
      <c r="B172" t="s">
        <v>504</v>
      </c>
      <c r="C172" t="s">
        <v>1169</v>
      </c>
      <c r="D172" t="s">
        <v>680</v>
      </c>
      <c r="E172" t="s">
        <v>680</v>
      </c>
      <c r="F172" t="s">
        <v>1177</v>
      </c>
    </row>
    <row r="173" spans="1:6" x14ac:dyDescent="0.25">
      <c r="A173" s="3" t="s">
        <v>172</v>
      </c>
      <c r="B173" t="s">
        <v>504</v>
      </c>
      <c r="C173" t="s">
        <v>1169</v>
      </c>
      <c r="D173" t="s">
        <v>681</v>
      </c>
      <c r="E173" t="s">
        <v>681</v>
      </c>
      <c r="F173" t="s">
        <v>1178</v>
      </c>
    </row>
    <row r="174" spans="1:6" x14ac:dyDescent="0.25">
      <c r="A174" s="3" t="s">
        <v>173</v>
      </c>
      <c r="B174" t="s">
        <v>504</v>
      </c>
      <c r="C174" t="s">
        <v>1169</v>
      </c>
      <c r="D174" t="s">
        <v>682</v>
      </c>
      <c r="E174" t="s">
        <v>682</v>
      </c>
      <c r="F174" t="s">
        <v>1179</v>
      </c>
    </row>
    <row r="175" spans="1:6" x14ac:dyDescent="0.25">
      <c r="A175" s="3" t="s">
        <v>174</v>
      </c>
      <c r="B175" t="s">
        <v>504</v>
      </c>
      <c r="C175" t="s">
        <v>1169</v>
      </c>
      <c r="D175" t="s">
        <v>683</v>
      </c>
      <c r="E175" t="s">
        <v>683</v>
      </c>
      <c r="F175" t="s">
        <v>1180</v>
      </c>
    </row>
    <row r="176" spans="1:6" x14ac:dyDescent="0.25">
      <c r="A176" s="3" t="s">
        <v>175</v>
      </c>
      <c r="B176" t="s">
        <v>504</v>
      </c>
      <c r="C176" t="s">
        <v>1169</v>
      </c>
      <c r="D176" t="s">
        <v>684</v>
      </c>
      <c r="E176" t="s">
        <v>684</v>
      </c>
      <c r="F176" t="s">
        <v>1181</v>
      </c>
    </row>
    <row r="177" spans="1:6" x14ac:dyDescent="0.25">
      <c r="A177" s="3" t="s">
        <v>176</v>
      </c>
      <c r="B177" t="s">
        <v>504</v>
      </c>
      <c r="C177" t="s">
        <v>1169</v>
      </c>
      <c r="D177" t="s">
        <v>685</v>
      </c>
      <c r="E177" t="s">
        <v>685</v>
      </c>
      <c r="F177" t="s">
        <v>1182</v>
      </c>
    </row>
    <row r="178" spans="1:6" x14ac:dyDescent="0.25">
      <c r="A178" s="3" t="s">
        <v>177</v>
      </c>
      <c r="B178" t="s">
        <v>504</v>
      </c>
      <c r="C178" t="s">
        <v>1169</v>
      </c>
      <c r="D178" t="s">
        <v>686</v>
      </c>
      <c r="E178" t="s">
        <v>686</v>
      </c>
      <c r="F178" t="s">
        <v>1183</v>
      </c>
    </row>
    <row r="179" spans="1:6" x14ac:dyDescent="0.25">
      <c r="A179" s="3" t="s">
        <v>178</v>
      </c>
      <c r="B179" t="s">
        <v>504</v>
      </c>
      <c r="C179" t="s">
        <v>1169</v>
      </c>
      <c r="D179" t="s">
        <v>687</v>
      </c>
      <c r="E179" t="s">
        <v>687</v>
      </c>
      <c r="F179" t="s">
        <v>1184</v>
      </c>
    </row>
    <row r="180" spans="1:6" x14ac:dyDescent="0.25">
      <c r="A180" s="3" t="s">
        <v>179</v>
      </c>
      <c r="B180" t="s">
        <v>505</v>
      </c>
      <c r="C180" t="s">
        <v>1185</v>
      </c>
      <c r="D180" t="s">
        <v>688</v>
      </c>
      <c r="E180" t="s">
        <v>688</v>
      </c>
      <c r="F180" t="s">
        <v>1185</v>
      </c>
    </row>
    <row r="181" spans="1:6" x14ac:dyDescent="0.25">
      <c r="A181" s="3" t="s">
        <v>180</v>
      </c>
      <c r="B181" t="s">
        <v>505</v>
      </c>
      <c r="C181" t="s">
        <v>1185</v>
      </c>
      <c r="D181" t="s">
        <v>689</v>
      </c>
      <c r="E181" t="s">
        <v>689</v>
      </c>
      <c r="F181" t="s">
        <v>1186</v>
      </c>
    </row>
    <row r="182" spans="1:6" x14ac:dyDescent="0.25">
      <c r="A182" s="3" t="s">
        <v>181</v>
      </c>
      <c r="B182" t="s">
        <v>505</v>
      </c>
      <c r="C182" t="s">
        <v>1185</v>
      </c>
      <c r="D182" t="s">
        <v>690</v>
      </c>
      <c r="E182" t="s">
        <v>690</v>
      </c>
      <c r="F182" t="s">
        <v>1187</v>
      </c>
    </row>
    <row r="183" spans="1:6" x14ac:dyDescent="0.25">
      <c r="A183" s="3" t="s">
        <v>182</v>
      </c>
      <c r="B183" t="s">
        <v>505</v>
      </c>
      <c r="C183" t="s">
        <v>1185</v>
      </c>
      <c r="D183" t="s">
        <v>691</v>
      </c>
      <c r="E183" t="s">
        <v>691</v>
      </c>
      <c r="F183" t="s">
        <v>1188</v>
      </c>
    </row>
    <row r="184" spans="1:6" x14ac:dyDescent="0.25">
      <c r="A184" s="3" t="s">
        <v>183</v>
      </c>
      <c r="B184" t="s">
        <v>505</v>
      </c>
      <c r="C184" t="s">
        <v>1185</v>
      </c>
      <c r="D184" t="s">
        <v>692</v>
      </c>
      <c r="E184" t="s">
        <v>692</v>
      </c>
      <c r="F184" t="s">
        <v>1189</v>
      </c>
    </row>
    <row r="185" spans="1:6" x14ac:dyDescent="0.25">
      <c r="A185" s="3" t="s">
        <v>184</v>
      </c>
      <c r="B185" t="s">
        <v>505</v>
      </c>
      <c r="C185" t="s">
        <v>1185</v>
      </c>
      <c r="D185" t="s">
        <v>693</v>
      </c>
      <c r="E185" t="s">
        <v>693</v>
      </c>
      <c r="F185" t="s">
        <v>1190</v>
      </c>
    </row>
    <row r="186" spans="1:6" x14ac:dyDescent="0.25">
      <c r="A186" s="3" t="s">
        <v>185</v>
      </c>
      <c r="B186" t="s">
        <v>505</v>
      </c>
      <c r="C186" t="s">
        <v>1185</v>
      </c>
      <c r="D186" t="s">
        <v>694</v>
      </c>
      <c r="E186" t="s">
        <v>694</v>
      </c>
      <c r="F186" t="s">
        <v>1191</v>
      </c>
    </row>
    <row r="187" spans="1:6" x14ac:dyDescent="0.25">
      <c r="A187" s="3" t="s">
        <v>186</v>
      </c>
      <c r="B187" t="s">
        <v>505</v>
      </c>
      <c r="C187" t="s">
        <v>1185</v>
      </c>
      <c r="D187" t="s">
        <v>695</v>
      </c>
      <c r="E187" t="s">
        <v>695</v>
      </c>
      <c r="F187" t="s">
        <v>1192</v>
      </c>
    </row>
    <row r="188" spans="1:6" x14ac:dyDescent="0.25">
      <c r="A188" s="3" t="s">
        <v>187</v>
      </c>
      <c r="B188" t="s">
        <v>505</v>
      </c>
      <c r="C188" t="s">
        <v>1185</v>
      </c>
      <c r="D188" t="s">
        <v>696</v>
      </c>
      <c r="E188" t="s">
        <v>696</v>
      </c>
      <c r="F188" t="s">
        <v>1193</v>
      </c>
    </row>
    <row r="189" spans="1:6" x14ac:dyDescent="0.25">
      <c r="A189" s="3" t="s">
        <v>188</v>
      </c>
      <c r="B189" t="s">
        <v>505</v>
      </c>
      <c r="C189" t="s">
        <v>1185</v>
      </c>
      <c r="D189" t="s">
        <v>697</v>
      </c>
      <c r="E189" t="s">
        <v>697</v>
      </c>
      <c r="F189" t="s">
        <v>1194</v>
      </c>
    </row>
    <row r="190" spans="1:6" x14ac:dyDescent="0.25">
      <c r="A190" s="3" t="s">
        <v>189</v>
      </c>
      <c r="B190" t="s">
        <v>505</v>
      </c>
      <c r="C190" t="s">
        <v>1185</v>
      </c>
      <c r="D190" t="s">
        <v>698</v>
      </c>
      <c r="E190" t="s">
        <v>698</v>
      </c>
      <c r="F190" t="s">
        <v>1195</v>
      </c>
    </row>
    <row r="191" spans="1:6" x14ac:dyDescent="0.25">
      <c r="A191" s="3" t="s">
        <v>190</v>
      </c>
      <c r="B191" t="s">
        <v>505</v>
      </c>
      <c r="C191" t="s">
        <v>1185</v>
      </c>
      <c r="D191" t="s">
        <v>699</v>
      </c>
      <c r="E191" t="s">
        <v>699</v>
      </c>
      <c r="F191" t="s">
        <v>1196</v>
      </c>
    </row>
    <row r="192" spans="1:6" x14ac:dyDescent="0.25">
      <c r="A192" s="3" t="s">
        <v>191</v>
      </c>
      <c r="B192" t="s">
        <v>505</v>
      </c>
      <c r="C192" t="s">
        <v>1185</v>
      </c>
      <c r="D192" t="s">
        <v>700</v>
      </c>
      <c r="E192" t="s">
        <v>700</v>
      </c>
      <c r="F192" t="s">
        <v>1197</v>
      </c>
    </row>
    <row r="193" spans="1:6" x14ac:dyDescent="0.25">
      <c r="A193" s="3" t="s">
        <v>192</v>
      </c>
      <c r="B193" t="s">
        <v>505</v>
      </c>
      <c r="C193" t="s">
        <v>1185</v>
      </c>
      <c r="D193" t="s">
        <v>701</v>
      </c>
      <c r="E193" t="s">
        <v>701</v>
      </c>
      <c r="F193" t="s">
        <v>1198</v>
      </c>
    </row>
    <row r="194" spans="1:6" x14ac:dyDescent="0.25">
      <c r="A194" s="3" t="s">
        <v>193</v>
      </c>
      <c r="B194" t="s">
        <v>505</v>
      </c>
      <c r="C194" t="s">
        <v>1185</v>
      </c>
      <c r="D194" t="s">
        <v>702</v>
      </c>
      <c r="E194" t="s">
        <v>702</v>
      </c>
      <c r="F194" t="s">
        <v>1199</v>
      </c>
    </row>
    <row r="195" spans="1:6" x14ac:dyDescent="0.25">
      <c r="A195" s="3" t="s">
        <v>194</v>
      </c>
      <c r="B195" t="s">
        <v>505</v>
      </c>
      <c r="C195" t="s">
        <v>1185</v>
      </c>
      <c r="D195" t="s">
        <v>703</v>
      </c>
      <c r="E195" t="s">
        <v>703</v>
      </c>
      <c r="F195" t="s">
        <v>1200</v>
      </c>
    </row>
    <row r="196" spans="1:6" x14ac:dyDescent="0.25">
      <c r="A196" s="3" t="s">
        <v>195</v>
      </c>
      <c r="B196" t="s">
        <v>505</v>
      </c>
      <c r="C196" t="s">
        <v>1185</v>
      </c>
      <c r="D196" t="s">
        <v>704</v>
      </c>
      <c r="E196" t="s">
        <v>704</v>
      </c>
      <c r="F196" t="s">
        <v>1201</v>
      </c>
    </row>
    <row r="197" spans="1:6" x14ac:dyDescent="0.25">
      <c r="A197" s="3" t="s">
        <v>196</v>
      </c>
      <c r="B197" t="s">
        <v>505</v>
      </c>
      <c r="C197" t="s">
        <v>1185</v>
      </c>
      <c r="D197" t="s">
        <v>705</v>
      </c>
      <c r="E197" t="s">
        <v>705</v>
      </c>
      <c r="F197" t="s">
        <v>1202</v>
      </c>
    </row>
    <row r="198" spans="1:6" x14ac:dyDescent="0.25">
      <c r="A198" s="3" t="s">
        <v>197</v>
      </c>
      <c r="B198" t="s">
        <v>505</v>
      </c>
      <c r="C198" t="s">
        <v>1185</v>
      </c>
      <c r="D198" t="s">
        <v>706</v>
      </c>
      <c r="E198" t="s">
        <v>706</v>
      </c>
      <c r="F198" t="s">
        <v>1203</v>
      </c>
    </row>
    <row r="199" spans="1:6" x14ac:dyDescent="0.25">
      <c r="A199" s="3" t="s">
        <v>198</v>
      </c>
      <c r="B199" t="s">
        <v>505</v>
      </c>
      <c r="C199" t="s">
        <v>1185</v>
      </c>
      <c r="D199" t="s">
        <v>707</v>
      </c>
      <c r="E199" t="s">
        <v>707</v>
      </c>
      <c r="F199" t="s">
        <v>1204</v>
      </c>
    </row>
    <row r="200" spans="1:6" x14ac:dyDescent="0.25">
      <c r="A200" s="3" t="s">
        <v>199</v>
      </c>
      <c r="B200" t="s">
        <v>505</v>
      </c>
      <c r="C200" t="s">
        <v>1185</v>
      </c>
      <c r="D200" t="s">
        <v>708</v>
      </c>
      <c r="E200" t="s">
        <v>708</v>
      </c>
      <c r="F200" t="s">
        <v>1205</v>
      </c>
    </row>
    <row r="201" spans="1:6" x14ac:dyDescent="0.25">
      <c r="A201" s="3" t="s">
        <v>200</v>
      </c>
      <c r="B201" t="s">
        <v>505</v>
      </c>
      <c r="C201" t="s">
        <v>1185</v>
      </c>
      <c r="D201" t="s">
        <v>709</v>
      </c>
      <c r="E201" t="s">
        <v>709</v>
      </c>
      <c r="F201" t="s">
        <v>1206</v>
      </c>
    </row>
    <row r="202" spans="1:6" x14ac:dyDescent="0.25">
      <c r="A202" s="3" t="s">
        <v>201</v>
      </c>
      <c r="B202" t="s">
        <v>505</v>
      </c>
      <c r="C202" t="s">
        <v>1185</v>
      </c>
      <c r="D202" t="s">
        <v>710</v>
      </c>
      <c r="E202" t="s">
        <v>710</v>
      </c>
      <c r="F202" t="s">
        <v>1207</v>
      </c>
    </row>
    <row r="203" spans="1:6" x14ac:dyDescent="0.25">
      <c r="A203" s="3" t="s">
        <v>202</v>
      </c>
      <c r="B203" t="s">
        <v>505</v>
      </c>
      <c r="C203" t="s">
        <v>1185</v>
      </c>
      <c r="D203" t="s">
        <v>711</v>
      </c>
      <c r="E203" t="s">
        <v>711</v>
      </c>
      <c r="F203" t="s">
        <v>1208</v>
      </c>
    </row>
    <row r="204" spans="1:6" x14ac:dyDescent="0.25">
      <c r="A204" s="3" t="s">
        <v>203</v>
      </c>
      <c r="B204" t="s">
        <v>505</v>
      </c>
      <c r="C204" t="s">
        <v>1185</v>
      </c>
      <c r="D204" t="s">
        <v>712</v>
      </c>
      <c r="E204" t="s">
        <v>712</v>
      </c>
      <c r="F204" t="s">
        <v>1209</v>
      </c>
    </row>
    <row r="205" spans="1:6" x14ac:dyDescent="0.25">
      <c r="A205" s="3" t="s">
        <v>204</v>
      </c>
      <c r="B205" t="s">
        <v>505</v>
      </c>
      <c r="C205" t="s">
        <v>1185</v>
      </c>
      <c r="D205" t="s">
        <v>713</v>
      </c>
      <c r="E205" t="s">
        <v>713</v>
      </c>
      <c r="F205" t="s">
        <v>1210</v>
      </c>
    </row>
    <row r="206" spans="1:6" x14ac:dyDescent="0.25">
      <c r="A206" s="3" t="s">
        <v>205</v>
      </c>
      <c r="B206" s="6" t="s">
        <v>505</v>
      </c>
      <c r="C206" s="6" t="s">
        <v>1185</v>
      </c>
      <c r="D206" t="s">
        <v>714</v>
      </c>
      <c r="E206" s="4" t="s">
        <v>716</v>
      </c>
      <c r="F206" s="4" t="s">
        <v>1211</v>
      </c>
    </row>
    <row r="207" spans="1:6" x14ac:dyDescent="0.25">
      <c r="A207" s="3" t="s">
        <v>206</v>
      </c>
      <c r="B207" t="s">
        <v>505</v>
      </c>
      <c r="C207" t="s">
        <v>1185</v>
      </c>
      <c r="D207" t="s">
        <v>715</v>
      </c>
      <c r="E207" s="4" t="s">
        <v>716</v>
      </c>
      <c r="F207" s="4" t="s">
        <v>1211</v>
      </c>
    </row>
    <row r="208" spans="1:6" x14ac:dyDescent="0.25">
      <c r="A208" s="3" t="s">
        <v>207</v>
      </c>
      <c r="B208" t="s">
        <v>505</v>
      </c>
      <c r="C208" t="s">
        <v>1185</v>
      </c>
      <c r="D208" t="s">
        <v>716</v>
      </c>
      <c r="E208" s="4" t="s">
        <v>716</v>
      </c>
      <c r="F208" s="4" t="s">
        <v>1211</v>
      </c>
    </row>
    <row r="209" spans="1:6" x14ac:dyDescent="0.25">
      <c r="A209" s="3" t="s">
        <v>208</v>
      </c>
      <c r="B209" t="s">
        <v>506</v>
      </c>
      <c r="C209" t="s">
        <v>1212</v>
      </c>
      <c r="D209" t="s">
        <v>717</v>
      </c>
      <c r="E209" t="s">
        <v>717</v>
      </c>
      <c r="F209" t="s">
        <v>1213</v>
      </c>
    </row>
    <row r="210" spans="1:6" x14ac:dyDescent="0.25">
      <c r="A210" s="3" t="s">
        <v>209</v>
      </c>
      <c r="B210" t="s">
        <v>506</v>
      </c>
      <c r="C210" t="s">
        <v>1212</v>
      </c>
      <c r="D210" t="s">
        <v>718</v>
      </c>
      <c r="E210" t="s">
        <v>718</v>
      </c>
      <c r="F210" t="s">
        <v>1214</v>
      </c>
    </row>
    <row r="211" spans="1:6" x14ac:dyDescent="0.25">
      <c r="A211" s="3" t="s">
        <v>210</v>
      </c>
      <c r="B211" s="6" t="s">
        <v>505</v>
      </c>
      <c r="C211" s="6" t="s">
        <v>1185</v>
      </c>
      <c r="D211" t="s">
        <v>719</v>
      </c>
      <c r="E211" s="4" t="s">
        <v>716</v>
      </c>
      <c r="F211" s="4" t="s">
        <v>1211</v>
      </c>
    </row>
    <row r="212" spans="1:6" x14ac:dyDescent="0.25">
      <c r="A212" s="3" t="s">
        <v>211</v>
      </c>
      <c r="B212" t="s">
        <v>506</v>
      </c>
      <c r="C212" t="s">
        <v>1212</v>
      </c>
      <c r="D212" t="s">
        <v>720</v>
      </c>
      <c r="E212" t="s">
        <v>720</v>
      </c>
      <c r="F212" t="s">
        <v>1215</v>
      </c>
    </row>
    <row r="213" spans="1:6" x14ac:dyDescent="0.25">
      <c r="A213" s="3" t="s">
        <v>212</v>
      </c>
      <c r="B213" t="s">
        <v>506</v>
      </c>
      <c r="C213" t="s">
        <v>1212</v>
      </c>
      <c r="D213" t="s">
        <v>721</v>
      </c>
      <c r="E213" t="s">
        <v>721</v>
      </c>
      <c r="F213" t="s">
        <v>1216</v>
      </c>
    </row>
    <row r="214" spans="1:6" x14ac:dyDescent="0.25">
      <c r="A214" s="3" t="s">
        <v>213</v>
      </c>
      <c r="B214" t="s">
        <v>506</v>
      </c>
      <c r="C214" t="s">
        <v>1212</v>
      </c>
      <c r="D214" t="s">
        <v>722</v>
      </c>
      <c r="E214" t="s">
        <v>722</v>
      </c>
      <c r="F214" t="s">
        <v>1217</v>
      </c>
    </row>
    <row r="215" spans="1:6" x14ac:dyDescent="0.25">
      <c r="A215" s="3" t="s">
        <v>214</v>
      </c>
      <c r="B215" t="s">
        <v>506</v>
      </c>
      <c r="C215" t="s">
        <v>1212</v>
      </c>
      <c r="D215" t="s">
        <v>723</v>
      </c>
      <c r="E215" t="s">
        <v>723</v>
      </c>
      <c r="F215" t="s">
        <v>1218</v>
      </c>
    </row>
    <row r="216" spans="1:6" x14ac:dyDescent="0.25">
      <c r="A216" s="3" t="s">
        <v>215</v>
      </c>
      <c r="B216" t="s">
        <v>506</v>
      </c>
      <c r="C216" t="s">
        <v>1212</v>
      </c>
      <c r="D216" t="s">
        <v>724</v>
      </c>
      <c r="E216" t="s">
        <v>724</v>
      </c>
      <c r="F216" t="s">
        <v>1219</v>
      </c>
    </row>
    <row r="217" spans="1:6" x14ac:dyDescent="0.25">
      <c r="A217" s="3" t="s">
        <v>216</v>
      </c>
      <c r="B217" t="s">
        <v>506</v>
      </c>
      <c r="C217" t="s">
        <v>1212</v>
      </c>
      <c r="D217" t="s">
        <v>725</v>
      </c>
      <c r="E217" t="s">
        <v>725</v>
      </c>
      <c r="F217" t="s">
        <v>1220</v>
      </c>
    </row>
    <row r="218" spans="1:6" x14ac:dyDescent="0.25">
      <c r="A218" s="3" t="s">
        <v>217</v>
      </c>
      <c r="B218" t="s">
        <v>506</v>
      </c>
      <c r="C218" t="s">
        <v>1212</v>
      </c>
      <c r="D218" t="s">
        <v>726</v>
      </c>
      <c r="E218" t="s">
        <v>726</v>
      </c>
      <c r="F218" t="s">
        <v>1221</v>
      </c>
    </row>
    <row r="219" spans="1:6" x14ac:dyDescent="0.25">
      <c r="A219" s="3" t="s">
        <v>218</v>
      </c>
      <c r="B219" t="s">
        <v>506</v>
      </c>
      <c r="C219" t="s">
        <v>1212</v>
      </c>
      <c r="D219" t="s">
        <v>727</v>
      </c>
      <c r="E219" t="s">
        <v>727</v>
      </c>
      <c r="F219" t="s">
        <v>1222</v>
      </c>
    </row>
    <row r="220" spans="1:6" x14ac:dyDescent="0.25">
      <c r="A220" s="3" t="s">
        <v>219</v>
      </c>
      <c r="B220" t="s">
        <v>506</v>
      </c>
      <c r="C220" t="s">
        <v>1212</v>
      </c>
      <c r="D220" t="s">
        <v>728</v>
      </c>
      <c r="E220" t="s">
        <v>728</v>
      </c>
      <c r="F220" t="s">
        <v>1223</v>
      </c>
    </row>
    <row r="221" spans="1:6" x14ac:dyDescent="0.25">
      <c r="A221" s="3" t="s">
        <v>220</v>
      </c>
      <c r="B221" t="s">
        <v>506</v>
      </c>
      <c r="C221" t="s">
        <v>1212</v>
      </c>
      <c r="D221" t="s">
        <v>729</v>
      </c>
      <c r="E221" t="s">
        <v>729</v>
      </c>
      <c r="F221" t="s">
        <v>1224</v>
      </c>
    </row>
    <row r="222" spans="1:6" x14ac:dyDescent="0.25">
      <c r="A222" s="3" t="s">
        <v>221</v>
      </c>
      <c r="B222" t="s">
        <v>506</v>
      </c>
      <c r="C222" t="s">
        <v>1212</v>
      </c>
      <c r="D222" t="s">
        <v>730</v>
      </c>
      <c r="E222" t="s">
        <v>730</v>
      </c>
      <c r="F222" t="s">
        <v>1225</v>
      </c>
    </row>
    <row r="223" spans="1:6" x14ac:dyDescent="0.25">
      <c r="A223" s="3" t="s">
        <v>222</v>
      </c>
      <c r="B223" t="s">
        <v>506</v>
      </c>
      <c r="C223" t="s">
        <v>1212</v>
      </c>
      <c r="D223" t="s">
        <v>731</v>
      </c>
      <c r="E223" t="s">
        <v>731</v>
      </c>
      <c r="F223" t="s">
        <v>1226</v>
      </c>
    </row>
    <row r="224" spans="1:6" x14ac:dyDescent="0.25">
      <c r="A224" s="3" t="s">
        <v>223</v>
      </c>
      <c r="B224" t="s">
        <v>506</v>
      </c>
      <c r="C224" t="s">
        <v>1212</v>
      </c>
      <c r="D224" t="s">
        <v>732</v>
      </c>
      <c r="E224" t="s">
        <v>732</v>
      </c>
      <c r="F224" t="s">
        <v>1227</v>
      </c>
    </row>
    <row r="225" spans="1:6" x14ac:dyDescent="0.25">
      <c r="A225" s="3" t="s">
        <v>224</v>
      </c>
      <c r="B225" t="s">
        <v>506</v>
      </c>
      <c r="C225" t="s">
        <v>1212</v>
      </c>
      <c r="D225" t="s">
        <v>733</v>
      </c>
      <c r="E225" t="s">
        <v>733</v>
      </c>
      <c r="F225" t="s">
        <v>1228</v>
      </c>
    </row>
    <row r="226" spans="1:6" x14ac:dyDescent="0.25">
      <c r="A226" s="3" t="s">
        <v>225</v>
      </c>
      <c r="B226" t="s">
        <v>506</v>
      </c>
      <c r="C226" t="s">
        <v>1212</v>
      </c>
      <c r="D226" t="s">
        <v>734</v>
      </c>
      <c r="E226" t="s">
        <v>734</v>
      </c>
      <c r="F226" t="s">
        <v>1229</v>
      </c>
    </row>
    <row r="227" spans="1:6" x14ac:dyDescent="0.25">
      <c r="A227" s="3" t="s">
        <v>226</v>
      </c>
      <c r="B227" t="s">
        <v>506</v>
      </c>
      <c r="C227" t="s">
        <v>1212</v>
      </c>
      <c r="D227" t="s">
        <v>735</v>
      </c>
      <c r="E227" t="s">
        <v>735</v>
      </c>
      <c r="F227" t="s">
        <v>1230</v>
      </c>
    </row>
    <row r="228" spans="1:6" x14ac:dyDescent="0.25">
      <c r="A228" s="3" t="s">
        <v>227</v>
      </c>
      <c r="B228" t="s">
        <v>506</v>
      </c>
      <c r="C228" t="s">
        <v>1212</v>
      </c>
      <c r="D228" t="s">
        <v>736</v>
      </c>
      <c r="E228" t="s">
        <v>736</v>
      </c>
      <c r="F228" t="s">
        <v>1075</v>
      </c>
    </row>
    <row r="229" spans="1:6" x14ac:dyDescent="0.25">
      <c r="A229" s="3" t="s">
        <v>228</v>
      </c>
      <c r="B229" t="s">
        <v>506</v>
      </c>
      <c r="C229" t="s">
        <v>1212</v>
      </c>
      <c r="D229" t="s">
        <v>737</v>
      </c>
      <c r="E229" t="s">
        <v>737</v>
      </c>
      <c r="F229" t="s">
        <v>1231</v>
      </c>
    </row>
    <row r="230" spans="1:6" x14ac:dyDescent="0.25">
      <c r="A230" s="3" t="s">
        <v>229</v>
      </c>
      <c r="B230" t="s">
        <v>506</v>
      </c>
      <c r="C230" t="s">
        <v>1212</v>
      </c>
      <c r="D230" t="s">
        <v>738</v>
      </c>
      <c r="E230" t="s">
        <v>738</v>
      </c>
      <c r="F230" t="s">
        <v>1232</v>
      </c>
    </row>
    <row r="231" spans="1:6" x14ac:dyDescent="0.25">
      <c r="A231" s="3" t="s">
        <v>230</v>
      </c>
      <c r="B231" t="s">
        <v>506</v>
      </c>
      <c r="C231" t="s">
        <v>1212</v>
      </c>
      <c r="D231" t="s">
        <v>739</v>
      </c>
      <c r="E231" t="s">
        <v>739</v>
      </c>
      <c r="F231" t="s">
        <v>1233</v>
      </c>
    </row>
    <row r="232" spans="1:6" x14ac:dyDescent="0.25">
      <c r="A232" s="3" t="s">
        <v>231</v>
      </c>
      <c r="B232" t="s">
        <v>506</v>
      </c>
      <c r="C232" t="s">
        <v>1212</v>
      </c>
      <c r="D232" t="s">
        <v>740</v>
      </c>
      <c r="E232" t="s">
        <v>740</v>
      </c>
      <c r="F232" t="s">
        <v>1234</v>
      </c>
    </row>
    <row r="233" spans="1:6" x14ac:dyDescent="0.25">
      <c r="A233" s="3" t="s">
        <v>232</v>
      </c>
      <c r="B233" t="s">
        <v>506</v>
      </c>
      <c r="C233" t="s">
        <v>1212</v>
      </c>
      <c r="D233" t="s">
        <v>741</v>
      </c>
      <c r="E233" t="s">
        <v>741</v>
      </c>
      <c r="F233" t="s">
        <v>1235</v>
      </c>
    </row>
    <row r="234" spans="1:6" x14ac:dyDescent="0.25">
      <c r="A234" s="3" t="s">
        <v>233</v>
      </c>
      <c r="B234" t="s">
        <v>506</v>
      </c>
      <c r="C234" t="s">
        <v>1212</v>
      </c>
      <c r="D234" t="s">
        <v>742</v>
      </c>
      <c r="E234" t="s">
        <v>742</v>
      </c>
      <c r="F234" t="s">
        <v>1236</v>
      </c>
    </row>
    <row r="235" spans="1:6" x14ac:dyDescent="0.25">
      <c r="A235" s="3" t="s">
        <v>234</v>
      </c>
      <c r="B235" t="s">
        <v>506</v>
      </c>
      <c r="C235" t="s">
        <v>1212</v>
      </c>
      <c r="D235" t="s">
        <v>743</v>
      </c>
      <c r="E235" t="s">
        <v>743</v>
      </c>
      <c r="F235" t="s">
        <v>1237</v>
      </c>
    </row>
    <row r="236" spans="1:6" x14ac:dyDescent="0.25">
      <c r="A236" s="3" t="s">
        <v>235</v>
      </c>
      <c r="B236" t="s">
        <v>506</v>
      </c>
      <c r="C236" t="s">
        <v>1212</v>
      </c>
      <c r="D236" t="s">
        <v>744</v>
      </c>
      <c r="E236" t="s">
        <v>744</v>
      </c>
      <c r="F236" t="s">
        <v>1238</v>
      </c>
    </row>
    <row r="237" spans="1:6" x14ac:dyDescent="0.25">
      <c r="A237" s="3" t="s">
        <v>236</v>
      </c>
      <c r="B237" t="s">
        <v>506</v>
      </c>
      <c r="C237" t="s">
        <v>1212</v>
      </c>
      <c r="D237" t="s">
        <v>745</v>
      </c>
      <c r="E237" t="s">
        <v>745</v>
      </c>
      <c r="F237" t="s">
        <v>1239</v>
      </c>
    </row>
    <row r="238" spans="1:6" x14ac:dyDescent="0.25">
      <c r="A238" s="3" t="s">
        <v>237</v>
      </c>
      <c r="B238" t="s">
        <v>506</v>
      </c>
      <c r="C238" t="s">
        <v>1212</v>
      </c>
      <c r="D238" t="s">
        <v>746</v>
      </c>
      <c r="E238" t="s">
        <v>746</v>
      </c>
      <c r="F238" t="s">
        <v>1240</v>
      </c>
    </row>
    <row r="239" spans="1:6" x14ac:dyDescent="0.25">
      <c r="A239" s="3" t="s">
        <v>238</v>
      </c>
      <c r="B239" t="s">
        <v>506</v>
      </c>
      <c r="C239" t="s">
        <v>1212</v>
      </c>
      <c r="D239" t="s">
        <v>747</v>
      </c>
      <c r="E239" t="s">
        <v>747</v>
      </c>
      <c r="F239" t="s">
        <v>1241</v>
      </c>
    </row>
    <row r="240" spans="1:6" x14ac:dyDescent="0.25">
      <c r="A240" s="3" t="s">
        <v>239</v>
      </c>
      <c r="B240" t="s">
        <v>506</v>
      </c>
      <c r="C240" t="s">
        <v>1212</v>
      </c>
      <c r="D240" t="s">
        <v>748</v>
      </c>
      <c r="E240" t="s">
        <v>748</v>
      </c>
      <c r="F240" t="s">
        <v>1242</v>
      </c>
    </row>
    <row r="241" spans="1:6" x14ac:dyDescent="0.25">
      <c r="A241" s="3" t="s">
        <v>240</v>
      </c>
      <c r="B241" t="s">
        <v>506</v>
      </c>
      <c r="C241" t="s">
        <v>1212</v>
      </c>
      <c r="D241" t="s">
        <v>749</v>
      </c>
      <c r="E241" t="s">
        <v>749</v>
      </c>
      <c r="F241" t="s">
        <v>1243</v>
      </c>
    </row>
    <row r="242" spans="1:6" x14ac:dyDescent="0.25">
      <c r="A242" s="3" t="s">
        <v>241</v>
      </c>
      <c r="B242" t="s">
        <v>506</v>
      </c>
      <c r="C242" t="s">
        <v>1212</v>
      </c>
      <c r="D242" t="s">
        <v>750</v>
      </c>
      <c r="E242" t="s">
        <v>750</v>
      </c>
      <c r="F242" t="s">
        <v>1244</v>
      </c>
    </row>
    <row r="243" spans="1:6" x14ac:dyDescent="0.25">
      <c r="A243" s="3" t="s">
        <v>242</v>
      </c>
      <c r="B243" t="s">
        <v>495</v>
      </c>
      <c r="C243" t="s">
        <v>1245</v>
      </c>
      <c r="D243" t="s">
        <v>751</v>
      </c>
      <c r="E243" t="s">
        <v>751</v>
      </c>
      <c r="F243" t="s">
        <v>1246</v>
      </c>
    </row>
    <row r="244" spans="1:6" x14ac:dyDescent="0.25">
      <c r="A244" s="3" t="s">
        <v>243</v>
      </c>
      <c r="B244" t="s">
        <v>495</v>
      </c>
      <c r="C244" t="s">
        <v>1245</v>
      </c>
      <c r="D244" t="s">
        <v>752</v>
      </c>
      <c r="E244" t="s">
        <v>752</v>
      </c>
      <c r="F244" t="s">
        <v>1247</v>
      </c>
    </row>
    <row r="245" spans="1:6" x14ac:dyDescent="0.25">
      <c r="A245" s="3" t="s">
        <v>244</v>
      </c>
      <c r="B245" t="s">
        <v>495</v>
      </c>
      <c r="C245" t="s">
        <v>1245</v>
      </c>
      <c r="D245" t="s">
        <v>753</v>
      </c>
      <c r="E245" t="s">
        <v>753</v>
      </c>
      <c r="F245" t="s">
        <v>1248</v>
      </c>
    </row>
    <row r="246" spans="1:6" x14ac:dyDescent="0.25">
      <c r="A246" s="3" t="s">
        <v>245</v>
      </c>
      <c r="B246" t="s">
        <v>495</v>
      </c>
      <c r="C246" t="s">
        <v>1245</v>
      </c>
      <c r="D246" t="s">
        <v>754</v>
      </c>
      <c r="E246" t="s">
        <v>754</v>
      </c>
      <c r="F246" t="s">
        <v>1249</v>
      </c>
    </row>
    <row r="247" spans="1:6" x14ac:dyDescent="0.25">
      <c r="A247" s="3" t="s">
        <v>246</v>
      </c>
      <c r="B247" t="s">
        <v>495</v>
      </c>
      <c r="C247" t="s">
        <v>1245</v>
      </c>
      <c r="D247" t="s">
        <v>755</v>
      </c>
      <c r="E247" t="s">
        <v>755</v>
      </c>
      <c r="F247" t="s">
        <v>1250</v>
      </c>
    </row>
    <row r="248" spans="1:6" x14ac:dyDescent="0.25">
      <c r="A248" s="3" t="s">
        <v>247</v>
      </c>
      <c r="B248" t="s">
        <v>495</v>
      </c>
      <c r="C248" t="s">
        <v>1245</v>
      </c>
      <c r="D248" t="s">
        <v>756</v>
      </c>
      <c r="E248" t="s">
        <v>756</v>
      </c>
      <c r="F248" t="s">
        <v>1251</v>
      </c>
    </row>
    <row r="249" spans="1:6" x14ac:dyDescent="0.25">
      <c r="A249" s="3" t="s">
        <v>248</v>
      </c>
      <c r="B249" t="s">
        <v>495</v>
      </c>
      <c r="C249" t="s">
        <v>1245</v>
      </c>
      <c r="D249" t="s">
        <v>757</v>
      </c>
      <c r="E249" t="s">
        <v>757</v>
      </c>
      <c r="F249" t="s">
        <v>1252</v>
      </c>
    </row>
    <row r="250" spans="1:6" x14ac:dyDescent="0.25">
      <c r="A250" s="3" t="s">
        <v>249</v>
      </c>
      <c r="B250" t="s">
        <v>495</v>
      </c>
      <c r="C250" t="s">
        <v>1245</v>
      </c>
      <c r="D250" t="s">
        <v>758</v>
      </c>
      <c r="E250" t="s">
        <v>758</v>
      </c>
      <c r="F250" t="s">
        <v>1253</v>
      </c>
    </row>
    <row r="251" spans="1:6" x14ac:dyDescent="0.25">
      <c r="A251" s="3" t="s">
        <v>250</v>
      </c>
      <c r="B251" t="s">
        <v>495</v>
      </c>
      <c r="C251" t="s">
        <v>1245</v>
      </c>
      <c r="D251" t="s">
        <v>759</v>
      </c>
      <c r="E251" t="s">
        <v>759</v>
      </c>
      <c r="F251" t="s">
        <v>1254</v>
      </c>
    </row>
    <row r="252" spans="1:6" x14ac:dyDescent="0.25">
      <c r="A252" s="3" t="s">
        <v>251</v>
      </c>
      <c r="B252" t="s">
        <v>495</v>
      </c>
      <c r="C252" t="s">
        <v>1245</v>
      </c>
      <c r="D252" t="s">
        <v>760</v>
      </c>
      <c r="E252" t="s">
        <v>760</v>
      </c>
      <c r="F252" t="s">
        <v>1255</v>
      </c>
    </row>
    <row r="253" spans="1:6" x14ac:dyDescent="0.25">
      <c r="A253" s="3" t="s">
        <v>252</v>
      </c>
      <c r="B253" t="s">
        <v>495</v>
      </c>
      <c r="C253" t="s">
        <v>1245</v>
      </c>
      <c r="D253" t="s">
        <v>761</v>
      </c>
      <c r="E253" t="s">
        <v>761</v>
      </c>
      <c r="F253" t="s">
        <v>1256</v>
      </c>
    </row>
    <row r="254" spans="1:6" x14ac:dyDescent="0.25">
      <c r="A254" s="3" t="s">
        <v>253</v>
      </c>
      <c r="B254" t="s">
        <v>495</v>
      </c>
      <c r="C254" t="s">
        <v>1245</v>
      </c>
      <c r="D254" t="s">
        <v>762</v>
      </c>
      <c r="E254" t="s">
        <v>762</v>
      </c>
      <c r="F254" t="s">
        <v>1257</v>
      </c>
    </row>
    <row r="255" spans="1:6" x14ac:dyDescent="0.25">
      <c r="A255" s="3" t="s">
        <v>254</v>
      </c>
      <c r="B255" t="s">
        <v>495</v>
      </c>
      <c r="C255" t="s">
        <v>1245</v>
      </c>
      <c r="D255" t="s">
        <v>763</v>
      </c>
      <c r="E255" t="s">
        <v>763</v>
      </c>
      <c r="F255" t="s">
        <v>1258</v>
      </c>
    </row>
    <row r="256" spans="1:6" x14ac:dyDescent="0.25">
      <c r="A256" s="3" t="s">
        <v>255</v>
      </c>
      <c r="B256" t="s">
        <v>495</v>
      </c>
      <c r="C256" t="s">
        <v>1245</v>
      </c>
      <c r="D256" t="s">
        <v>764</v>
      </c>
      <c r="E256" t="s">
        <v>764</v>
      </c>
      <c r="F256" t="s">
        <v>1259</v>
      </c>
    </row>
    <row r="257" spans="1:6" x14ac:dyDescent="0.25">
      <c r="A257" s="3" t="s">
        <v>256</v>
      </c>
      <c r="B257" t="s">
        <v>495</v>
      </c>
      <c r="C257" t="s">
        <v>1245</v>
      </c>
      <c r="D257" t="s">
        <v>765</v>
      </c>
      <c r="E257" t="s">
        <v>765</v>
      </c>
      <c r="F257" t="s">
        <v>1260</v>
      </c>
    </row>
    <row r="258" spans="1:6" x14ac:dyDescent="0.25">
      <c r="A258" s="3" t="s">
        <v>257</v>
      </c>
      <c r="B258" t="s">
        <v>495</v>
      </c>
      <c r="C258" t="s">
        <v>1245</v>
      </c>
      <c r="D258" t="s">
        <v>766</v>
      </c>
      <c r="E258" t="s">
        <v>766</v>
      </c>
      <c r="F258" t="s">
        <v>1261</v>
      </c>
    </row>
    <row r="259" spans="1:6" x14ac:dyDescent="0.25">
      <c r="A259" s="3" t="s">
        <v>258</v>
      </c>
      <c r="B259" t="s">
        <v>495</v>
      </c>
      <c r="C259" t="s">
        <v>1245</v>
      </c>
      <c r="D259" t="s">
        <v>767</v>
      </c>
      <c r="E259" t="s">
        <v>767</v>
      </c>
      <c r="F259" t="s">
        <v>1262</v>
      </c>
    </row>
    <row r="260" spans="1:6" x14ac:dyDescent="0.25">
      <c r="A260" s="3" t="s">
        <v>259</v>
      </c>
      <c r="B260" t="s">
        <v>495</v>
      </c>
      <c r="C260" t="s">
        <v>1245</v>
      </c>
      <c r="D260" t="s">
        <v>768</v>
      </c>
      <c r="E260" t="s">
        <v>768</v>
      </c>
      <c r="F260" t="s">
        <v>1263</v>
      </c>
    </row>
    <row r="261" spans="1:6" x14ac:dyDescent="0.25">
      <c r="A261" s="3" t="s">
        <v>260</v>
      </c>
      <c r="B261" t="s">
        <v>495</v>
      </c>
      <c r="C261" t="s">
        <v>1245</v>
      </c>
      <c r="D261" t="s">
        <v>769</v>
      </c>
      <c r="E261" t="s">
        <v>769</v>
      </c>
      <c r="F261" t="s">
        <v>1264</v>
      </c>
    </row>
    <row r="262" spans="1:6" x14ac:dyDescent="0.25">
      <c r="A262" s="3" t="s">
        <v>261</v>
      </c>
      <c r="B262" t="s">
        <v>495</v>
      </c>
      <c r="C262" t="s">
        <v>1245</v>
      </c>
      <c r="D262" t="s">
        <v>770</v>
      </c>
      <c r="E262" t="s">
        <v>770</v>
      </c>
      <c r="F262" t="s">
        <v>1265</v>
      </c>
    </row>
    <row r="263" spans="1:6" x14ac:dyDescent="0.25">
      <c r="A263" s="3" t="s">
        <v>262</v>
      </c>
      <c r="B263" t="s">
        <v>495</v>
      </c>
      <c r="C263" t="s">
        <v>1245</v>
      </c>
      <c r="D263" t="s">
        <v>771</v>
      </c>
      <c r="E263" t="s">
        <v>771</v>
      </c>
      <c r="F263" t="s">
        <v>1266</v>
      </c>
    </row>
    <row r="264" spans="1:6" x14ac:dyDescent="0.25">
      <c r="A264" s="3" t="s">
        <v>263</v>
      </c>
      <c r="B264" t="s">
        <v>495</v>
      </c>
      <c r="C264" t="s">
        <v>1245</v>
      </c>
      <c r="D264" t="s">
        <v>772</v>
      </c>
      <c r="E264" t="s">
        <v>772</v>
      </c>
      <c r="F264" t="s">
        <v>1267</v>
      </c>
    </row>
    <row r="265" spans="1:6" x14ac:dyDescent="0.25">
      <c r="A265" s="3" t="s">
        <v>264</v>
      </c>
      <c r="B265" t="s">
        <v>495</v>
      </c>
      <c r="C265" t="s">
        <v>1245</v>
      </c>
      <c r="D265" t="s">
        <v>773</v>
      </c>
      <c r="E265" t="s">
        <v>773</v>
      </c>
      <c r="F265" t="s">
        <v>1268</v>
      </c>
    </row>
    <row r="266" spans="1:6" x14ac:dyDescent="0.25">
      <c r="A266" s="3" t="s">
        <v>265</v>
      </c>
      <c r="B266" t="s">
        <v>495</v>
      </c>
      <c r="C266" t="s">
        <v>1245</v>
      </c>
      <c r="D266" t="s">
        <v>774</v>
      </c>
      <c r="E266" t="s">
        <v>774</v>
      </c>
      <c r="F266" t="s">
        <v>1269</v>
      </c>
    </row>
    <row r="267" spans="1:6" x14ac:dyDescent="0.25">
      <c r="A267" s="3" t="s">
        <v>266</v>
      </c>
      <c r="B267" t="s">
        <v>495</v>
      </c>
      <c r="C267" t="s">
        <v>1245</v>
      </c>
      <c r="D267" t="s">
        <v>775</v>
      </c>
      <c r="E267" t="s">
        <v>775</v>
      </c>
      <c r="F267" t="s">
        <v>1270</v>
      </c>
    </row>
    <row r="268" spans="1:6" x14ac:dyDescent="0.25">
      <c r="A268" s="3" t="s">
        <v>267</v>
      </c>
      <c r="B268" t="s">
        <v>495</v>
      </c>
      <c r="C268" t="s">
        <v>1245</v>
      </c>
      <c r="D268" t="s">
        <v>776</v>
      </c>
      <c r="E268" t="s">
        <v>776</v>
      </c>
      <c r="F268" t="s">
        <v>1271</v>
      </c>
    </row>
    <row r="269" spans="1:6" x14ac:dyDescent="0.25">
      <c r="A269" s="3" t="s">
        <v>268</v>
      </c>
      <c r="B269" t="s">
        <v>511</v>
      </c>
      <c r="C269" t="s">
        <v>1272</v>
      </c>
      <c r="D269" t="s">
        <v>777</v>
      </c>
      <c r="E269" t="s">
        <v>777</v>
      </c>
      <c r="F269" t="s">
        <v>1273</v>
      </c>
    </row>
    <row r="270" spans="1:6" x14ac:dyDescent="0.25">
      <c r="A270" s="3" t="s">
        <v>269</v>
      </c>
      <c r="B270" t="s">
        <v>511</v>
      </c>
      <c r="C270" t="s">
        <v>1272</v>
      </c>
      <c r="D270" t="s">
        <v>778</v>
      </c>
      <c r="E270" t="s">
        <v>778</v>
      </c>
      <c r="F270" t="s">
        <v>1274</v>
      </c>
    </row>
    <row r="271" spans="1:6" x14ac:dyDescent="0.25">
      <c r="A271" s="3" t="s">
        <v>270</v>
      </c>
      <c r="B271" t="s">
        <v>511</v>
      </c>
      <c r="C271" t="s">
        <v>1272</v>
      </c>
      <c r="D271" t="s">
        <v>779</v>
      </c>
      <c r="E271" s="58" t="s">
        <v>779</v>
      </c>
      <c r="F271" s="58" t="s">
        <v>1275</v>
      </c>
    </row>
    <row r="272" spans="1:6" x14ac:dyDescent="0.25">
      <c r="A272" s="3" t="s">
        <v>271</v>
      </c>
      <c r="B272" t="s">
        <v>511</v>
      </c>
      <c r="C272" t="s">
        <v>1272</v>
      </c>
      <c r="D272" t="s">
        <v>780</v>
      </c>
      <c r="E272" t="s">
        <v>780</v>
      </c>
      <c r="F272" t="s">
        <v>1276</v>
      </c>
    </row>
    <row r="273" spans="1:6" x14ac:dyDescent="0.25">
      <c r="A273" s="3" t="s">
        <v>272</v>
      </c>
      <c r="B273" t="s">
        <v>511</v>
      </c>
      <c r="C273" t="s">
        <v>1272</v>
      </c>
      <c r="D273" t="s">
        <v>781</v>
      </c>
      <c r="E273" t="s">
        <v>781</v>
      </c>
      <c r="F273" t="s">
        <v>1131</v>
      </c>
    </row>
    <row r="274" spans="1:6" x14ac:dyDescent="0.25">
      <c r="A274" s="3" t="s">
        <v>273</v>
      </c>
      <c r="B274" t="s">
        <v>511</v>
      </c>
      <c r="C274" t="s">
        <v>1272</v>
      </c>
      <c r="D274" t="s">
        <v>782</v>
      </c>
      <c r="E274" t="s">
        <v>782</v>
      </c>
      <c r="F274" t="s">
        <v>1277</v>
      </c>
    </row>
    <row r="275" spans="1:6" x14ac:dyDescent="0.25">
      <c r="A275" s="3" t="s">
        <v>274</v>
      </c>
      <c r="B275" t="s">
        <v>511</v>
      </c>
      <c r="C275" t="s">
        <v>1272</v>
      </c>
      <c r="D275" t="s">
        <v>783</v>
      </c>
      <c r="E275" t="s">
        <v>783</v>
      </c>
      <c r="F275" t="s">
        <v>1278</v>
      </c>
    </row>
    <row r="276" spans="1:6" x14ac:dyDescent="0.25">
      <c r="A276" s="3" t="s">
        <v>275</v>
      </c>
      <c r="B276" t="s">
        <v>511</v>
      </c>
      <c r="C276" t="s">
        <v>1272</v>
      </c>
      <c r="D276" t="s">
        <v>784</v>
      </c>
      <c r="E276" t="s">
        <v>784</v>
      </c>
      <c r="F276" t="s">
        <v>1279</v>
      </c>
    </row>
    <row r="277" spans="1:6" x14ac:dyDescent="0.25">
      <c r="A277" s="3" t="s">
        <v>276</v>
      </c>
      <c r="B277" t="s">
        <v>511</v>
      </c>
      <c r="C277" t="s">
        <v>1272</v>
      </c>
      <c r="D277" t="s">
        <v>785</v>
      </c>
      <c r="E277" t="s">
        <v>785</v>
      </c>
      <c r="F277" t="s">
        <v>1280</v>
      </c>
    </row>
    <row r="278" spans="1:6" x14ac:dyDescent="0.25">
      <c r="A278" s="3" t="s">
        <v>277</v>
      </c>
      <c r="B278" t="s">
        <v>511</v>
      </c>
      <c r="C278" t="s">
        <v>1272</v>
      </c>
      <c r="D278" t="s">
        <v>786</v>
      </c>
      <c r="E278" t="s">
        <v>786</v>
      </c>
      <c r="F278" t="s">
        <v>1281</v>
      </c>
    </row>
    <row r="279" spans="1:6" x14ac:dyDescent="0.25">
      <c r="A279" s="3" t="s">
        <v>278</v>
      </c>
      <c r="B279" t="s">
        <v>511</v>
      </c>
      <c r="C279" t="s">
        <v>1272</v>
      </c>
      <c r="D279" t="s">
        <v>787</v>
      </c>
      <c r="E279" t="s">
        <v>787</v>
      </c>
      <c r="F279" t="s">
        <v>1282</v>
      </c>
    </row>
    <row r="280" spans="1:6" x14ac:dyDescent="0.25">
      <c r="A280" s="3" t="s">
        <v>279</v>
      </c>
      <c r="B280" t="s">
        <v>511</v>
      </c>
      <c r="C280" t="s">
        <v>1272</v>
      </c>
      <c r="D280" t="s">
        <v>788</v>
      </c>
      <c r="E280" t="s">
        <v>788</v>
      </c>
      <c r="F280" t="s">
        <v>1283</v>
      </c>
    </row>
    <row r="281" spans="1:6" x14ac:dyDescent="0.25">
      <c r="A281" s="3" t="s">
        <v>280</v>
      </c>
      <c r="B281" t="s">
        <v>511</v>
      </c>
      <c r="C281" t="s">
        <v>1272</v>
      </c>
      <c r="D281" t="s">
        <v>789</v>
      </c>
      <c r="E281" t="s">
        <v>789</v>
      </c>
      <c r="F281" t="s">
        <v>1284</v>
      </c>
    </row>
    <row r="282" spans="1:6" x14ac:dyDescent="0.25">
      <c r="A282" s="3" t="s">
        <v>281</v>
      </c>
      <c r="B282" t="s">
        <v>511</v>
      </c>
      <c r="C282" t="s">
        <v>1272</v>
      </c>
      <c r="D282" t="s">
        <v>790</v>
      </c>
      <c r="E282" t="s">
        <v>790</v>
      </c>
      <c r="F282" t="s">
        <v>1285</v>
      </c>
    </row>
    <row r="283" spans="1:6" x14ac:dyDescent="0.25">
      <c r="A283" s="3" t="s">
        <v>282</v>
      </c>
      <c r="B283" t="s">
        <v>511</v>
      </c>
      <c r="C283" t="s">
        <v>1272</v>
      </c>
      <c r="D283" t="s">
        <v>791</v>
      </c>
      <c r="E283" t="s">
        <v>791</v>
      </c>
      <c r="F283" t="s">
        <v>1286</v>
      </c>
    </row>
    <row r="284" spans="1:6" x14ac:dyDescent="0.25">
      <c r="A284" s="3" t="s">
        <v>283</v>
      </c>
      <c r="B284" t="s">
        <v>511</v>
      </c>
      <c r="C284" t="s">
        <v>1272</v>
      </c>
      <c r="D284" t="s">
        <v>792</v>
      </c>
      <c r="E284" t="s">
        <v>792</v>
      </c>
      <c r="F284" t="s">
        <v>1287</v>
      </c>
    </row>
    <row r="285" spans="1:6" x14ac:dyDescent="0.25">
      <c r="A285" s="3" t="s">
        <v>284</v>
      </c>
      <c r="B285" t="s">
        <v>511</v>
      </c>
      <c r="C285" t="s">
        <v>1272</v>
      </c>
      <c r="D285" t="s">
        <v>793</v>
      </c>
      <c r="E285" t="s">
        <v>793</v>
      </c>
      <c r="F285" t="s">
        <v>1288</v>
      </c>
    </row>
    <row r="286" spans="1:6" x14ac:dyDescent="0.25">
      <c r="A286" s="3" t="s">
        <v>285</v>
      </c>
      <c r="B286" t="s">
        <v>511</v>
      </c>
      <c r="C286" t="s">
        <v>1272</v>
      </c>
      <c r="D286" t="s">
        <v>794</v>
      </c>
      <c r="E286" t="s">
        <v>794</v>
      </c>
      <c r="F286" t="s">
        <v>1289</v>
      </c>
    </row>
    <row r="287" spans="1:6" x14ac:dyDescent="0.25">
      <c r="A287" s="3" t="s">
        <v>286</v>
      </c>
      <c r="B287" t="s">
        <v>511</v>
      </c>
      <c r="C287" t="s">
        <v>1272</v>
      </c>
      <c r="D287" t="s">
        <v>795</v>
      </c>
      <c r="E287" t="s">
        <v>795</v>
      </c>
      <c r="F287" t="s">
        <v>1290</v>
      </c>
    </row>
    <row r="288" spans="1:6" x14ac:dyDescent="0.25">
      <c r="A288" s="3" t="s">
        <v>287</v>
      </c>
      <c r="B288" t="s">
        <v>511</v>
      </c>
      <c r="C288" t="s">
        <v>1272</v>
      </c>
      <c r="D288" t="s">
        <v>796</v>
      </c>
      <c r="E288" t="s">
        <v>796</v>
      </c>
      <c r="F288" t="s">
        <v>1291</v>
      </c>
    </row>
    <row r="289" spans="1:6" x14ac:dyDescent="0.25">
      <c r="A289" s="3" t="s">
        <v>288</v>
      </c>
      <c r="B289" t="s">
        <v>511</v>
      </c>
      <c r="C289" t="s">
        <v>1272</v>
      </c>
      <c r="D289" t="s">
        <v>797</v>
      </c>
      <c r="E289" t="s">
        <v>797</v>
      </c>
      <c r="F289" t="s">
        <v>1292</v>
      </c>
    </row>
    <row r="290" spans="1:6" x14ac:dyDescent="0.25">
      <c r="A290" s="3" t="s">
        <v>289</v>
      </c>
      <c r="B290" t="s">
        <v>511</v>
      </c>
      <c r="C290" t="s">
        <v>1272</v>
      </c>
      <c r="D290" t="s">
        <v>798</v>
      </c>
      <c r="E290" t="s">
        <v>798</v>
      </c>
      <c r="F290" t="s">
        <v>1293</v>
      </c>
    </row>
    <row r="291" spans="1:6" x14ac:dyDescent="0.25">
      <c r="A291" s="3" t="s">
        <v>290</v>
      </c>
      <c r="B291" t="s">
        <v>511</v>
      </c>
      <c r="C291" t="s">
        <v>1272</v>
      </c>
      <c r="D291" t="s">
        <v>799</v>
      </c>
      <c r="E291" t="s">
        <v>799</v>
      </c>
      <c r="F291" t="s">
        <v>1294</v>
      </c>
    </row>
    <row r="292" spans="1:6" x14ac:dyDescent="0.25">
      <c r="A292" s="3" t="s">
        <v>291</v>
      </c>
      <c r="B292" t="s">
        <v>511</v>
      </c>
      <c r="C292" t="s">
        <v>1272</v>
      </c>
      <c r="D292" t="s">
        <v>800</v>
      </c>
      <c r="E292" t="s">
        <v>800</v>
      </c>
      <c r="F292" t="s">
        <v>1295</v>
      </c>
    </row>
    <row r="293" spans="1:6" x14ac:dyDescent="0.25">
      <c r="A293" s="3" t="s">
        <v>292</v>
      </c>
      <c r="B293" t="s">
        <v>511</v>
      </c>
      <c r="C293" t="s">
        <v>1272</v>
      </c>
      <c r="D293" t="s">
        <v>801</v>
      </c>
      <c r="E293" t="s">
        <v>801</v>
      </c>
      <c r="F293" t="s">
        <v>1296</v>
      </c>
    </row>
    <row r="294" spans="1:6" x14ac:dyDescent="0.25">
      <c r="A294" s="3" t="s">
        <v>293</v>
      </c>
      <c r="B294" t="s">
        <v>511</v>
      </c>
      <c r="C294" t="s">
        <v>1272</v>
      </c>
      <c r="D294" t="s">
        <v>802</v>
      </c>
      <c r="E294" t="s">
        <v>802</v>
      </c>
      <c r="F294" t="s">
        <v>1297</v>
      </c>
    </row>
    <row r="295" spans="1:6" x14ac:dyDescent="0.25">
      <c r="A295" s="3" t="s">
        <v>294</v>
      </c>
      <c r="B295" t="s">
        <v>511</v>
      </c>
      <c r="C295" t="s">
        <v>1272</v>
      </c>
      <c r="D295" t="s">
        <v>803</v>
      </c>
      <c r="E295" t="s">
        <v>803</v>
      </c>
      <c r="F295" t="s">
        <v>1298</v>
      </c>
    </row>
    <row r="296" spans="1:6" x14ac:dyDescent="0.25">
      <c r="A296" s="3" t="s">
        <v>295</v>
      </c>
      <c r="B296" t="s">
        <v>511</v>
      </c>
      <c r="C296" t="s">
        <v>1272</v>
      </c>
      <c r="D296" t="s">
        <v>804</v>
      </c>
      <c r="E296" t="s">
        <v>804</v>
      </c>
      <c r="F296" t="s">
        <v>1299</v>
      </c>
    </row>
    <row r="297" spans="1:6" x14ac:dyDescent="0.25">
      <c r="A297" s="3" t="s">
        <v>296</v>
      </c>
      <c r="B297" t="s">
        <v>511</v>
      </c>
      <c r="C297" t="s">
        <v>1272</v>
      </c>
      <c r="D297" t="s">
        <v>805</v>
      </c>
      <c r="E297" s="58" t="s">
        <v>779</v>
      </c>
      <c r="F297" s="58" t="s">
        <v>1275</v>
      </c>
    </row>
    <row r="298" spans="1:6" x14ac:dyDescent="0.25">
      <c r="A298" s="3" t="s">
        <v>297</v>
      </c>
      <c r="B298" t="s">
        <v>511</v>
      </c>
      <c r="C298" t="s">
        <v>1272</v>
      </c>
      <c r="D298" t="s">
        <v>806</v>
      </c>
      <c r="E298" t="s">
        <v>806</v>
      </c>
      <c r="F298" t="s">
        <v>1300</v>
      </c>
    </row>
    <row r="299" spans="1:6" x14ac:dyDescent="0.25">
      <c r="A299" s="3" t="s">
        <v>298</v>
      </c>
      <c r="B299" t="s">
        <v>511</v>
      </c>
      <c r="C299" t="s">
        <v>1272</v>
      </c>
      <c r="D299" t="s">
        <v>807</v>
      </c>
      <c r="E299" t="s">
        <v>807</v>
      </c>
      <c r="F299" t="s">
        <v>1301</v>
      </c>
    </row>
    <row r="300" spans="1:6" x14ac:dyDescent="0.25">
      <c r="A300" s="3" t="s">
        <v>299</v>
      </c>
      <c r="B300" t="s">
        <v>511</v>
      </c>
      <c r="C300" t="s">
        <v>1272</v>
      </c>
      <c r="D300" t="s">
        <v>808</v>
      </c>
      <c r="E300" t="s">
        <v>808</v>
      </c>
      <c r="F300" t="s">
        <v>1302</v>
      </c>
    </row>
    <row r="301" spans="1:6" x14ac:dyDescent="0.25">
      <c r="A301" s="3" t="s">
        <v>300</v>
      </c>
      <c r="B301" t="s">
        <v>511</v>
      </c>
      <c r="C301" t="s">
        <v>1272</v>
      </c>
      <c r="D301" t="s">
        <v>809</v>
      </c>
      <c r="E301" t="s">
        <v>809</v>
      </c>
      <c r="F301" t="s">
        <v>1303</v>
      </c>
    </row>
    <row r="302" spans="1:6" x14ac:dyDescent="0.25">
      <c r="A302" s="3" t="s">
        <v>301</v>
      </c>
      <c r="B302" s="4" t="s">
        <v>510</v>
      </c>
      <c r="C302" s="4" t="s">
        <v>1442</v>
      </c>
      <c r="D302" t="s">
        <v>810</v>
      </c>
      <c r="E302" s="4" t="s">
        <v>1002</v>
      </c>
      <c r="F302" t="s">
        <v>1304</v>
      </c>
    </row>
    <row r="303" spans="1:6" x14ac:dyDescent="0.25">
      <c r="A303" s="3" t="s">
        <v>302</v>
      </c>
      <c r="B303" t="s">
        <v>511</v>
      </c>
      <c r="C303" t="s">
        <v>1272</v>
      </c>
      <c r="D303" t="s">
        <v>811</v>
      </c>
      <c r="E303" s="9" t="s">
        <v>815</v>
      </c>
      <c r="F303" s="9" t="s">
        <v>1305</v>
      </c>
    </row>
    <row r="304" spans="1:6" x14ac:dyDescent="0.25">
      <c r="A304" s="3" t="s">
        <v>303</v>
      </c>
      <c r="B304" t="s">
        <v>511</v>
      </c>
      <c r="C304" t="s">
        <v>1272</v>
      </c>
      <c r="D304" t="s">
        <v>812</v>
      </c>
      <c r="E304" t="s">
        <v>812</v>
      </c>
      <c r="F304" t="s">
        <v>1306</v>
      </c>
    </row>
    <row r="305" spans="1:6" x14ac:dyDescent="0.25">
      <c r="A305" s="3" t="s">
        <v>304</v>
      </c>
      <c r="B305" t="s">
        <v>511</v>
      </c>
      <c r="C305" t="s">
        <v>1272</v>
      </c>
      <c r="D305" t="s">
        <v>813</v>
      </c>
      <c r="E305" s="9" t="s">
        <v>815</v>
      </c>
      <c r="F305" s="9" t="s">
        <v>1305</v>
      </c>
    </row>
    <row r="306" spans="1:6" x14ac:dyDescent="0.25">
      <c r="A306" s="3" t="s">
        <v>305</v>
      </c>
      <c r="B306" t="s">
        <v>511</v>
      </c>
      <c r="C306" t="s">
        <v>1272</v>
      </c>
      <c r="D306" t="s">
        <v>814</v>
      </c>
      <c r="E306" t="s">
        <v>814</v>
      </c>
      <c r="F306" t="s">
        <v>1307</v>
      </c>
    </row>
    <row r="307" spans="1:6" x14ac:dyDescent="0.25">
      <c r="A307" s="3" t="s">
        <v>306</v>
      </c>
      <c r="B307" t="s">
        <v>511</v>
      </c>
      <c r="C307" t="s">
        <v>1272</v>
      </c>
      <c r="D307" t="s">
        <v>815</v>
      </c>
      <c r="E307" s="9" t="s">
        <v>815</v>
      </c>
      <c r="F307" s="9" t="s">
        <v>1305</v>
      </c>
    </row>
    <row r="308" spans="1:6" x14ac:dyDescent="0.25">
      <c r="A308" s="3" t="s">
        <v>307</v>
      </c>
      <c r="B308" t="s">
        <v>510</v>
      </c>
      <c r="C308" t="s">
        <v>1442</v>
      </c>
      <c r="D308" t="s">
        <v>816</v>
      </c>
      <c r="E308" t="s">
        <v>955</v>
      </c>
      <c r="F308" t="s">
        <v>1308</v>
      </c>
    </row>
    <row r="309" spans="1:6" x14ac:dyDescent="0.25">
      <c r="A309" s="3" t="s">
        <v>308</v>
      </c>
      <c r="B309" t="s">
        <v>510</v>
      </c>
      <c r="C309" t="s">
        <v>1442</v>
      </c>
      <c r="D309" t="s">
        <v>817</v>
      </c>
      <c r="E309" t="s">
        <v>958</v>
      </c>
      <c r="F309" t="s">
        <v>1309</v>
      </c>
    </row>
    <row r="310" spans="1:6" x14ac:dyDescent="0.25">
      <c r="A310" s="3" t="s">
        <v>309</v>
      </c>
      <c r="B310" t="s">
        <v>510</v>
      </c>
      <c r="C310" t="s">
        <v>1442</v>
      </c>
      <c r="D310" t="s">
        <v>818</v>
      </c>
      <c r="E310" t="s">
        <v>959</v>
      </c>
      <c r="F310" t="s">
        <v>1310</v>
      </c>
    </row>
    <row r="311" spans="1:6" x14ac:dyDescent="0.25">
      <c r="A311" s="3" t="s">
        <v>310</v>
      </c>
      <c r="B311" t="s">
        <v>510</v>
      </c>
      <c r="C311" t="s">
        <v>1442</v>
      </c>
      <c r="D311" t="s">
        <v>819</v>
      </c>
      <c r="E311" t="s">
        <v>960</v>
      </c>
      <c r="F311" t="s">
        <v>1311</v>
      </c>
    </row>
    <row r="312" spans="1:6" x14ac:dyDescent="0.25">
      <c r="A312" s="3" t="s">
        <v>311</v>
      </c>
      <c r="B312" t="s">
        <v>510</v>
      </c>
      <c r="C312" t="s">
        <v>1442</v>
      </c>
      <c r="D312" t="s">
        <v>820</v>
      </c>
      <c r="E312" t="s">
        <v>961</v>
      </c>
      <c r="F312" t="s">
        <v>1312</v>
      </c>
    </row>
    <row r="313" spans="1:6" x14ac:dyDescent="0.25">
      <c r="A313" s="3" t="s">
        <v>312</v>
      </c>
      <c r="B313" t="s">
        <v>510</v>
      </c>
      <c r="C313" t="s">
        <v>1442</v>
      </c>
      <c r="D313" t="s">
        <v>821</v>
      </c>
      <c r="E313" t="s">
        <v>962</v>
      </c>
      <c r="F313" t="s">
        <v>1313</v>
      </c>
    </row>
    <row r="314" spans="1:6" x14ac:dyDescent="0.25">
      <c r="A314" s="3" t="s">
        <v>313</v>
      </c>
      <c r="B314" t="s">
        <v>510</v>
      </c>
      <c r="C314" t="s">
        <v>1442</v>
      </c>
      <c r="D314" t="s">
        <v>822</v>
      </c>
      <c r="E314" t="s">
        <v>963</v>
      </c>
      <c r="F314" t="s">
        <v>1314</v>
      </c>
    </row>
    <row r="315" spans="1:6" x14ac:dyDescent="0.25">
      <c r="A315" s="3" t="s">
        <v>314</v>
      </c>
      <c r="B315" t="s">
        <v>510</v>
      </c>
      <c r="C315" t="s">
        <v>1442</v>
      </c>
      <c r="D315" t="s">
        <v>823</v>
      </c>
      <c r="E315" s="4" t="s">
        <v>1001</v>
      </c>
      <c r="F315" t="s">
        <v>1315</v>
      </c>
    </row>
    <row r="316" spans="1:6" x14ac:dyDescent="0.25">
      <c r="A316" s="3" t="s">
        <v>315</v>
      </c>
      <c r="B316" t="s">
        <v>510</v>
      </c>
      <c r="C316" t="s">
        <v>1442</v>
      </c>
      <c r="D316" t="s">
        <v>824</v>
      </c>
      <c r="E316" t="s">
        <v>964</v>
      </c>
      <c r="F316" t="s">
        <v>1316</v>
      </c>
    </row>
    <row r="317" spans="1:6" x14ac:dyDescent="0.25">
      <c r="A317" s="3" t="s">
        <v>316</v>
      </c>
      <c r="B317" t="s">
        <v>510</v>
      </c>
      <c r="C317" t="s">
        <v>1442</v>
      </c>
      <c r="D317" t="s">
        <v>825</v>
      </c>
      <c r="E317" t="s">
        <v>965</v>
      </c>
      <c r="F317" t="s">
        <v>1317</v>
      </c>
    </row>
    <row r="318" spans="1:6" x14ac:dyDescent="0.25">
      <c r="A318" s="3" t="s">
        <v>317</v>
      </c>
      <c r="B318" t="s">
        <v>510</v>
      </c>
      <c r="C318" t="s">
        <v>1442</v>
      </c>
      <c r="D318" t="s">
        <v>826</v>
      </c>
      <c r="E318" t="s">
        <v>966</v>
      </c>
      <c r="F318" t="s">
        <v>1318</v>
      </c>
    </row>
    <row r="319" spans="1:6" x14ac:dyDescent="0.25">
      <c r="A319" s="3" t="s">
        <v>318</v>
      </c>
      <c r="B319" t="s">
        <v>510</v>
      </c>
      <c r="C319" t="s">
        <v>1442</v>
      </c>
      <c r="D319" t="s">
        <v>827</v>
      </c>
      <c r="E319" t="s">
        <v>967</v>
      </c>
      <c r="F319" t="s">
        <v>1319</v>
      </c>
    </row>
    <row r="320" spans="1:6" x14ac:dyDescent="0.25">
      <c r="A320" s="3" t="s">
        <v>319</v>
      </c>
      <c r="B320" t="s">
        <v>510</v>
      </c>
      <c r="C320" t="s">
        <v>1442</v>
      </c>
      <c r="D320" t="s">
        <v>828</v>
      </c>
      <c r="E320" t="s">
        <v>968</v>
      </c>
      <c r="F320" t="s">
        <v>1320</v>
      </c>
    </row>
    <row r="321" spans="1:6" x14ac:dyDescent="0.25">
      <c r="A321" s="3" t="s">
        <v>320</v>
      </c>
      <c r="B321" t="s">
        <v>510</v>
      </c>
      <c r="C321" t="s">
        <v>1442</v>
      </c>
      <c r="D321" t="s">
        <v>829</v>
      </c>
      <c r="E321" t="s">
        <v>969</v>
      </c>
      <c r="F321" t="s">
        <v>1321</v>
      </c>
    </row>
    <row r="322" spans="1:6" x14ac:dyDescent="0.25">
      <c r="A322" s="3" t="s">
        <v>321</v>
      </c>
      <c r="B322" t="s">
        <v>510</v>
      </c>
      <c r="C322" t="s">
        <v>1442</v>
      </c>
      <c r="D322" t="s">
        <v>830</v>
      </c>
      <c r="E322" t="s">
        <v>970</v>
      </c>
      <c r="F322" t="s">
        <v>1322</v>
      </c>
    </row>
    <row r="323" spans="1:6" x14ac:dyDescent="0.25">
      <c r="A323" s="3" t="s">
        <v>322</v>
      </c>
      <c r="B323" t="s">
        <v>510</v>
      </c>
      <c r="C323" t="s">
        <v>1442</v>
      </c>
      <c r="D323" t="s">
        <v>831</v>
      </c>
      <c r="E323" t="s">
        <v>971</v>
      </c>
      <c r="F323" t="s">
        <v>1323</v>
      </c>
    </row>
    <row r="324" spans="1:6" x14ac:dyDescent="0.25">
      <c r="A324" s="3" t="s">
        <v>323</v>
      </c>
      <c r="B324" t="s">
        <v>510</v>
      </c>
      <c r="C324" t="s">
        <v>1442</v>
      </c>
      <c r="D324" t="s">
        <v>832</v>
      </c>
      <c r="E324" t="s">
        <v>972</v>
      </c>
      <c r="F324" t="s">
        <v>1324</v>
      </c>
    </row>
    <row r="325" spans="1:6" x14ac:dyDescent="0.25">
      <c r="A325" s="3" t="s">
        <v>324</v>
      </c>
      <c r="B325" t="s">
        <v>510</v>
      </c>
      <c r="C325" t="s">
        <v>1442</v>
      </c>
      <c r="D325" t="s">
        <v>833</v>
      </c>
      <c r="E325" t="s">
        <v>973</v>
      </c>
      <c r="F325" t="s">
        <v>1325</v>
      </c>
    </row>
    <row r="326" spans="1:6" x14ac:dyDescent="0.25">
      <c r="A326" s="3" t="s">
        <v>325</v>
      </c>
      <c r="B326" t="s">
        <v>510</v>
      </c>
      <c r="C326" t="s">
        <v>1442</v>
      </c>
      <c r="D326" t="s">
        <v>834</v>
      </c>
      <c r="E326" t="s">
        <v>974</v>
      </c>
      <c r="F326" t="s">
        <v>1326</v>
      </c>
    </row>
    <row r="327" spans="1:6" x14ac:dyDescent="0.25">
      <c r="A327" s="3" t="s">
        <v>326</v>
      </c>
      <c r="B327" t="s">
        <v>510</v>
      </c>
      <c r="C327" t="s">
        <v>1442</v>
      </c>
      <c r="D327" t="s">
        <v>835</v>
      </c>
      <c r="E327" t="s">
        <v>975</v>
      </c>
      <c r="F327" t="s">
        <v>1327</v>
      </c>
    </row>
    <row r="328" spans="1:6" x14ac:dyDescent="0.25">
      <c r="A328" s="3" t="s">
        <v>327</v>
      </c>
      <c r="B328" t="s">
        <v>510</v>
      </c>
      <c r="C328" t="s">
        <v>1442</v>
      </c>
      <c r="D328" t="s">
        <v>836</v>
      </c>
      <c r="E328" t="s">
        <v>976</v>
      </c>
      <c r="F328" t="s">
        <v>1328</v>
      </c>
    </row>
    <row r="329" spans="1:6" x14ac:dyDescent="0.25">
      <c r="A329" s="3" t="s">
        <v>328</v>
      </c>
      <c r="B329" t="s">
        <v>510</v>
      </c>
      <c r="C329" t="s">
        <v>1442</v>
      </c>
      <c r="D329" t="s">
        <v>837</v>
      </c>
      <c r="E329" t="s">
        <v>977</v>
      </c>
      <c r="F329" t="s">
        <v>1329</v>
      </c>
    </row>
    <row r="330" spans="1:6" x14ac:dyDescent="0.25">
      <c r="A330" s="3" t="s">
        <v>329</v>
      </c>
      <c r="B330" t="s">
        <v>510</v>
      </c>
      <c r="C330" t="s">
        <v>1442</v>
      </c>
      <c r="D330" t="s">
        <v>838</v>
      </c>
      <c r="E330" t="s">
        <v>978</v>
      </c>
      <c r="F330" t="s">
        <v>1330</v>
      </c>
    </row>
    <row r="331" spans="1:6" x14ac:dyDescent="0.25">
      <c r="A331" s="3" t="s">
        <v>330</v>
      </c>
      <c r="B331" t="s">
        <v>510</v>
      </c>
      <c r="C331" t="s">
        <v>1442</v>
      </c>
      <c r="D331" t="s">
        <v>839</v>
      </c>
      <c r="E331" t="s">
        <v>979</v>
      </c>
      <c r="F331" t="s">
        <v>1331</v>
      </c>
    </row>
    <row r="332" spans="1:6" x14ac:dyDescent="0.25">
      <c r="A332" s="3" t="s">
        <v>331</v>
      </c>
      <c r="B332" t="s">
        <v>510</v>
      </c>
      <c r="C332" t="s">
        <v>1442</v>
      </c>
      <c r="D332" t="s">
        <v>840</v>
      </c>
      <c r="E332" t="s">
        <v>980</v>
      </c>
      <c r="F332" t="s">
        <v>1332</v>
      </c>
    </row>
    <row r="333" spans="1:6" x14ac:dyDescent="0.25">
      <c r="A333" s="3" t="s">
        <v>332</v>
      </c>
      <c r="B333" t="s">
        <v>510</v>
      </c>
      <c r="C333" t="s">
        <v>1442</v>
      </c>
      <c r="D333" t="s">
        <v>841</v>
      </c>
      <c r="E333" t="s">
        <v>956</v>
      </c>
      <c r="F333" t="s">
        <v>1333</v>
      </c>
    </row>
    <row r="334" spans="1:6" x14ac:dyDescent="0.25">
      <c r="A334" s="3" t="s">
        <v>333</v>
      </c>
      <c r="B334" t="s">
        <v>510</v>
      </c>
      <c r="C334" t="s">
        <v>1442</v>
      </c>
      <c r="D334" t="s">
        <v>842</v>
      </c>
      <c r="E334" t="s">
        <v>957</v>
      </c>
      <c r="F334" t="s">
        <v>1334</v>
      </c>
    </row>
    <row r="335" spans="1:6" x14ac:dyDescent="0.25">
      <c r="A335" s="3" t="s">
        <v>334</v>
      </c>
      <c r="B335" t="s">
        <v>510</v>
      </c>
      <c r="C335" t="s">
        <v>1442</v>
      </c>
      <c r="D335" t="s">
        <v>843</v>
      </c>
      <c r="E335" t="s">
        <v>981</v>
      </c>
      <c r="F335" t="s">
        <v>1335</v>
      </c>
    </row>
    <row r="336" spans="1:6" x14ac:dyDescent="0.25">
      <c r="A336" s="3" t="s">
        <v>335</v>
      </c>
      <c r="B336" t="s">
        <v>510</v>
      </c>
      <c r="C336" t="s">
        <v>1442</v>
      </c>
      <c r="D336" t="s">
        <v>844</v>
      </c>
      <c r="E336" t="s">
        <v>982</v>
      </c>
      <c r="F336" t="s">
        <v>1336</v>
      </c>
    </row>
    <row r="337" spans="1:6" x14ac:dyDescent="0.25">
      <c r="A337" s="3" t="s">
        <v>336</v>
      </c>
      <c r="B337" t="s">
        <v>510</v>
      </c>
      <c r="C337" t="s">
        <v>1442</v>
      </c>
      <c r="D337" t="s">
        <v>845</v>
      </c>
      <c r="E337" t="s">
        <v>983</v>
      </c>
      <c r="F337" t="s">
        <v>1337</v>
      </c>
    </row>
    <row r="338" spans="1:6" x14ac:dyDescent="0.25">
      <c r="A338" s="3" t="s">
        <v>337</v>
      </c>
      <c r="B338" t="s">
        <v>510</v>
      </c>
      <c r="C338" t="s">
        <v>1442</v>
      </c>
      <c r="D338" t="s">
        <v>846</v>
      </c>
      <c r="E338" s="4" t="s">
        <v>1001</v>
      </c>
      <c r="F338" t="s">
        <v>1315</v>
      </c>
    </row>
    <row r="339" spans="1:6" x14ac:dyDescent="0.25">
      <c r="A339" s="3" t="s">
        <v>338</v>
      </c>
      <c r="B339" t="s">
        <v>510</v>
      </c>
      <c r="C339" t="s">
        <v>1442</v>
      </c>
      <c r="D339" t="s">
        <v>847</v>
      </c>
      <c r="E339" t="s">
        <v>984</v>
      </c>
      <c r="F339" t="s">
        <v>1338</v>
      </c>
    </row>
    <row r="340" spans="1:6" x14ac:dyDescent="0.25">
      <c r="A340" s="3" t="s">
        <v>339</v>
      </c>
      <c r="B340" t="s">
        <v>510</v>
      </c>
      <c r="C340" t="s">
        <v>1442</v>
      </c>
      <c r="D340" t="s">
        <v>848</v>
      </c>
      <c r="E340" t="s">
        <v>985</v>
      </c>
      <c r="F340" t="s">
        <v>1339</v>
      </c>
    </row>
    <row r="341" spans="1:6" x14ac:dyDescent="0.25">
      <c r="A341" s="3" t="s">
        <v>340</v>
      </c>
      <c r="B341" t="s">
        <v>510</v>
      </c>
      <c r="C341" t="s">
        <v>1442</v>
      </c>
      <c r="D341" s="4" t="s">
        <v>849</v>
      </c>
      <c r="E341" s="6" t="s">
        <v>1000</v>
      </c>
      <c r="F341" t="s">
        <v>1340</v>
      </c>
    </row>
    <row r="342" spans="1:6" x14ac:dyDescent="0.25">
      <c r="A342" s="3" t="s">
        <v>341</v>
      </c>
      <c r="B342" t="s">
        <v>510</v>
      </c>
      <c r="C342" t="s">
        <v>1442</v>
      </c>
      <c r="D342" t="s">
        <v>850</v>
      </c>
      <c r="E342" t="s">
        <v>986</v>
      </c>
      <c r="F342" t="s">
        <v>1341</v>
      </c>
    </row>
    <row r="343" spans="1:6" x14ac:dyDescent="0.25">
      <c r="A343" s="3" t="s">
        <v>342</v>
      </c>
      <c r="B343" t="s">
        <v>510</v>
      </c>
      <c r="C343" t="s">
        <v>1442</v>
      </c>
      <c r="D343" t="s">
        <v>851</v>
      </c>
      <c r="E343" t="s">
        <v>987</v>
      </c>
      <c r="F343" t="s">
        <v>1342</v>
      </c>
    </row>
    <row r="344" spans="1:6" x14ac:dyDescent="0.25">
      <c r="A344" s="3" t="s">
        <v>343</v>
      </c>
      <c r="B344" t="s">
        <v>510</v>
      </c>
      <c r="C344" t="s">
        <v>1442</v>
      </c>
      <c r="D344" s="4" t="s">
        <v>852</v>
      </c>
      <c r="E344" s="6" t="s">
        <v>1000</v>
      </c>
      <c r="F344" t="s">
        <v>1340</v>
      </c>
    </row>
    <row r="345" spans="1:6" x14ac:dyDescent="0.25">
      <c r="A345" s="3" t="s">
        <v>344</v>
      </c>
      <c r="B345" t="s">
        <v>510</v>
      </c>
      <c r="C345" t="s">
        <v>1442</v>
      </c>
      <c r="D345" t="s">
        <v>853</v>
      </c>
      <c r="E345" t="s">
        <v>988</v>
      </c>
      <c r="F345" t="s">
        <v>1343</v>
      </c>
    </row>
    <row r="346" spans="1:6" x14ac:dyDescent="0.25">
      <c r="A346" s="3" t="s">
        <v>345</v>
      </c>
      <c r="B346" t="s">
        <v>510</v>
      </c>
      <c r="C346" t="s">
        <v>1442</v>
      </c>
      <c r="D346" t="s">
        <v>854</v>
      </c>
      <c r="E346" t="s">
        <v>989</v>
      </c>
      <c r="F346" t="s">
        <v>1344</v>
      </c>
    </row>
    <row r="347" spans="1:6" x14ac:dyDescent="0.25">
      <c r="A347" s="3" t="s">
        <v>346</v>
      </c>
      <c r="B347" t="s">
        <v>510</v>
      </c>
      <c r="C347" t="s">
        <v>1442</v>
      </c>
      <c r="D347" t="s">
        <v>855</v>
      </c>
      <c r="E347" t="s">
        <v>990</v>
      </c>
      <c r="F347" t="s">
        <v>1345</v>
      </c>
    </row>
    <row r="348" spans="1:6" x14ac:dyDescent="0.25">
      <c r="A348" s="3" t="s">
        <v>347</v>
      </c>
      <c r="B348" t="s">
        <v>510</v>
      </c>
      <c r="C348" t="s">
        <v>1442</v>
      </c>
      <c r="D348" t="s">
        <v>856</v>
      </c>
      <c r="E348" t="s">
        <v>991</v>
      </c>
      <c r="F348" t="s">
        <v>1346</v>
      </c>
    </row>
    <row r="349" spans="1:6" x14ac:dyDescent="0.25">
      <c r="A349" s="3" t="s">
        <v>348</v>
      </c>
      <c r="B349" t="s">
        <v>510</v>
      </c>
      <c r="C349" t="s">
        <v>1442</v>
      </c>
      <c r="D349" t="s">
        <v>857</v>
      </c>
      <c r="E349" t="s">
        <v>992</v>
      </c>
      <c r="F349" t="s">
        <v>1347</v>
      </c>
    </row>
    <row r="350" spans="1:6" x14ac:dyDescent="0.25">
      <c r="A350" s="3" t="s">
        <v>349</v>
      </c>
      <c r="B350" t="s">
        <v>510</v>
      </c>
      <c r="C350" t="s">
        <v>1442</v>
      </c>
      <c r="D350" t="s">
        <v>858</v>
      </c>
      <c r="E350" t="s">
        <v>993</v>
      </c>
      <c r="F350" t="s">
        <v>1348</v>
      </c>
    </row>
    <row r="351" spans="1:6" x14ac:dyDescent="0.25">
      <c r="A351" s="3" t="s">
        <v>350</v>
      </c>
      <c r="B351" t="s">
        <v>510</v>
      </c>
      <c r="C351" t="s">
        <v>1442</v>
      </c>
      <c r="D351" t="s">
        <v>859</v>
      </c>
      <c r="E351" t="s">
        <v>994</v>
      </c>
      <c r="F351" t="s">
        <v>1349</v>
      </c>
    </row>
    <row r="352" spans="1:6" x14ac:dyDescent="0.25">
      <c r="A352" s="3" t="s">
        <v>351</v>
      </c>
      <c r="B352" t="s">
        <v>510</v>
      </c>
      <c r="C352" t="s">
        <v>1442</v>
      </c>
      <c r="D352" t="s">
        <v>860</v>
      </c>
      <c r="E352" t="s">
        <v>995</v>
      </c>
      <c r="F352" t="s">
        <v>1350</v>
      </c>
    </row>
    <row r="353" spans="1:6" x14ac:dyDescent="0.25">
      <c r="A353" s="3" t="s">
        <v>352</v>
      </c>
      <c r="B353" t="s">
        <v>510</v>
      </c>
      <c r="C353" t="s">
        <v>1442</v>
      </c>
      <c r="D353" t="s">
        <v>861</v>
      </c>
      <c r="E353" t="s">
        <v>996</v>
      </c>
      <c r="F353" t="s">
        <v>1351</v>
      </c>
    </row>
    <row r="354" spans="1:6" x14ac:dyDescent="0.25">
      <c r="A354" s="3" t="s">
        <v>353</v>
      </c>
      <c r="B354" t="s">
        <v>510</v>
      </c>
      <c r="C354" t="s">
        <v>1442</v>
      </c>
      <c r="D354" t="s">
        <v>862</v>
      </c>
      <c r="E354" t="s">
        <v>997</v>
      </c>
      <c r="F354" t="s">
        <v>1352</v>
      </c>
    </row>
    <row r="355" spans="1:6" x14ac:dyDescent="0.25">
      <c r="A355" s="3" t="s">
        <v>354</v>
      </c>
      <c r="B355" t="s">
        <v>510</v>
      </c>
      <c r="C355" t="s">
        <v>1442</v>
      </c>
      <c r="D355" t="s">
        <v>863</v>
      </c>
      <c r="E355" t="s">
        <v>998</v>
      </c>
      <c r="F355" t="s">
        <v>1353</v>
      </c>
    </row>
    <row r="356" spans="1:6" x14ac:dyDescent="0.25">
      <c r="A356" s="3" t="s">
        <v>355</v>
      </c>
      <c r="B356" t="s">
        <v>510</v>
      </c>
      <c r="C356" t="s">
        <v>1442</v>
      </c>
      <c r="D356" t="s">
        <v>864</v>
      </c>
      <c r="E356" t="s">
        <v>999</v>
      </c>
      <c r="F356" t="s">
        <v>1354</v>
      </c>
    </row>
    <row r="357" spans="1:6" x14ac:dyDescent="0.25">
      <c r="A357" s="3" t="s">
        <v>356</v>
      </c>
      <c r="B357" t="s">
        <v>510</v>
      </c>
      <c r="C357" t="s">
        <v>1442</v>
      </c>
      <c r="D357" t="s">
        <v>865</v>
      </c>
      <c r="E357" s="6" t="s">
        <v>1000</v>
      </c>
      <c r="F357" s="6" t="s">
        <v>1340</v>
      </c>
    </row>
    <row r="358" spans="1:6" x14ac:dyDescent="0.25">
      <c r="A358" s="3" t="s">
        <v>357</v>
      </c>
      <c r="B358" t="s">
        <v>507</v>
      </c>
      <c r="C358" t="s">
        <v>1355</v>
      </c>
      <c r="D358" t="s">
        <v>866</v>
      </c>
      <c r="E358" s="4" t="s">
        <v>866</v>
      </c>
      <c r="F358" s="4" t="s">
        <v>1356</v>
      </c>
    </row>
    <row r="359" spans="1:6" x14ac:dyDescent="0.25">
      <c r="A359" s="3" t="s">
        <v>358</v>
      </c>
      <c r="B359" t="s">
        <v>507</v>
      </c>
      <c r="C359" t="s">
        <v>1355</v>
      </c>
      <c r="D359" t="s">
        <v>867</v>
      </c>
      <c r="E359" t="s">
        <v>867</v>
      </c>
      <c r="F359" t="s">
        <v>1357</v>
      </c>
    </row>
    <row r="360" spans="1:6" x14ac:dyDescent="0.25">
      <c r="A360" s="3" t="s">
        <v>359</v>
      </c>
      <c r="B360" t="s">
        <v>507</v>
      </c>
      <c r="C360" t="s">
        <v>1355</v>
      </c>
      <c r="D360" t="s">
        <v>868</v>
      </c>
      <c r="E360" t="s">
        <v>868</v>
      </c>
      <c r="F360" t="s">
        <v>1358</v>
      </c>
    </row>
    <row r="361" spans="1:6" x14ac:dyDescent="0.25">
      <c r="A361" s="3" t="s">
        <v>360</v>
      </c>
      <c r="B361" t="s">
        <v>507</v>
      </c>
      <c r="C361" t="s">
        <v>1355</v>
      </c>
      <c r="D361" t="s">
        <v>869</v>
      </c>
      <c r="E361" t="s">
        <v>869</v>
      </c>
      <c r="F361" t="s">
        <v>1359</v>
      </c>
    </row>
    <row r="362" spans="1:6" x14ac:dyDescent="0.25">
      <c r="A362" s="3" t="s">
        <v>361</v>
      </c>
      <c r="B362" t="s">
        <v>507</v>
      </c>
      <c r="C362" t="s">
        <v>1355</v>
      </c>
      <c r="D362" t="s">
        <v>870</v>
      </c>
      <c r="E362" t="s">
        <v>870</v>
      </c>
      <c r="F362" t="s">
        <v>1360</v>
      </c>
    </row>
    <row r="363" spans="1:6" x14ac:dyDescent="0.25">
      <c r="A363" s="3" t="s">
        <v>362</v>
      </c>
      <c r="B363" t="s">
        <v>507</v>
      </c>
      <c r="C363" t="s">
        <v>1355</v>
      </c>
      <c r="D363" t="s">
        <v>871</v>
      </c>
      <c r="E363" t="s">
        <v>871</v>
      </c>
      <c r="F363" t="s">
        <v>1361</v>
      </c>
    </row>
    <row r="364" spans="1:6" x14ac:dyDescent="0.25">
      <c r="A364" s="3" t="s">
        <v>363</v>
      </c>
      <c r="B364" t="s">
        <v>507</v>
      </c>
      <c r="C364" t="s">
        <v>1355</v>
      </c>
      <c r="D364" t="s">
        <v>872</v>
      </c>
      <c r="E364" t="s">
        <v>872</v>
      </c>
      <c r="F364" t="s">
        <v>1362</v>
      </c>
    </row>
    <row r="365" spans="1:6" x14ac:dyDescent="0.25">
      <c r="A365" s="3" t="s">
        <v>364</v>
      </c>
      <c r="B365" t="s">
        <v>507</v>
      </c>
      <c r="C365" t="s">
        <v>1355</v>
      </c>
      <c r="D365" t="s">
        <v>873</v>
      </c>
      <c r="E365" t="s">
        <v>873</v>
      </c>
      <c r="F365" t="s">
        <v>1277</v>
      </c>
    </row>
    <row r="366" spans="1:6" x14ac:dyDescent="0.25">
      <c r="A366" s="3" t="s">
        <v>365</v>
      </c>
      <c r="B366" t="s">
        <v>507</v>
      </c>
      <c r="C366" t="s">
        <v>1355</v>
      </c>
      <c r="D366" t="s">
        <v>874</v>
      </c>
      <c r="E366" t="s">
        <v>874</v>
      </c>
      <c r="F366" t="s">
        <v>1363</v>
      </c>
    </row>
    <row r="367" spans="1:6" x14ac:dyDescent="0.25">
      <c r="A367" s="3" t="s">
        <v>366</v>
      </c>
      <c r="B367" t="s">
        <v>507</v>
      </c>
      <c r="C367" t="s">
        <v>1355</v>
      </c>
      <c r="D367" t="s">
        <v>875</v>
      </c>
      <c r="E367" t="s">
        <v>875</v>
      </c>
      <c r="F367" t="s">
        <v>1364</v>
      </c>
    </row>
    <row r="368" spans="1:6" x14ac:dyDescent="0.25">
      <c r="A368" s="3" t="s">
        <v>367</v>
      </c>
      <c r="B368" t="s">
        <v>507</v>
      </c>
      <c r="C368" t="s">
        <v>1355</v>
      </c>
      <c r="D368" t="s">
        <v>876</v>
      </c>
      <c r="E368" t="s">
        <v>876</v>
      </c>
      <c r="F368" t="s">
        <v>1365</v>
      </c>
    </row>
    <row r="369" spans="1:6" x14ac:dyDescent="0.25">
      <c r="A369" s="3" t="s">
        <v>368</v>
      </c>
      <c r="B369" t="s">
        <v>507</v>
      </c>
      <c r="C369" t="s">
        <v>1355</v>
      </c>
      <c r="D369" t="s">
        <v>877</v>
      </c>
      <c r="E369" t="s">
        <v>877</v>
      </c>
      <c r="F369" t="s">
        <v>1366</v>
      </c>
    </row>
    <row r="370" spans="1:6" x14ac:dyDescent="0.25">
      <c r="A370" s="3" t="s">
        <v>369</v>
      </c>
      <c r="B370" t="s">
        <v>507</v>
      </c>
      <c r="C370" t="s">
        <v>1355</v>
      </c>
      <c r="D370" t="s">
        <v>878</v>
      </c>
      <c r="E370" t="s">
        <v>878</v>
      </c>
      <c r="F370" t="s">
        <v>1367</v>
      </c>
    </row>
    <row r="371" spans="1:6" x14ac:dyDescent="0.25">
      <c r="A371" s="3" t="s">
        <v>370</v>
      </c>
      <c r="B371" t="s">
        <v>507</v>
      </c>
      <c r="C371" t="s">
        <v>1355</v>
      </c>
      <c r="D371" t="s">
        <v>879</v>
      </c>
      <c r="E371" t="s">
        <v>879</v>
      </c>
      <c r="F371" t="s">
        <v>1368</v>
      </c>
    </row>
    <row r="372" spans="1:6" x14ac:dyDescent="0.25">
      <c r="A372" s="3" t="s">
        <v>371</v>
      </c>
      <c r="B372" t="s">
        <v>507</v>
      </c>
      <c r="C372" t="s">
        <v>1355</v>
      </c>
      <c r="D372" t="s">
        <v>880</v>
      </c>
      <c r="E372" t="s">
        <v>880</v>
      </c>
      <c r="F372" t="s">
        <v>1369</v>
      </c>
    </row>
    <row r="373" spans="1:6" x14ac:dyDescent="0.25">
      <c r="A373" s="3" t="s">
        <v>372</v>
      </c>
      <c r="B373" t="s">
        <v>507</v>
      </c>
      <c r="C373" t="s">
        <v>1355</v>
      </c>
      <c r="D373" t="s">
        <v>881</v>
      </c>
      <c r="E373" t="s">
        <v>881</v>
      </c>
      <c r="F373" t="s">
        <v>1370</v>
      </c>
    </row>
    <row r="374" spans="1:6" x14ac:dyDescent="0.25">
      <c r="A374" s="3" t="s">
        <v>373</v>
      </c>
      <c r="B374" t="s">
        <v>507</v>
      </c>
      <c r="C374" t="s">
        <v>1355</v>
      </c>
      <c r="D374" t="s">
        <v>882</v>
      </c>
      <c r="E374" t="s">
        <v>882</v>
      </c>
      <c r="F374" t="s">
        <v>1371</v>
      </c>
    </row>
    <row r="375" spans="1:6" x14ac:dyDescent="0.25">
      <c r="A375" s="3" t="s">
        <v>374</v>
      </c>
      <c r="B375" t="s">
        <v>507</v>
      </c>
      <c r="C375" t="s">
        <v>1355</v>
      </c>
      <c r="D375" t="s">
        <v>883</v>
      </c>
      <c r="E375" t="s">
        <v>883</v>
      </c>
      <c r="F375" t="s">
        <v>1372</v>
      </c>
    </row>
    <row r="376" spans="1:6" x14ac:dyDescent="0.25">
      <c r="A376" s="3" t="s">
        <v>375</v>
      </c>
      <c r="B376" t="s">
        <v>507</v>
      </c>
      <c r="C376" t="s">
        <v>1355</v>
      </c>
      <c r="D376" t="s">
        <v>884</v>
      </c>
      <c r="E376" t="s">
        <v>884</v>
      </c>
      <c r="F376" t="s">
        <v>1373</v>
      </c>
    </row>
    <row r="377" spans="1:6" x14ac:dyDescent="0.25">
      <c r="A377" s="3" t="s">
        <v>376</v>
      </c>
      <c r="B377" t="s">
        <v>507</v>
      </c>
      <c r="C377" t="s">
        <v>1355</v>
      </c>
      <c r="D377" t="s">
        <v>885</v>
      </c>
      <c r="E377" t="s">
        <v>885</v>
      </c>
      <c r="F377" t="s">
        <v>1374</v>
      </c>
    </row>
    <row r="378" spans="1:6" x14ac:dyDescent="0.25">
      <c r="A378" s="3" t="s">
        <v>377</v>
      </c>
      <c r="B378" t="s">
        <v>507</v>
      </c>
      <c r="C378" t="s">
        <v>1355</v>
      </c>
      <c r="D378" t="s">
        <v>886</v>
      </c>
      <c r="E378" t="s">
        <v>886</v>
      </c>
      <c r="F378" t="s">
        <v>1375</v>
      </c>
    </row>
    <row r="379" spans="1:6" x14ac:dyDescent="0.25">
      <c r="A379" s="3" t="s">
        <v>378</v>
      </c>
      <c r="B379" t="s">
        <v>507</v>
      </c>
      <c r="C379" t="s">
        <v>1355</v>
      </c>
      <c r="D379" t="s">
        <v>887</v>
      </c>
      <c r="E379" t="s">
        <v>887</v>
      </c>
      <c r="F379" t="s">
        <v>1376</v>
      </c>
    </row>
    <row r="380" spans="1:6" x14ac:dyDescent="0.25">
      <c r="A380" s="3" t="s">
        <v>379</v>
      </c>
      <c r="B380" t="s">
        <v>507</v>
      </c>
      <c r="C380" t="s">
        <v>1355</v>
      </c>
      <c r="D380" t="s">
        <v>888</v>
      </c>
      <c r="E380" t="s">
        <v>888</v>
      </c>
      <c r="F380" t="s">
        <v>1377</v>
      </c>
    </row>
    <row r="381" spans="1:6" x14ac:dyDescent="0.25">
      <c r="A381" s="3" t="s">
        <v>380</v>
      </c>
      <c r="B381" t="s">
        <v>507</v>
      </c>
      <c r="C381" t="s">
        <v>1355</v>
      </c>
      <c r="D381" t="s">
        <v>889</v>
      </c>
      <c r="E381" t="s">
        <v>889</v>
      </c>
      <c r="F381" t="s">
        <v>1378</v>
      </c>
    </row>
    <row r="382" spans="1:6" x14ac:dyDescent="0.25">
      <c r="A382" s="3" t="s">
        <v>381</v>
      </c>
      <c r="B382" t="s">
        <v>507</v>
      </c>
      <c r="C382" t="s">
        <v>1355</v>
      </c>
      <c r="D382" t="s">
        <v>890</v>
      </c>
      <c r="E382" t="s">
        <v>890</v>
      </c>
      <c r="F382" t="s">
        <v>1379</v>
      </c>
    </row>
    <row r="383" spans="1:6" x14ac:dyDescent="0.25">
      <c r="A383" s="3" t="s">
        <v>382</v>
      </c>
      <c r="B383" t="s">
        <v>507</v>
      </c>
      <c r="C383" t="s">
        <v>1355</v>
      </c>
      <c r="D383" t="s">
        <v>891</v>
      </c>
      <c r="E383" s="4" t="s">
        <v>866</v>
      </c>
      <c r="F383" s="4" t="s">
        <v>1356</v>
      </c>
    </row>
    <row r="384" spans="1:6" x14ac:dyDescent="0.25">
      <c r="A384" s="3" t="s">
        <v>383</v>
      </c>
      <c r="B384" t="s">
        <v>507</v>
      </c>
      <c r="C384" t="s">
        <v>1355</v>
      </c>
      <c r="D384" t="s">
        <v>892</v>
      </c>
      <c r="E384" t="s">
        <v>892</v>
      </c>
      <c r="F384" t="s">
        <v>1380</v>
      </c>
    </row>
    <row r="385" spans="1:6" x14ac:dyDescent="0.25">
      <c r="A385" s="3" t="s">
        <v>384</v>
      </c>
      <c r="B385" t="s">
        <v>507</v>
      </c>
      <c r="C385" t="s">
        <v>1355</v>
      </c>
      <c r="D385" t="s">
        <v>893</v>
      </c>
      <c r="E385" t="s">
        <v>893</v>
      </c>
      <c r="F385" t="s">
        <v>1381</v>
      </c>
    </row>
    <row r="386" spans="1:6" x14ac:dyDescent="0.25">
      <c r="A386" s="3" t="s">
        <v>385</v>
      </c>
      <c r="B386" t="s">
        <v>507</v>
      </c>
      <c r="C386" t="s">
        <v>1355</v>
      </c>
      <c r="D386" t="s">
        <v>894</v>
      </c>
      <c r="E386" t="s">
        <v>894</v>
      </c>
      <c r="F386" t="s">
        <v>1382</v>
      </c>
    </row>
    <row r="387" spans="1:6" x14ac:dyDescent="0.25">
      <c r="A387" s="3" t="s">
        <v>386</v>
      </c>
      <c r="B387" t="s">
        <v>507</v>
      </c>
      <c r="C387" t="s">
        <v>1355</v>
      </c>
      <c r="D387" t="s">
        <v>895</v>
      </c>
      <c r="E387" t="s">
        <v>895</v>
      </c>
      <c r="F387" t="s">
        <v>1383</v>
      </c>
    </row>
    <row r="388" spans="1:6" x14ac:dyDescent="0.25">
      <c r="A388" s="3" t="s">
        <v>387</v>
      </c>
      <c r="B388" t="s">
        <v>507</v>
      </c>
      <c r="C388" t="s">
        <v>1355</v>
      </c>
      <c r="D388" t="s">
        <v>896</v>
      </c>
      <c r="E388" t="s">
        <v>896</v>
      </c>
      <c r="F388" t="s">
        <v>1384</v>
      </c>
    </row>
    <row r="389" spans="1:6" x14ac:dyDescent="0.25">
      <c r="A389" s="3" t="s">
        <v>388</v>
      </c>
      <c r="B389" t="s">
        <v>507</v>
      </c>
      <c r="C389" t="s">
        <v>1355</v>
      </c>
      <c r="D389" t="s">
        <v>897</v>
      </c>
      <c r="E389" t="s">
        <v>897</v>
      </c>
      <c r="F389" t="s">
        <v>1385</v>
      </c>
    </row>
    <row r="390" spans="1:6" x14ac:dyDescent="0.25">
      <c r="A390" s="3" t="s">
        <v>389</v>
      </c>
      <c r="B390" t="s">
        <v>507</v>
      </c>
      <c r="C390" t="s">
        <v>1355</v>
      </c>
      <c r="D390" t="s">
        <v>898</v>
      </c>
      <c r="E390" t="s">
        <v>898</v>
      </c>
      <c r="F390" t="s">
        <v>1386</v>
      </c>
    </row>
    <row r="391" spans="1:6" x14ac:dyDescent="0.25">
      <c r="A391" s="3" t="s">
        <v>390</v>
      </c>
      <c r="B391" t="s">
        <v>507</v>
      </c>
      <c r="C391" t="s">
        <v>1355</v>
      </c>
      <c r="D391" t="s">
        <v>899</v>
      </c>
      <c r="E391" t="s">
        <v>899</v>
      </c>
      <c r="F391" t="s">
        <v>1387</v>
      </c>
    </row>
    <row r="392" spans="1:6" x14ac:dyDescent="0.25">
      <c r="A392" s="3" t="s">
        <v>391</v>
      </c>
      <c r="B392" t="s">
        <v>507</v>
      </c>
      <c r="C392" t="s">
        <v>1355</v>
      </c>
      <c r="D392" t="s">
        <v>900</v>
      </c>
      <c r="E392" t="s">
        <v>900</v>
      </c>
      <c r="F392" t="s">
        <v>1388</v>
      </c>
    </row>
    <row r="393" spans="1:6" x14ac:dyDescent="0.25">
      <c r="A393" s="3" t="s">
        <v>392</v>
      </c>
      <c r="B393" t="s">
        <v>507</v>
      </c>
      <c r="C393" t="s">
        <v>1355</v>
      </c>
      <c r="D393" t="s">
        <v>901</v>
      </c>
      <c r="E393" t="s">
        <v>901</v>
      </c>
      <c r="F393" t="s">
        <v>1389</v>
      </c>
    </row>
    <row r="394" spans="1:6" x14ac:dyDescent="0.25">
      <c r="A394" s="3" t="s">
        <v>393</v>
      </c>
      <c r="B394" t="s">
        <v>507</v>
      </c>
      <c r="C394" t="s">
        <v>1355</v>
      </c>
      <c r="D394" t="s">
        <v>902</v>
      </c>
      <c r="E394" t="s">
        <v>902</v>
      </c>
      <c r="F394" t="s">
        <v>1390</v>
      </c>
    </row>
    <row r="395" spans="1:6" x14ac:dyDescent="0.25">
      <c r="A395" s="3" t="s">
        <v>394</v>
      </c>
      <c r="B395" t="s">
        <v>507</v>
      </c>
      <c r="C395" t="s">
        <v>1355</v>
      </c>
      <c r="D395" t="s">
        <v>903</v>
      </c>
      <c r="E395" t="s">
        <v>903</v>
      </c>
      <c r="F395" t="s">
        <v>1391</v>
      </c>
    </row>
    <row r="396" spans="1:6" x14ac:dyDescent="0.25">
      <c r="A396" s="3" t="s">
        <v>395</v>
      </c>
      <c r="B396" t="s">
        <v>507</v>
      </c>
      <c r="C396" t="s">
        <v>1355</v>
      </c>
      <c r="D396" t="s">
        <v>904</v>
      </c>
      <c r="E396" t="s">
        <v>904</v>
      </c>
      <c r="F396" t="s">
        <v>1392</v>
      </c>
    </row>
    <row r="397" spans="1:6" x14ac:dyDescent="0.25">
      <c r="A397" s="3" t="s">
        <v>396</v>
      </c>
      <c r="B397" t="s">
        <v>507</v>
      </c>
      <c r="C397" t="s">
        <v>1355</v>
      </c>
      <c r="D397" t="s">
        <v>905</v>
      </c>
      <c r="E397" t="s">
        <v>905</v>
      </c>
      <c r="F397" t="s">
        <v>1393</v>
      </c>
    </row>
    <row r="398" spans="1:6" x14ac:dyDescent="0.25">
      <c r="A398" s="3" t="s">
        <v>397</v>
      </c>
      <c r="B398" t="s">
        <v>507</v>
      </c>
      <c r="C398" t="s">
        <v>1355</v>
      </c>
      <c r="D398" t="s">
        <v>906</v>
      </c>
      <c r="E398" t="s">
        <v>906</v>
      </c>
      <c r="F398" t="s">
        <v>1143</v>
      </c>
    </row>
    <row r="399" spans="1:6" x14ac:dyDescent="0.25">
      <c r="A399" s="3" t="s">
        <v>398</v>
      </c>
      <c r="B399" t="s">
        <v>507</v>
      </c>
      <c r="C399" t="s">
        <v>1355</v>
      </c>
      <c r="D399" t="s">
        <v>907</v>
      </c>
      <c r="E399" t="s">
        <v>907</v>
      </c>
      <c r="F399" t="s">
        <v>1394</v>
      </c>
    </row>
    <row r="400" spans="1:6" x14ac:dyDescent="0.25">
      <c r="A400" s="3" t="s">
        <v>399</v>
      </c>
      <c r="B400" t="s">
        <v>507</v>
      </c>
      <c r="C400" t="s">
        <v>1355</v>
      </c>
      <c r="D400" t="s">
        <v>908</v>
      </c>
      <c r="E400" t="s">
        <v>908</v>
      </c>
      <c r="F400" t="s">
        <v>1395</v>
      </c>
    </row>
    <row r="401" spans="1:6" x14ac:dyDescent="0.25">
      <c r="A401" s="3" t="s">
        <v>400</v>
      </c>
      <c r="B401" t="s">
        <v>507</v>
      </c>
      <c r="C401" t="s">
        <v>1355</v>
      </c>
      <c r="D401" t="s">
        <v>909</v>
      </c>
      <c r="E401" t="s">
        <v>909</v>
      </c>
      <c r="F401" t="s">
        <v>1396</v>
      </c>
    </row>
    <row r="402" spans="1:6" x14ac:dyDescent="0.25">
      <c r="A402" s="3" t="s">
        <v>401</v>
      </c>
      <c r="B402" t="s">
        <v>507</v>
      </c>
      <c r="C402" t="s">
        <v>1355</v>
      </c>
      <c r="D402" t="s">
        <v>910</v>
      </c>
      <c r="E402" t="s">
        <v>910</v>
      </c>
      <c r="F402" t="s">
        <v>1397</v>
      </c>
    </row>
    <row r="403" spans="1:6" x14ac:dyDescent="0.25">
      <c r="A403" s="3" t="s">
        <v>402</v>
      </c>
      <c r="B403" t="s">
        <v>508</v>
      </c>
      <c r="C403" t="s">
        <v>1398</v>
      </c>
      <c r="D403" s="4" t="s">
        <v>911</v>
      </c>
      <c r="E403" s="6" t="s">
        <v>913</v>
      </c>
      <c r="F403" t="s">
        <v>1399</v>
      </c>
    </row>
    <row r="404" spans="1:6" x14ac:dyDescent="0.25">
      <c r="A404" s="3" t="s">
        <v>403</v>
      </c>
      <c r="B404" t="s">
        <v>508</v>
      </c>
      <c r="C404" t="s">
        <v>1398</v>
      </c>
      <c r="D404" t="s">
        <v>912</v>
      </c>
      <c r="E404" t="s">
        <v>912</v>
      </c>
      <c r="F404" t="s">
        <v>1400</v>
      </c>
    </row>
    <row r="405" spans="1:6" x14ac:dyDescent="0.25">
      <c r="A405" s="3" t="s">
        <v>404</v>
      </c>
      <c r="B405" t="s">
        <v>508</v>
      </c>
      <c r="C405" t="s">
        <v>1398</v>
      </c>
      <c r="D405" t="s">
        <v>913</v>
      </c>
      <c r="E405" s="6" t="s">
        <v>913</v>
      </c>
      <c r="F405" t="s">
        <v>1399</v>
      </c>
    </row>
    <row r="406" spans="1:6" x14ac:dyDescent="0.25">
      <c r="A406" s="3" t="s">
        <v>405</v>
      </c>
      <c r="B406" t="s">
        <v>508</v>
      </c>
      <c r="C406" t="s">
        <v>1398</v>
      </c>
      <c r="D406" t="s">
        <v>914</v>
      </c>
      <c r="E406" t="s">
        <v>914</v>
      </c>
      <c r="F406" t="s">
        <v>1401</v>
      </c>
    </row>
    <row r="407" spans="1:6" x14ac:dyDescent="0.25">
      <c r="A407" s="3" t="s">
        <v>406</v>
      </c>
      <c r="B407" t="s">
        <v>508</v>
      </c>
      <c r="C407" t="s">
        <v>1398</v>
      </c>
      <c r="D407" t="s">
        <v>915</v>
      </c>
      <c r="E407" t="s">
        <v>915</v>
      </c>
      <c r="F407" t="s">
        <v>1402</v>
      </c>
    </row>
    <row r="408" spans="1:6" x14ac:dyDescent="0.25">
      <c r="A408" s="3" t="s">
        <v>407</v>
      </c>
      <c r="B408" t="s">
        <v>508</v>
      </c>
      <c r="C408" t="s">
        <v>1398</v>
      </c>
      <c r="D408" s="4" t="s">
        <v>916</v>
      </c>
      <c r="E408" s="6" t="s">
        <v>913</v>
      </c>
      <c r="F408" t="s">
        <v>1399</v>
      </c>
    </row>
    <row r="409" spans="1:6" x14ac:dyDescent="0.25">
      <c r="A409" s="3" t="s">
        <v>408</v>
      </c>
      <c r="B409" t="s">
        <v>508</v>
      </c>
      <c r="C409" t="s">
        <v>1398</v>
      </c>
      <c r="D409" t="s">
        <v>917</v>
      </c>
      <c r="E409" t="s">
        <v>917</v>
      </c>
      <c r="F409" t="s">
        <v>1403</v>
      </c>
    </row>
    <row r="410" spans="1:6" x14ac:dyDescent="0.25">
      <c r="A410" s="3" t="s">
        <v>409</v>
      </c>
      <c r="B410" t="s">
        <v>508</v>
      </c>
      <c r="C410" t="s">
        <v>1398</v>
      </c>
      <c r="D410" t="s">
        <v>918</v>
      </c>
      <c r="E410" t="s">
        <v>918</v>
      </c>
      <c r="F410" t="s">
        <v>1404</v>
      </c>
    </row>
    <row r="411" spans="1:6" x14ac:dyDescent="0.25">
      <c r="A411" s="3" t="s">
        <v>410</v>
      </c>
      <c r="B411" t="s">
        <v>508</v>
      </c>
      <c r="C411" t="s">
        <v>1398</v>
      </c>
      <c r="D411" t="s">
        <v>919</v>
      </c>
      <c r="E411" t="s">
        <v>919</v>
      </c>
      <c r="F411" t="s">
        <v>1405</v>
      </c>
    </row>
    <row r="412" spans="1:6" x14ac:dyDescent="0.25">
      <c r="A412" s="3" t="s">
        <v>411</v>
      </c>
      <c r="B412" t="s">
        <v>508</v>
      </c>
      <c r="C412" t="s">
        <v>1398</v>
      </c>
      <c r="D412" t="s">
        <v>920</v>
      </c>
      <c r="E412" t="s">
        <v>920</v>
      </c>
      <c r="F412" t="s">
        <v>1406</v>
      </c>
    </row>
    <row r="413" spans="1:6" x14ac:dyDescent="0.25">
      <c r="A413" s="3" t="s">
        <v>412</v>
      </c>
      <c r="B413" t="s">
        <v>508</v>
      </c>
      <c r="C413" t="s">
        <v>1398</v>
      </c>
      <c r="D413" t="s">
        <v>921</v>
      </c>
      <c r="E413" t="s">
        <v>921</v>
      </c>
      <c r="F413" t="s">
        <v>1407</v>
      </c>
    </row>
    <row r="414" spans="1:6" x14ac:dyDescent="0.25">
      <c r="A414" s="3" t="s">
        <v>413</v>
      </c>
      <c r="B414" t="s">
        <v>508</v>
      </c>
      <c r="C414" t="s">
        <v>1398</v>
      </c>
      <c r="D414" t="s">
        <v>922</v>
      </c>
      <c r="E414" t="s">
        <v>922</v>
      </c>
      <c r="F414" t="s">
        <v>1408</v>
      </c>
    </row>
    <row r="415" spans="1:6" x14ac:dyDescent="0.25">
      <c r="A415" s="3" t="s">
        <v>414</v>
      </c>
      <c r="B415" t="s">
        <v>508</v>
      </c>
      <c r="C415" t="s">
        <v>1398</v>
      </c>
      <c r="D415" t="s">
        <v>923</v>
      </c>
      <c r="E415" t="s">
        <v>923</v>
      </c>
      <c r="F415" t="s">
        <v>1409</v>
      </c>
    </row>
    <row r="416" spans="1:6" x14ac:dyDescent="0.25">
      <c r="A416" s="3" t="s">
        <v>415</v>
      </c>
      <c r="B416" t="s">
        <v>508</v>
      </c>
      <c r="C416" t="s">
        <v>1398</v>
      </c>
      <c r="D416" t="s">
        <v>924</v>
      </c>
      <c r="E416" t="s">
        <v>924</v>
      </c>
      <c r="F416" t="s">
        <v>1410</v>
      </c>
    </row>
    <row r="417" spans="1:6" x14ac:dyDescent="0.25">
      <c r="A417" s="3" t="s">
        <v>416</v>
      </c>
      <c r="B417" t="s">
        <v>508</v>
      </c>
      <c r="C417" t="s">
        <v>1398</v>
      </c>
      <c r="D417" t="s">
        <v>925</v>
      </c>
      <c r="E417" t="s">
        <v>925</v>
      </c>
      <c r="F417" t="s">
        <v>1411</v>
      </c>
    </row>
    <row r="418" spans="1:6" x14ac:dyDescent="0.25">
      <c r="A418" s="3" t="s">
        <v>417</v>
      </c>
      <c r="B418" t="s">
        <v>508</v>
      </c>
      <c r="C418" t="s">
        <v>1398</v>
      </c>
      <c r="D418" t="s">
        <v>926</v>
      </c>
      <c r="E418" t="s">
        <v>926</v>
      </c>
      <c r="F418" t="s">
        <v>1412</v>
      </c>
    </row>
    <row r="419" spans="1:6" x14ac:dyDescent="0.25">
      <c r="A419" s="3" t="s">
        <v>418</v>
      </c>
      <c r="B419" t="s">
        <v>508</v>
      </c>
      <c r="C419" t="s">
        <v>1398</v>
      </c>
      <c r="D419" t="s">
        <v>927</v>
      </c>
      <c r="E419" t="s">
        <v>927</v>
      </c>
      <c r="F419" t="s">
        <v>1413</v>
      </c>
    </row>
    <row r="420" spans="1:6" x14ac:dyDescent="0.25">
      <c r="A420" s="3" t="s">
        <v>419</v>
      </c>
      <c r="B420" t="s">
        <v>508</v>
      </c>
      <c r="C420" t="s">
        <v>1398</v>
      </c>
      <c r="D420" t="s">
        <v>928</v>
      </c>
      <c r="E420" t="s">
        <v>928</v>
      </c>
      <c r="F420" t="s">
        <v>1414</v>
      </c>
    </row>
    <row r="421" spans="1:6" x14ac:dyDescent="0.25">
      <c r="A421" s="3" t="s">
        <v>420</v>
      </c>
      <c r="B421" t="s">
        <v>508</v>
      </c>
      <c r="C421" t="s">
        <v>1398</v>
      </c>
      <c r="D421" t="s">
        <v>929</v>
      </c>
      <c r="E421" t="s">
        <v>929</v>
      </c>
      <c r="F421" t="s">
        <v>1415</v>
      </c>
    </row>
    <row r="422" spans="1:6" x14ac:dyDescent="0.25">
      <c r="A422" s="3" t="s">
        <v>421</v>
      </c>
      <c r="B422" t="s">
        <v>508</v>
      </c>
      <c r="C422" t="s">
        <v>1398</v>
      </c>
      <c r="D422" t="s">
        <v>930</v>
      </c>
      <c r="E422" t="s">
        <v>930</v>
      </c>
      <c r="F422" t="s">
        <v>1416</v>
      </c>
    </row>
    <row r="423" spans="1:6" x14ac:dyDescent="0.25">
      <c r="A423" s="3" t="s">
        <v>422</v>
      </c>
      <c r="B423" t="s">
        <v>508</v>
      </c>
      <c r="C423" t="s">
        <v>1398</v>
      </c>
      <c r="D423" t="s">
        <v>931</v>
      </c>
      <c r="E423" t="s">
        <v>931</v>
      </c>
      <c r="F423" t="s">
        <v>1417</v>
      </c>
    </row>
    <row r="424" spans="1:6" x14ac:dyDescent="0.25">
      <c r="A424" s="3" t="s">
        <v>423</v>
      </c>
      <c r="B424" t="s">
        <v>508</v>
      </c>
      <c r="C424" t="s">
        <v>1398</v>
      </c>
      <c r="D424" t="s">
        <v>932</v>
      </c>
      <c r="E424" t="s">
        <v>932</v>
      </c>
      <c r="F424" t="s">
        <v>1418</v>
      </c>
    </row>
    <row r="425" spans="1:6" x14ac:dyDescent="0.25">
      <c r="A425" s="3" t="s">
        <v>424</v>
      </c>
      <c r="B425" t="s">
        <v>508</v>
      </c>
      <c r="C425" t="s">
        <v>1398</v>
      </c>
      <c r="D425" t="s">
        <v>933</v>
      </c>
      <c r="E425" t="s">
        <v>933</v>
      </c>
      <c r="F425" t="s">
        <v>1419</v>
      </c>
    </row>
    <row r="426" spans="1:6" x14ac:dyDescent="0.25">
      <c r="A426" s="3" t="s">
        <v>425</v>
      </c>
      <c r="B426" t="s">
        <v>508</v>
      </c>
      <c r="C426" t="s">
        <v>1398</v>
      </c>
      <c r="D426" t="s">
        <v>934</v>
      </c>
      <c r="E426" t="s">
        <v>934</v>
      </c>
      <c r="F426" t="s">
        <v>1420</v>
      </c>
    </row>
    <row r="427" spans="1:6" x14ac:dyDescent="0.25">
      <c r="A427" s="3" t="s">
        <v>426</v>
      </c>
      <c r="B427" t="s">
        <v>508</v>
      </c>
      <c r="C427" t="s">
        <v>1398</v>
      </c>
      <c r="D427" t="s">
        <v>935</v>
      </c>
      <c r="E427" t="s">
        <v>935</v>
      </c>
      <c r="F427" t="s">
        <v>1421</v>
      </c>
    </row>
    <row r="428" spans="1:6" x14ac:dyDescent="0.25">
      <c r="A428" s="3" t="s">
        <v>427</v>
      </c>
      <c r="B428" t="s">
        <v>508</v>
      </c>
      <c r="C428" t="s">
        <v>1398</v>
      </c>
      <c r="D428" t="s">
        <v>936</v>
      </c>
      <c r="E428" t="s">
        <v>936</v>
      </c>
      <c r="F428" t="s">
        <v>1422</v>
      </c>
    </row>
    <row r="429" spans="1:6" x14ac:dyDescent="0.25">
      <c r="A429" s="3" t="s">
        <v>428</v>
      </c>
      <c r="B429" t="s">
        <v>509</v>
      </c>
      <c r="C429" t="s">
        <v>1423</v>
      </c>
      <c r="D429" t="s">
        <v>937</v>
      </c>
      <c r="E429" t="s">
        <v>937</v>
      </c>
      <c r="F429" t="s">
        <v>1424</v>
      </c>
    </row>
    <row r="430" spans="1:6" x14ac:dyDescent="0.25">
      <c r="A430" s="3" t="s">
        <v>429</v>
      </c>
      <c r="B430" t="s">
        <v>509</v>
      </c>
      <c r="C430" t="s">
        <v>1423</v>
      </c>
      <c r="D430" t="s">
        <v>938</v>
      </c>
      <c r="E430" t="s">
        <v>938</v>
      </c>
      <c r="F430" t="s">
        <v>1425</v>
      </c>
    </row>
    <row r="431" spans="1:6" x14ac:dyDescent="0.25">
      <c r="A431" s="3" t="s">
        <v>430</v>
      </c>
      <c r="B431" t="s">
        <v>509</v>
      </c>
      <c r="C431" t="s">
        <v>1423</v>
      </c>
      <c r="D431" t="s">
        <v>939</v>
      </c>
      <c r="E431" t="s">
        <v>939</v>
      </c>
      <c r="F431" t="s">
        <v>1426</v>
      </c>
    </row>
    <row r="432" spans="1:6" x14ac:dyDescent="0.25">
      <c r="A432" s="3" t="s">
        <v>431</v>
      </c>
      <c r="B432" t="s">
        <v>509</v>
      </c>
      <c r="C432" t="s">
        <v>1423</v>
      </c>
      <c r="D432" t="s">
        <v>940</v>
      </c>
      <c r="E432" t="s">
        <v>940</v>
      </c>
      <c r="F432" t="s">
        <v>1427</v>
      </c>
    </row>
    <row r="433" spans="1:6" x14ac:dyDescent="0.25">
      <c r="A433" s="3" t="s">
        <v>432</v>
      </c>
      <c r="B433" t="s">
        <v>509</v>
      </c>
      <c r="C433" t="s">
        <v>1423</v>
      </c>
      <c r="D433" t="s">
        <v>941</v>
      </c>
      <c r="E433" t="s">
        <v>941</v>
      </c>
      <c r="F433" t="s">
        <v>1428</v>
      </c>
    </row>
    <row r="434" spans="1:6" x14ac:dyDescent="0.25">
      <c r="A434" s="3" t="s">
        <v>433</v>
      </c>
      <c r="B434" t="s">
        <v>509</v>
      </c>
      <c r="C434" t="s">
        <v>1423</v>
      </c>
      <c r="D434" t="s">
        <v>942</v>
      </c>
      <c r="E434" t="s">
        <v>942</v>
      </c>
      <c r="F434" t="s">
        <v>1429</v>
      </c>
    </row>
    <row r="435" spans="1:6" x14ac:dyDescent="0.25">
      <c r="A435" s="3" t="s">
        <v>434</v>
      </c>
      <c r="B435" t="s">
        <v>509</v>
      </c>
      <c r="C435" t="s">
        <v>1423</v>
      </c>
      <c r="D435" t="s">
        <v>943</v>
      </c>
      <c r="E435" t="s">
        <v>943</v>
      </c>
      <c r="F435" t="s">
        <v>1430</v>
      </c>
    </row>
    <row r="436" spans="1:6" x14ac:dyDescent="0.25">
      <c r="A436" s="3" t="s">
        <v>435</v>
      </c>
      <c r="B436" t="s">
        <v>509</v>
      </c>
      <c r="C436" t="s">
        <v>1423</v>
      </c>
      <c r="D436" t="s">
        <v>944</v>
      </c>
      <c r="E436" t="s">
        <v>944</v>
      </c>
      <c r="F436" t="s">
        <v>1431</v>
      </c>
    </row>
    <row r="437" spans="1:6" x14ac:dyDescent="0.25">
      <c r="A437" s="3" t="s">
        <v>436</v>
      </c>
      <c r="B437" t="s">
        <v>509</v>
      </c>
      <c r="C437" t="s">
        <v>1423</v>
      </c>
      <c r="D437" t="s">
        <v>945</v>
      </c>
      <c r="E437" t="s">
        <v>945</v>
      </c>
      <c r="F437" t="s">
        <v>1432</v>
      </c>
    </row>
    <row r="438" spans="1:6" x14ac:dyDescent="0.25">
      <c r="A438" s="3" t="s">
        <v>437</v>
      </c>
      <c r="B438" t="s">
        <v>509</v>
      </c>
      <c r="C438" t="s">
        <v>1423</v>
      </c>
      <c r="D438" t="s">
        <v>946</v>
      </c>
      <c r="E438" t="s">
        <v>946</v>
      </c>
      <c r="F438" t="s">
        <v>1433</v>
      </c>
    </row>
    <row r="439" spans="1:6" x14ac:dyDescent="0.25">
      <c r="A439" s="3" t="s">
        <v>438</v>
      </c>
      <c r="B439" t="s">
        <v>509</v>
      </c>
      <c r="C439" t="s">
        <v>1423</v>
      </c>
      <c r="D439" t="s">
        <v>947</v>
      </c>
      <c r="E439" t="s">
        <v>947</v>
      </c>
      <c r="F439" t="s">
        <v>1434</v>
      </c>
    </row>
    <row r="440" spans="1:6" x14ac:dyDescent="0.25">
      <c r="A440" s="3" t="s">
        <v>439</v>
      </c>
      <c r="B440" t="s">
        <v>509</v>
      </c>
      <c r="C440" t="s">
        <v>1423</v>
      </c>
      <c r="D440" t="s">
        <v>948</v>
      </c>
      <c r="E440" t="s">
        <v>948</v>
      </c>
      <c r="F440" t="s">
        <v>1435</v>
      </c>
    </row>
    <row r="441" spans="1:6" x14ac:dyDescent="0.25">
      <c r="A441" s="3" t="s">
        <v>440</v>
      </c>
      <c r="B441" t="s">
        <v>509</v>
      </c>
      <c r="C441" t="s">
        <v>1423</v>
      </c>
      <c r="D441" t="s">
        <v>949</v>
      </c>
      <c r="E441" t="s">
        <v>949</v>
      </c>
      <c r="F441" t="s">
        <v>1436</v>
      </c>
    </row>
    <row r="442" spans="1:6" x14ac:dyDescent="0.25">
      <c r="A442" s="3" t="s">
        <v>441</v>
      </c>
      <c r="B442" t="s">
        <v>509</v>
      </c>
      <c r="C442" t="s">
        <v>1423</v>
      </c>
      <c r="D442" t="s">
        <v>950</v>
      </c>
      <c r="E442" t="s">
        <v>950</v>
      </c>
      <c r="F442" t="s">
        <v>1437</v>
      </c>
    </row>
    <row r="443" spans="1:6" x14ac:dyDescent="0.25">
      <c r="A443" s="3" t="s">
        <v>442</v>
      </c>
      <c r="B443" t="s">
        <v>509</v>
      </c>
      <c r="C443" t="s">
        <v>1423</v>
      </c>
      <c r="D443" t="s">
        <v>951</v>
      </c>
      <c r="E443" t="s">
        <v>951</v>
      </c>
      <c r="F443" t="s">
        <v>1438</v>
      </c>
    </row>
    <row r="444" spans="1:6" x14ac:dyDescent="0.25">
      <c r="A444" s="3" t="s">
        <v>443</v>
      </c>
      <c r="B444" t="s">
        <v>509</v>
      </c>
      <c r="C444" t="s">
        <v>1423</v>
      </c>
      <c r="D444" t="s">
        <v>952</v>
      </c>
      <c r="E444" t="s">
        <v>952</v>
      </c>
      <c r="F444" t="s">
        <v>1439</v>
      </c>
    </row>
    <row r="445" spans="1:6" x14ac:dyDescent="0.25">
      <c r="A445" s="3" t="s">
        <v>444</v>
      </c>
      <c r="B445" t="s">
        <v>509</v>
      </c>
      <c r="C445" t="s">
        <v>1423</v>
      </c>
      <c r="D445" t="s">
        <v>953</v>
      </c>
      <c r="E445" t="s">
        <v>953</v>
      </c>
      <c r="F445" t="s">
        <v>1440</v>
      </c>
    </row>
    <row r="446" spans="1:6" x14ac:dyDescent="0.25">
      <c r="A446" s="3" t="s">
        <v>445</v>
      </c>
      <c r="B446" t="s">
        <v>509</v>
      </c>
      <c r="C446" t="s">
        <v>1423</v>
      </c>
      <c r="D446" t="s">
        <v>954</v>
      </c>
      <c r="E446" t="s">
        <v>954</v>
      </c>
      <c r="F446" t="s">
        <v>1441</v>
      </c>
    </row>
    <row r="447" spans="1:6" x14ac:dyDescent="0.25">
      <c r="A447" s="3" t="s">
        <v>446</v>
      </c>
      <c r="B447" t="s">
        <v>510</v>
      </c>
      <c r="C447" t="s">
        <v>1442</v>
      </c>
      <c r="D447" t="s">
        <v>955</v>
      </c>
      <c r="E447" t="s">
        <v>955</v>
      </c>
      <c r="F447" t="s">
        <v>1308</v>
      </c>
    </row>
    <row r="448" spans="1:6" x14ac:dyDescent="0.25">
      <c r="A448" s="3" t="s">
        <v>447</v>
      </c>
      <c r="B448" t="s">
        <v>510</v>
      </c>
      <c r="C448" t="s">
        <v>1442</v>
      </c>
      <c r="D448" t="s">
        <v>956</v>
      </c>
      <c r="E448" t="s">
        <v>956</v>
      </c>
      <c r="F448" t="s">
        <v>1333</v>
      </c>
    </row>
    <row r="449" spans="1:6" x14ac:dyDescent="0.25">
      <c r="A449" s="3" t="s">
        <v>448</v>
      </c>
      <c r="B449" t="s">
        <v>510</v>
      </c>
      <c r="C449" t="s">
        <v>1442</v>
      </c>
      <c r="D449" t="s">
        <v>957</v>
      </c>
      <c r="E449" t="s">
        <v>957</v>
      </c>
      <c r="F449" t="s">
        <v>1334</v>
      </c>
    </row>
    <row r="450" spans="1:6" x14ac:dyDescent="0.25">
      <c r="A450" s="3" t="s">
        <v>449</v>
      </c>
      <c r="B450" t="s">
        <v>510</v>
      </c>
      <c r="C450" t="s">
        <v>1442</v>
      </c>
      <c r="D450" t="s">
        <v>958</v>
      </c>
      <c r="E450" t="s">
        <v>958</v>
      </c>
      <c r="F450" t="s">
        <v>1309</v>
      </c>
    </row>
    <row r="451" spans="1:6" x14ac:dyDescent="0.25">
      <c r="A451" s="3" t="s">
        <v>450</v>
      </c>
      <c r="B451" t="s">
        <v>510</v>
      </c>
      <c r="C451" t="s">
        <v>1442</v>
      </c>
      <c r="D451" t="s">
        <v>959</v>
      </c>
      <c r="E451" t="s">
        <v>959</v>
      </c>
      <c r="F451" t="s">
        <v>1310</v>
      </c>
    </row>
    <row r="452" spans="1:6" x14ac:dyDescent="0.25">
      <c r="A452" s="3" t="s">
        <v>451</v>
      </c>
      <c r="B452" t="s">
        <v>510</v>
      </c>
      <c r="C452" t="s">
        <v>1442</v>
      </c>
      <c r="D452" t="s">
        <v>960</v>
      </c>
      <c r="E452" t="s">
        <v>960</v>
      </c>
      <c r="F452" t="s">
        <v>1311</v>
      </c>
    </row>
    <row r="453" spans="1:6" x14ac:dyDescent="0.25">
      <c r="A453" s="3" t="s">
        <v>452</v>
      </c>
      <c r="B453" t="s">
        <v>510</v>
      </c>
      <c r="C453" t="s">
        <v>1442</v>
      </c>
      <c r="D453" t="s">
        <v>961</v>
      </c>
      <c r="E453" t="s">
        <v>961</v>
      </c>
      <c r="F453" t="s">
        <v>1312</v>
      </c>
    </row>
    <row r="454" spans="1:6" x14ac:dyDescent="0.25">
      <c r="A454" s="3" t="s">
        <v>453</v>
      </c>
      <c r="B454" t="s">
        <v>510</v>
      </c>
      <c r="C454" t="s">
        <v>1442</v>
      </c>
      <c r="D454" t="s">
        <v>962</v>
      </c>
      <c r="E454" t="s">
        <v>962</v>
      </c>
      <c r="F454" t="s">
        <v>1313</v>
      </c>
    </row>
    <row r="455" spans="1:6" x14ac:dyDescent="0.25">
      <c r="A455" s="3" t="s">
        <v>454</v>
      </c>
      <c r="B455" t="s">
        <v>510</v>
      </c>
      <c r="C455" t="s">
        <v>1442</v>
      </c>
      <c r="D455" t="s">
        <v>963</v>
      </c>
      <c r="E455" t="s">
        <v>963</v>
      </c>
      <c r="F455" t="s">
        <v>1314</v>
      </c>
    </row>
    <row r="456" spans="1:6" x14ac:dyDescent="0.25">
      <c r="A456" s="3" t="s">
        <v>455</v>
      </c>
      <c r="B456" t="s">
        <v>510</v>
      </c>
      <c r="C456" t="s">
        <v>1442</v>
      </c>
      <c r="D456" t="s">
        <v>964</v>
      </c>
      <c r="E456" t="s">
        <v>964</v>
      </c>
      <c r="F456" t="s">
        <v>1316</v>
      </c>
    </row>
    <row r="457" spans="1:6" x14ac:dyDescent="0.25">
      <c r="A457" s="3" t="s">
        <v>456</v>
      </c>
      <c r="B457" t="s">
        <v>510</v>
      </c>
      <c r="C457" t="s">
        <v>1442</v>
      </c>
      <c r="D457" t="s">
        <v>965</v>
      </c>
      <c r="E457" t="s">
        <v>965</v>
      </c>
      <c r="F457" t="s">
        <v>1317</v>
      </c>
    </row>
    <row r="458" spans="1:6" x14ac:dyDescent="0.25">
      <c r="A458" s="3" t="s">
        <v>457</v>
      </c>
      <c r="B458" t="s">
        <v>510</v>
      </c>
      <c r="C458" t="s">
        <v>1442</v>
      </c>
      <c r="D458" t="s">
        <v>966</v>
      </c>
      <c r="E458" t="s">
        <v>966</v>
      </c>
      <c r="F458" t="s">
        <v>1318</v>
      </c>
    </row>
    <row r="459" spans="1:6" x14ac:dyDescent="0.25">
      <c r="A459" s="3" t="s">
        <v>458</v>
      </c>
      <c r="B459" t="s">
        <v>510</v>
      </c>
      <c r="C459" t="s">
        <v>1442</v>
      </c>
      <c r="D459" t="s">
        <v>967</v>
      </c>
      <c r="E459" t="s">
        <v>967</v>
      </c>
      <c r="F459" t="s">
        <v>1319</v>
      </c>
    </row>
    <row r="460" spans="1:6" x14ac:dyDescent="0.25">
      <c r="A460" s="3" t="s">
        <v>459</v>
      </c>
      <c r="B460" t="s">
        <v>510</v>
      </c>
      <c r="C460" t="s">
        <v>1442</v>
      </c>
      <c r="D460" t="s">
        <v>968</v>
      </c>
      <c r="E460" t="s">
        <v>968</v>
      </c>
      <c r="F460" t="s">
        <v>1320</v>
      </c>
    </row>
    <row r="461" spans="1:6" x14ac:dyDescent="0.25">
      <c r="A461" s="3" t="s">
        <v>460</v>
      </c>
      <c r="B461" t="s">
        <v>510</v>
      </c>
      <c r="C461" t="s">
        <v>1442</v>
      </c>
      <c r="D461" t="s">
        <v>969</v>
      </c>
      <c r="E461" t="s">
        <v>969</v>
      </c>
      <c r="F461" t="s">
        <v>1321</v>
      </c>
    </row>
    <row r="462" spans="1:6" x14ac:dyDescent="0.25">
      <c r="A462" s="3" t="s">
        <v>461</v>
      </c>
      <c r="B462" t="s">
        <v>510</v>
      </c>
      <c r="C462" t="s">
        <v>1442</v>
      </c>
      <c r="D462" t="s">
        <v>970</v>
      </c>
      <c r="E462" t="s">
        <v>970</v>
      </c>
      <c r="F462" t="s">
        <v>1322</v>
      </c>
    </row>
    <row r="463" spans="1:6" x14ac:dyDescent="0.25">
      <c r="A463" s="3" t="s">
        <v>462</v>
      </c>
      <c r="B463" t="s">
        <v>510</v>
      </c>
      <c r="C463" t="s">
        <v>1442</v>
      </c>
      <c r="D463" t="s">
        <v>971</v>
      </c>
      <c r="E463" t="s">
        <v>971</v>
      </c>
      <c r="F463" t="s">
        <v>1323</v>
      </c>
    </row>
    <row r="464" spans="1:6" x14ac:dyDescent="0.25">
      <c r="A464" s="3" t="s">
        <v>463</v>
      </c>
      <c r="B464" t="s">
        <v>510</v>
      </c>
      <c r="C464" t="s">
        <v>1442</v>
      </c>
      <c r="D464" t="s">
        <v>972</v>
      </c>
      <c r="E464" t="s">
        <v>972</v>
      </c>
      <c r="F464" t="s">
        <v>1324</v>
      </c>
    </row>
    <row r="465" spans="1:6" x14ac:dyDescent="0.25">
      <c r="A465" s="3" t="s">
        <v>464</v>
      </c>
      <c r="B465" t="s">
        <v>510</v>
      </c>
      <c r="C465" t="s">
        <v>1442</v>
      </c>
      <c r="D465" t="s">
        <v>973</v>
      </c>
      <c r="E465" t="s">
        <v>973</v>
      </c>
      <c r="F465" t="s">
        <v>1325</v>
      </c>
    </row>
    <row r="466" spans="1:6" x14ac:dyDescent="0.25">
      <c r="A466" s="3" t="s">
        <v>465</v>
      </c>
      <c r="B466" t="s">
        <v>510</v>
      </c>
      <c r="C466" t="s">
        <v>1442</v>
      </c>
      <c r="D466" t="s">
        <v>974</v>
      </c>
      <c r="E466" t="s">
        <v>974</v>
      </c>
      <c r="F466" t="s">
        <v>1326</v>
      </c>
    </row>
    <row r="467" spans="1:6" x14ac:dyDescent="0.25">
      <c r="A467" s="3" t="s">
        <v>466</v>
      </c>
      <c r="B467" t="s">
        <v>510</v>
      </c>
      <c r="C467" t="s">
        <v>1442</v>
      </c>
      <c r="D467" t="s">
        <v>975</v>
      </c>
      <c r="E467" t="s">
        <v>975</v>
      </c>
      <c r="F467" t="s">
        <v>1327</v>
      </c>
    </row>
    <row r="468" spans="1:6" x14ac:dyDescent="0.25">
      <c r="A468" s="3" t="s">
        <v>467</v>
      </c>
      <c r="B468" t="s">
        <v>510</v>
      </c>
      <c r="C468" t="s">
        <v>1442</v>
      </c>
      <c r="D468" t="s">
        <v>976</v>
      </c>
      <c r="E468" t="s">
        <v>976</v>
      </c>
      <c r="F468" t="s">
        <v>1328</v>
      </c>
    </row>
    <row r="469" spans="1:6" x14ac:dyDescent="0.25">
      <c r="A469" s="3" t="s">
        <v>468</v>
      </c>
      <c r="B469" t="s">
        <v>510</v>
      </c>
      <c r="C469" t="s">
        <v>1442</v>
      </c>
      <c r="D469" t="s">
        <v>977</v>
      </c>
      <c r="E469" t="s">
        <v>977</v>
      </c>
      <c r="F469" t="s">
        <v>1329</v>
      </c>
    </row>
    <row r="470" spans="1:6" x14ac:dyDescent="0.25">
      <c r="A470" s="3" t="s">
        <v>469</v>
      </c>
      <c r="B470" t="s">
        <v>510</v>
      </c>
      <c r="C470" t="s">
        <v>1442</v>
      </c>
      <c r="D470" t="s">
        <v>978</v>
      </c>
      <c r="E470" t="s">
        <v>978</v>
      </c>
      <c r="F470" t="s">
        <v>1330</v>
      </c>
    </row>
    <row r="471" spans="1:6" x14ac:dyDescent="0.25">
      <c r="A471" s="3" t="s">
        <v>470</v>
      </c>
      <c r="B471" t="s">
        <v>510</v>
      </c>
      <c r="C471" t="s">
        <v>1442</v>
      </c>
      <c r="D471" t="s">
        <v>979</v>
      </c>
      <c r="E471" t="s">
        <v>979</v>
      </c>
      <c r="F471" t="s">
        <v>1331</v>
      </c>
    </row>
    <row r="472" spans="1:6" x14ac:dyDescent="0.25">
      <c r="A472" s="3" t="s">
        <v>471</v>
      </c>
      <c r="B472" t="s">
        <v>510</v>
      </c>
      <c r="C472" t="s">
        <v>1442</v>
      </c>
      <c r="D472" t="s">
        <v>980</v>
      </c>
      <c r="E472" t="s">
        <v>980</v>
      </c>
      <c r="F472" t="s">
        <v>1332</v>
      </c>
    </row>
    <row r="473" spans="1:6" x14ac:dyDescent="0.25">
      <c r="A473" s="3" t="s">
        <v>472</v>
      </c>
      <c r="B473" t="s">
        <v>510</v>
      </c>
      <c r="C473" t="s">
        <v>1442</v>
      </c>
      <c r="D473" t="s">
        <v>981</v>
      </c>
      <c r="E473" t="s">
        <v>981</v>
      </c>
      <c r="F473" t="s">
        <v>1335</v>
      </c>
    </row>
    <row r="474" spans="1:6" x14ac:dyDescent="0.25">
      <c r="A474" s="3" t="s">
        <v>473</v>
      </c>
      <c r="B474" t="s">
        <v>510</v>
      </c>
      <c r="C474" t="s">
        <v>1442</v>
      </c>
      <c r="D474" t="s">
        <v>982</v>
      </c>
      <c r="E474" t="s">
        <v>982</v>
      </c>
      <c r="F474" t="s">
        <v>1336</v>
      </c>
    </row>
    <row r="475" spans="1:6" x14ac:dyDescent="0.25">
      <c r="A475" s="3" t="s">
        <v>474</v>
      </c>
      <c r="B475" t="s">
        <v>510</v>
      </c>
      <c r="C475" t="s">
        <v>1442</v>
      </c>
      <c r="D475" t="s">
        <v>983</v>
      </c>
      <c r="E475" t="s">
        <v>983</v>
      </c>
      <c r="F475" t="s">
        <v>1337</v>
      </c>
    </row>
    <row r="476" spans="1:6" x14ac:dyDescent="0.25">
      <c r="A476" s="3" t="s">
        <v>475</v>
      </c>
      <c r="B476" t="s">
        <v>510</v>
      </c>
      <c r="C476" t="s">
        <v>1442</v>
      </c>
      <c r="D476" t="s">
        <v>984</v>
      </c>
      <c r="E476" t="s">
        <v>984</v>
      </c>
      <c r="F476" t="s">
        <v>1338</v>
      </c>
    </row>
    <row r="477" spans="1:6" x14ac:dyDescent="0.25">
      <c r="A477" s="3" t="s">
        <v>476</v>
      </c>
      <c r="B477" t="s">
        <v>510</v>
      </c>
      <c r="C477" t="s">
        <v>1442</v>
      </c>
      <c r="D477" t="s">
        <v>985</v>
      </c>
      <c r="E477" t="s">
        <v>985</v>
      </c>
      <c r="F477" t="s">
        <v>1339</v>
      </c>
    </row>
    <row r="478" spans="1:6" x14ac:dyDescent="0.25">
      <c r="A478" s="3" t="s">
        <v>477</v>
      </c>
      <c r="B478" t="s">
        <v>510</v>
      </c>
      <c r="C478" t="s">
        <v>1442</v>
      </c>
      <c r="D478" t="s">
        <v>986</v>
      </c>
      <c r="E478" t="s">
        <v>986</v>
      </c>
      <c r="F478" t="s">
        <v>1341</v>
      </c>
    </row>
    <row r="479" spans="1:6" x14ac:dyDescent="0.25">
      <c r="A479" s="3" t="s">
        <v>478</v>
      </c>
      <c r="B479" t="s">
        <v>510</v>
      </c>
      <c r="C479" t="s">
        <v>1442</v>
      </c>
      <c r="D479" t="s">
        <v>987</v>
      </c>
      <c r="E479" t="s">
        <v>987</v>
      </c>
      <c r="F479" t="s">
        <v>1342</v>
      </c>
    </row>
    <row r="480" spans="1:6" x14ac:dyDescent="0.25">
      <c r="A480" s="3" t="s">
        <v>479</v>
      </c>
      <c r="B480" t="s">
        <v>510</v>
      </c>
      <c r="C480" t="s">
        <v>1442</v>
      </c>
      <c r="D480" t="s">
        <v>988</v>
      </c>
      <c r="E480" t="s">
        <v>988</v>
      </c>
      <c r="F480" t="s">
        <v>1343</v>
      </c>
    </row>
    <row r="481" spans="1:6" x14ac:dyDescent="0.25">
      <c r="A481" s="3" t="s">
        <v>480</v>
      </c>
      <c r="B481" t="s">
        <v>510</v>
      </c>
      <c r="C481" t="s">
        <v>1442</v>
      </c>
      <c r="D481" t="s">
        <v>989</v>
      </c>
      <c r="E481" t="s">
        <v>989</v>
      </c>
      <c r="F481" t="s">
        <v>1344</v>
      </c>
    </row>
    <row r="482" spans="1:6" x14ac:dyDescent="0.25">
      <c r="A482" s="3" t="s">
        <v>481</v>
      </c>
      <c r="B482" t="s">
        <v>510</v>
      </c>
      <c r="C482" t="s">
        <v>1442</v>
      </c>
      <c r="D482" t="s">
        <v>990</v>
      </c>
      <c r="E482" t="s">
        <v>990</v>
      </c>
      <c r="F482" t="s">
        <v>1345</v>
      </c>
    </row>
    <row r="483" spans="1:6" x14ac:dyDescent="0.25">
      <c r="A483" s="3" t="s">
        <v>482</v>
      </c>
      <c r="B483" t="s">
        <v>510</v>
      </c>
      <c r="C483" t="s">
        <v>1442</v>
      </c>
      <c r="D483" t="s">
        <v>991</v>
      </c>
      <c r="E483" t="s">
        <v>991</v>
      </c>
      <c r="F483" t="s">
        <v>1346</v>
      </c>
    </row>
    <row r="484" spans="1:6" x14ac:dyDescent="0.25">
      <c r="A484" s="3" t="s">
        <v>483</v>
      </c>
      <c r="B484" t="s">
        <v>510</v>
      </c>
      <c r="C484" t="s">
        <v>1442</v>
      </c>
      <c r="D484" t="s">
        <v>992</v>
      </c>
      <c r="E484" t="s">
        <v>992</v>
      </c>
      <c r="F484" t="s">
        <v>1347</v>
      </c>
    </row>
    <row r="485" spans="1:6" x14ac:dyDescent="0.25">
      <c r="A485" s="3" t="s">
        <v>484</v>
      </c>
      <c r="B485" t="s">
        <v>510</v>
      </c>
      <c r="C485" t="s">
        <v>1442</v>
      </c>
      <c r="D485" t="s">
        <v>993</v>
      </c>
      <c r="E485" t="s">
        <v>993</v>
      </c>
      <c r="F485" t="s">
        <v>1348</v>
      </c>
    </row>
    <row r="486" spans="1:6" x14ac:dyDescent="0.25">
      <c r="A486" s="3" t="s">
        <v>485</v>
      </c>
      <c r="B486" t="s">
        <v>510</v>
      </c>
      <c r="C486" t="s">
        <v>1442</v>
      </c>
      <c r="D486" t="s">
        <v>994</v>
      </c>
      <c r="E486" t="s">
        <v>994</v>
      </c>
      <c r="F486" t="s">
        <v>1349</v>
      </c>
    </row>
    <row r="487" spans="1:6" x14ac:dyDescent="0.25">
      <c r="A487" s="3" t="s">
        <v>486</v>
      </c>
      <c r="B487" t="s">
        <v>510</v>
      </c>
      <c r="C487" t="s">
        <v>1442</v>
      </c>
      <c r="D487" t="s">
        <v>995</v>
      </c>
      <c r="E487" t="s">
        <v>995</v>
      </c>
      <c r="F487" t="s">
        <v>1350</v>
      </c>
    </row>
    <row r="488" spans="1:6" x14ac:dyDescent="0.25">
      <c r="A488" s="3" t="s">
        <v>487</v>
      </c>
      <c r="B488" t="s">
        <v>510</v>
      </c>
      <c r="C488" t="s">
        <v>1442</v>
      </c>
      <c r="D488" t="s">
        <v>996</v>
      </c>
      <c r="E488" t="s">
        <v>996</v>
      </c>
      <c r="F488" t="s">
        <v>1351</v>
      </c>
    </row>
    <row r="489" spans="1:6" x14ac:dyDescent="0.25">
      <c r="A489" s="3" t="s">
        <v>488</v>
      </c>
      <c r="B489" t="s">
        <v>510</v>
      </c>
      <c r="C489" t="s">
        <v>1442</v>
      </c>
      <c r="D489" t="s">
        <v>997</v>
      </c>
      <c r="E489" t="s">
        <v>997</v>
      </c>
      <c r="F489" t="s">
        <v>1352</v>
      </c>
    </row>
    <row r="490" spans="1:6" x14ac:dyDescent="0.25">
      <c r="A490" s="3" t="s">
        <v>489</v>
      </c>
      <c r="B490" t="s">
        <v>510</v>
      </c>
      <c r="C490" t="s">
        <v>1442</v>
      </c>
      <c r="D490" t="s">
        <v>998</v>
      </c>
      <c r="E490" t="s">
        <v>998</v>
      </c>
      <c r="F490" t="s">
        <v>1353</v>
      </c>
    </row>
    <row r="491" spans="1:6" x14ac:dyDescent="0.25">
      <c r="A491" s="3" t="s">
        <v>490</v>
      </c>
      <c r="B491" t="s">
        <v>510</v>
      </c>
      <c r="C491" t="s">
        <v>1442</v>
      </c>
      <c r="D491" t="s">
        <v>999</v>
      </c>
      <c r="E491" t="s">
        <v>999</v>
      </c>
      <c r="F491" t="s">
        <v>1354</v>
      </c>
    </row>
    <row r="492" spans="1:6" x14ac:dyDescent="0.25">
      <c r="A492" s="3" t="s">
        <v>491</v>
      </c>
      <c r="B492" t="s">
        <v>510</v>
      </c>
      <c r="C492" t="s">
        <v>1442</v>
      </c>
      <c r="D492" t="s">
        <v>1000</v>
      </c>
      <c r="E492" t="s">
        <v>1000</v>
      </c>
      <c r="F492" t="s">
        <v>1340</v>
      </c>
    </row>
    <row r="493" spans="1:6" x14ac:dyDescent="0.25">
      <c r="A493" s="3" t="s">
        <v>492</v>
      </c>
      <c r="B493" t="s">
        <v>510</v>
      </c>
      <c r="C493" t="s">
        <v>1442</v>
      </c>
      <c r="D493" t="s">
        <v>1001</v>
      </c>
      <c r="E493" t="s">
        <v>1001</v>
      </c>
      <c r="F493" t="s">
        <v>1315</v>
      </c>
    </row>
    <row r="494" spans="1:6" x14ac:dyDescent="0.25">
      <c r="A494" s="3" t="s">
        <v>493</v>
      </c>
      <c r="B494" t="s">
        <v>510</v>
      </c>
      <c r="C494" t="s">
        <v>1442</v>
      </c>
      <c r="D494" t="s">
        <v>1002</v>
      </c>
      <c r="E494" s="4" t="s">
        <v>1002</v>
      </c>
      <c r="F494" t="s">
        <v>1304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5B3C1-0CB7-484C-9404-6CB834B42746}">
  <sheetPr codeName="Ark3">
    <tabColor theme="9" tint="0.39997558519241921"/>
  </sheetPr>
  <dimension ref="B2:R440"/>
  <sheetViews>
    <sheetView showGridLines="0" showRowColHeaders="0" workbookViewId="0">
      <selection activeCell="U52" sqref="U51:U52"/>
    </sheetView>
  </sheetViews>
  <sheetFormatPr baseColWidth="10" defaultColWidth="12" defaultRowHeight="10.199999999999999" x14ac:dyDescent="0.2"/>
  <cols>
    <col min="1" max="1" width="2.42578125" style="68" customWidth="1"/>
    <col min="2" max="2" width="15.140625" style="69" customWidth="1"/>
    <col min="3" max="18" width="10.42578125" style="69" customWidth="1"/>
    <col min="19" max="16384" width="12" style="68"/>
  </cols>
  <sheetData>
    <row r="2" spans="2:18" ht="24.6" customHeight="1" x14ac:dyDescent="0.2">
      <c r="B2" s="70" t="str">
        <f>pt_fylk!S14</f>
        <v>Slakteleveranser av kylling/høns i hele landet perioden 2002 - 2018 i kg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2:18" ht="11.4" customHeight="1" x14ac:dyDescent="0.2">
      <c r="B3" s="72" t="s">
        <v>1493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</row>
    <row r="4" spans="2:18" ht="15" customHeight="1" x14ac:dyDescent="0.2">
      <c r="B4" s="71"/>
      <c r="C4" s="82" t="str">
        <f>IF(pt_fylk!B7=0," ",pt_fylk!B7)</f>
        <v>2003</v>
      </c>
      <c r="D4" s="82" t="str">
        <f>IF(pt_fylk!C7=0," ",pt_fylk!C7)</f>
        <v>2004</v>
      </c>
      <c r="E4" s="82" t="str">
        <f>IF(pt_fylk!D7=0," ",pt_fylk!D7)</f>
        <v>2005</v>
      </c>
      <c r="F4" s="82" t="str">
        <f>IF(pt_fylk!E7=0," ",pt_fylk!E7)</f>
        <v>2006</v>
      </c>
      <c r="G4" s="82" t="str">
        <f>IF(pt_fylk!F7=0," ",pt_fylk!F7)</f>
        <v>2007</v>
      </c>
      <c r="H4" s="82" t="str">
        <f>IF(pt_fylk!G7=0," ",pt_fylk!G7)</f>
        <v>2008</v>
      </c>
      <c r="I4" s="82" t="str">
        <f>IF(pt_fylk!H7=0," ",pt_fylk!H7)</f>
        <v>2009</v>
      </c>
      <c r="J4" s="82" t="str">
        <f>IF(pt_fylk!I7=0," ",pt_fylk!I7)</f>
        <v>2010</v>
      </c>
      <c r="K4" s="82" t="str">
        <f>IF(pt_fylk!J7=0," ",pt_fylk!J7)</f>
        <v>2011</v>
      </c>
      <c r="L4" s="82" t="str">
        <f>IF(pt_fylk!K7=0," ",pt_fylk!K7)</f>
        <v>2012</v>
      </c>
      <c r="M4" s="82" t="str">
        <f>IF(pt_fylk!L7=0," ",pt_fylk!L7)</f>
        <v>2013</v>
      </c>
      <c r="N4" s="82" t="str">
        <f>IF(pt_fylk!M7=0," ",pt_fylk!M7)</f>
        <v>2014</v>
      </c>
      <c r="O4" s="82" t="str">
        <f>IF(pt_fylk!N7=0," ",pt_fylk!N7)</f>
        <v>2015</v>
      </c>
      <c r="P4" s="82" t="str">
        <f>IF(pt_fylk!O7=0," ",pt_fylk!O7)</f>
        <v>2016</v>
      </c>
      <c r="Q4" s="82" t="str">
        <f>IF(pt_fylk!P7=0," ",pt_fylk!P7)</f>
        <v>2017</v>
      </c>
      <c r="R4" s="82" t="str">
        <f>IF(pt_fylk!Q7=0," ",pt_fylk!Q7)</f>
        <v>2018</v>
      </c>
    </row>
    <row r="5" spans="2:18" x14ac:dyDescent="0.2">
      <c r="B5" s="83" t="str">
        <f>IF(pt_fylk!A8=0," ",pt_fylk!A8)</f>
        <v>0101 Halden</v>
      </c>
      <c r="C5" s="84">
        <f>IF(pt_fylk!B8=0," ",pt_fylk!B8)</f>
        <v>681683</v>
      </c>
      <c r="D5" s="84">
        <f>IF(pt_fylk!C8=0," ",pt_fylk!C8)</f>
        <v>651176</v>
      </c>
      <c r="E5" s="84">
        <f>IF(pt_fylk!D8=0," ",pt_fylk!D8)</f>
        <v>719997</v>
      </c>
      <c r="F5" s="84">
        <f>IF(pt_fylk!E8=0," ",pt_fylk!E8)</f>
        <v>863043</v>
      </c>
      <c r="G5" s="84">
        <f>IF(pt_fylk!F8=0," ",pt_fylk!F8)</f>
        <v>940460</v>
      </c>
      <c r="H5" s="84">
        <f>IF(pt_fylk!G8=0," ",pt_fylk!G8)</f>
        <v>1008414</v>
      </c>
      <c r="I5" s="84">
        <f>IF(pt_fylk!H8=0," ",pt_fylk!H8)</f>
        <v>1063061</v>
      </c>
      <c r="J5" s="84">
        <f>IF(pt_fylk!I8=0," ",pt_fylk!I8)</f>
        <v>1052260</v>
      </c>
      <c r="K5" s="84">
        <f>IF(pt_fylk!J8=0," ",pt_fylk!J8)</f>
        <v>1038981</v>
      </c>
      <c r="L5" s="84">
        <f>IF(pt_fylk!K8=0," ",pt_fylk!K8)</f>
        <v>1067516</v>
      </c>
      <c r="M5" s="84">
        <f>IF(pt_fylk!L8=0," ",pt_fylk!L8)</f>
        <v>1220677</v>
      </c>
      <c r="N5" s="84">
        <f>IF(pt_fylk!M8=0," ",pt_fylk!M8)</f>
        <v>1385421</v>
      </c>
      <c r="O5" s="84">
        <f>IF(pt_fylk!N8=0," ",pt_fylk!N8)</f>
        <v>1224699</v>
      </c>
      <c r="P5" s="84">
        <f>IF(pt_fylk!O8=0," ",pt_fylk!O8)</f>
        <v>1296029</v>
      </c>
      <c r="Q5" s="84">
        <f>IF(pt_fylk!P8=0," ",pt_fylk!P8)</f>
        <v>1242364</v>
      </c>
      <c r="R5" s="84">
        <f>IF(pt_fylk!Q8=0," ",pt_fylk!Q8)</f>
        <v>1075376</v>
      </c>
    </row>
    <row r="6" spans="2:18" x14ac:dyDescent="0.2">
      <c r="B6" s="83" t="str">
        <f>IF(pt_fylk!A9=0," ",pt_fylk!A9)</f>
        <v>0105 Sarpsborg</v>
      </c>
      <c r="C6" s="84">
        <f>IF(pt_fylk!B9=0," ",pt_fylk!B9)</f>
        <v>633100</v>
      </c>
      <c r="D6" s="84">
        <f>IF(pt_fylk!C9=0," ",pt_fylk!C9)</f>
        <v>641774</v>
      </c>
      <c r="E6" s="84">
        <f>IF(pt_fylk!D9=0," ",pt_fylk!D9)</f>
        <v>752917</v>
      </c>
      <c r="F6" s="84">
        <f>IF(pt_fylk!E9=0," ",pt_fylk!E9)</f>
        <v>851570</v>
      </c>
      <c r="G6" s="84">
        <f>IF(pt_fylk!F9=0," ",pt_fylk!F9)</f>
        <v>915860</v>
      </c>
      <c r="H6" s="84">
        <f>IF(pt_fylk!G9=0," ",pt_fylk!G9)</f>
        <v>890565</v>
      </c>
      <c r="I6" s="84">
        <f>IF(pt_fylk!H9=0," ",pt_fylk!H9)</f>
        <v>740524</v>
      </c>
      <c r="J6" s="84">
        <f>IF(pt_fylk!I9=0," ",pt_fylk!I9)</f>
        <v>797847</v>
      </c>
      <c r="K6" s="84">
        <f>IF(pt_fylk!J9=0," ",pt_fylk!J9)</f>
        <v>850005</v>
      </c>
      <c r="L6" s="84">
        <f>IF(pt_fylk!K9=0," ",pt_fylk!K9)</f>
        <v>770389</v>
      </c>
      <c r="M6" s="84">
        <f>IF(pt_fylk!L9=0," ",pt_fylk!L9)</f>
        <v>779187</v>
      </c>
      <c r="N6" s="84">
        <f>IF(pt_fylk!M9=0," ",pt_fylk!M9)</f>
        <v>559122</v>
      </c>
      <c r="O6" s="84">
        <f>IF(pt_fylk!N9=0," ",pt_fylk!N9)</f>
        <v>623494</v>
      </c>
      <c r="P6" s="84">
        <f>IF(pt_fylk!O9=0," ",pt_fylk!O9)</f>
        <v>518757</v>
      </c>
      <c r="Q6" s="84">
        <f>IF(pt_fylk!P9=0," ",pt_fylk!P9)</f>
        <v>456774</v>
      </c>
      <c r="R6" s="84">
        <f>IF(pt_fylk!Q9=0," ",pt_fylk!Q9)</f>
        <v>426517</v>
      </c>
    </row>
    <row r="7" spans="2:18" x14ac:dyDescent="0.2">
      <c r="B7" s="83" t="str">
        <f>IF(pt_fylk!A10=0," ",pt_fylk!A10)</f>
        <v>0106 Fredrikstad</v>
      </c>
      <c r="C7" s="84">
        <f>IF(pt_fylk!B10=0," ",pt_fylk!B10)</f>
        <v>45636</v>
      </c>
      <c r="D7" s="84">
        <f>IF(pt_fylk!C10=0," ",pt_fylk!C10)</f>
        <v>15987</v>
      </c>
      <c r="E7" s="84">
        <f>IF(pt_fylk!D10=0," ",pt_fylk!D10)</f>
        <v>16748</v>
      </c>
      <c r="F7" s="84">
        <f>IF(pt_fylk!E10=0," ",pt_fylk!E10)</f>
        <v>20569</v>
      </c>
      <c r="G7" s="84">
        <f>IF(pt_fylk!F10=0," ",pt_fylk!F10)</f>
        <v>7909</v>
      </c>
      <c r="H7" s="84">
        <f>IF(pt_fylk!G10=0," ",pt_fylk!G10)</f>
        <v>5898</v>
      </c>
      <c r="I7" s="84">
        <f>IF(pt_fylk!H10=0," ",pt_fylk!H10)</f>
        <v>14852</v>
      </c>
      <c r="J7" s="84">
        <f>IF(pt_fylk!I10=0," ",pt_fylk!I10)</f>
        <v>826</v>
      </c>
      <c r="K7" s="84">
        <f>IF(pt_fylk!J10=0," ",pt_fylk!J10)</f>
        <v>5568</v>
      </c>
      <c r="L7" s="84" t="str">
        <f>IF(pt_fylk!K10=0," ",pt_fylk!K10)</f>
        <v xml:space="preserve"> </v>
      </c>
      <c r="M7" s="84" t="str">
        <f>IF(pt_fylk!L10=0," ",pt_fylk!L10)</f>
        <v xml:space="preserve"> </v>
      </c>
      <c r="N7" s="84" t="str">
        <f>IF(pt_fylk!M10=0," ",pt_fylk!M10)</f>
        <v xml:space="preserve"> </v>
      </c>
      <c r="O7" s="84" t="str">
        <f>IF(pt_fylk!N10=0," ",pt_fylk!N10)</f>
        <v xml:space="preserve"> </v>
      </c>
      <c r="P7" s="84" t="str">
        <f>IF(pt_fylk!O10=0," ",pt_fylk!O10)</f>
        <v xml:space="preserve"> </v>
      </c>
      <c r="Q7" s="84" t="str">
        <f>IF(pt_fylk!P10=0," ",pt_fylk!P10)</f>
        <v xml:space="preserve"> </v>
      </c>
      <c r="R7" s="84" t="str">
        <f>IF(pt_fylk!Q10=0," ",pt_fylk!Q10)</f>
        <v xml:space="preserve"> </v>
      </c>
    </row>
    <row r="8" spans="2:18" x14ac:dyDescent="0.2">
      <c r="B8" s="83" t="str">
        <f>IF(pt_fylk!A11=0," ",pt_fylk!A11)</f>
        <v>0118 Aremark</v>
      </c>
      <c r="C8" s="84">
        <f>IF(pt_fylk!B11=0," ",pt_fylk!B11)</f>
        <v>62242</v>
      </c>
      <c r="D8" s="84">
        <f>IF(pt_fylk!C11=0," ",pt_fylk!C11)</f>
        <v>53802</v>
      </c>
      <c r="E8" s="84">
        <f>IF(pt_fylk!D11=0," ",pt_fylk!D11)</f>
        <v>48939</v>
      </c>
      <c r="F8" s="84">
        <f>IF(pt_fylk!E11=0," ",pt_fylk!E11)</f>
        <v>53474</v>
      </c>
      <c r="G8" s="84">
        <f>IF(pt_fylk!F11=0," ",pt_fylk!F11)</f>
        <v>43280</v>
      </c>
      <c r="H8" s="84">
        <f>IF(pt_fylk!G11=0," ",pt_fylk!G11)</f>
        <v>24778</v>
      </c>
      <c r="I8" s="84">
        <f>IF(pt_fylk!H11=0," ",pt_fylk!H11)</f>
        <v>5782</v>
      </c>
      <c r="J8" s="84" t="str">
        <f>IF(pt_fylk!I11=0," ",pt_fylk!I11)</f>
        <v xml:space="preserve"> </v>
      </c>
      <c r="K8" s="84">
        <f>IF(pt_fylk!J11=0," ",pt_fylk!J11)</f>
        <v>6269</v>
      </c>
      <c r="L8" s="84" t="str">
        <f>IF(pt_fylk!K11=0," ",pt_fylk!K11)</f>
        <v xml:space="preserve"> </v>
      </c>
      <c r="M8" s="84" t="str">
        <f>IF(pt_fylk!L11=0," ",pt_fylk!L11)</f>
        <v xml:space="preserve"> </v>
      </c>
      <c r="N8" s="84" t="str">
        <f>IF(pt_fylk!M11=0," ",pt_fylk!M11)</f>
        <v xml:space="preserve"> </v>
      </c>
      <c r="O8" s="84" t="str">
        <f>IF(pt_fylk!N11=0," ",pt_fylk!N11)</f>
        <v xml:space="preserve"> </v>
      </c>
      <c r="P8" s="84" t="str">
        <f>IF(pt_fylk!O11=0," ",pt_fylk!O11)</f>
        <v xml:space="preserve"> </v>
      </c>
      <c r="Q8" s="84" t="str">
        <f>IF(pt_fylk!P11=0," ",pt_fylk!P11)</f>
        <v xml:space="preserve"> </v>
      </c>
      <c r="R8" s="84" t="str">
        <f>IF(pt_fylk!Q11=0," ",pt_fylk!Q11)</f>
        <v xml:space="preserve"> </v>
      </c>
    </row>
    <row r="9" spans="2:18" x14ac:dyDescent="0.2">
      <c r="B9" s="83" t="str">
        <f>IF(pt_fylk!A12=0," ",pt_fylk!A12)</f>
        <v>0119 Marker</v>
      </c>
      <c r="C9" s="84">
        <f>IF(pt_fylk!B12=0," ",pt_fylk!B12)</f>
        <v>1097883</v>
      </c>
      <c r="D9" s="84">
        <f>IF(pt_fylk!C12=0," ",pt_fylk!C12)</f>
        <v>1049306</v>
      </c>
      <c r="E9" s="84">
        <f>IF(pt_fylk!D12=0," ",pt_fylk!D12)</f>
        <v>1223458</v>
      </c>
      <c r="F9" s="84">
        <f>IF(pt_fylk!E12=0," ",pt_fylk!E12)</f>
        <v>1277485</v>
      </c>
      <c r="G9" s="84">
        <f>IF(pt_fylk!F12=0," ",pt_fylk!F12)</f>
        <v>1516413</v>
      </c>
      <c r="H9" s="84">
        <f>IF(pt_fylk!G12=0," ",pt_fylk!G12)</f>
        <v>2217109</v>
      </c>
      <c r="I9" s="84">
        <f>IF(pt_fylk!H12=0," ",pt_fylk!H12)</f>
        <v>2065068</v>
      </c>
      <c r="J9" s="84">
        <f>IF(pt_fylk!I12=0," ",pt_fylk!I12)</f>
        <v>2432028</v>
      </c>
      <c r="K9" s="84">
        <f>IF(pt_fylk!J12=0," ",pt_fylk!J12)</f>
        <v>2394991</v>
      </c>
      <c r="L9" s="84">
        <f>IF(pt_fylk!K12=0," ",pt_fylk!K12)</f>
        <v>2837032</v>
      </c>
      <c r="M9" s="84">
        <f>IF(pt_fylk!L12=0," ",pt_fylk!L12)</f>
        <v>3341920</v>
      </c>
      <c r="N9" s="84">
        <f>IF(pt_fylk!M12=0," ",pt_fylk!M12)</f>
        <v>3433835</v>
      </c>
      <c r="O9" s="84">
        <f>IF(pt_fylk!N12=0," ",pt_fylk!N12)</f>
        <v>3159633</v>
      </c>
      <c r="P9" s="84">
        <f>IF(pt_fylk!O12=0," ",pt_fylk!O12)</f>
        <v>3461860</v>
      </c>
      <c r="Q9" s="84">
        <f>IF(pt_fylk!P12=0," ",pt_fylk!P12)</f>
        <v>3572511</v>
      </c>
      <c r="R9" s="84">
        <f>IF(pt_fylk!Q12=0," ",pt_fylk!Q12)</f>
        <v>3275033</v>
      </c>
    </row>
    <row r="10" spans="2:18" x14ac:dyDescent="0.2">
      <c r="B10" s="83" t="str">
        <f>IF(pt_fylk!A13=0," ",pt_fylk!A13)</f>
        <v>0122 Trøgstad</v>
      </c>
      <c r="C10" s="84">
        <f>IF(pt_fylk!B13=0," ",pt_fylk!B13)</f>
        <v>1100866</v>
      </c>
      <c r="D10" s="84">
        <f>IF(pt_fylk!C13=0," ",pt_fylk!C13)</f>
        <v>972413</v>
      </c>
      <c r="E10" s="84">
        <f>IF(pt_fylk!D13=0," ",pt_fylk!D13)</f>
        <v>1122900</v>
      </c>
      <c r="F10" s="84">
        <f>IF(pt_fylk!E13=0," ",pt_fylk!E13)</f>
        <v>1149787</v>
      </c>
      <c r="G10" s="84">
        <f>IF(pt_fylk!F13=0," ",pt_fylk!F13)</f>
        <v>1177949</v>
      </c>
      <c r="H10" s="84">
        <f>IF(pt_fylk!G13=0," ",pt_fylk!G13)</f>
        <v>1287617</v>
      </c>
      <c r="I10" s="84">
        <f>IF(pt_fylk!H13=0," ",pt_fylk!H13)</f>
        <v>1235804</v>
      </c>
      <c r="J10" s="84">
        <f>IF(pt_fylk!I13=0," ",pt_fylk!I13)</f>
        <v>1233964</v>
      </c>
      <c r="K10" s="84">
        <f>IF(pt_fylk!J13=0," ",pt_fylk!J13)</f>
        <v>1236912</v>
      </c>
      <c r="L10" s="84">
        <f>IF(pt_fylk!K13=0," ",pt_fylk!K13)</f>
        <v>1215218</v>
      </c>
      <c r="M10" s="84">
        <f>IF(pt_fylk!L13=0," ",pt_fylk!L13)</f>
        <v>1409709</v>
      </c>
      <c r="N10" s="84">
        <f>IF(pt_fylk!M13=0," ",pt_fylk!M13)</f>
        <v>1318784</v>
      </c>
      <c r="O10" s="84">
        <f>IF(pt_fylk!N13=0," ",pt_fylk!N13)</f>
        <v>1269878</v>
      </c>
      <c r="P10" s="84">
        <f>IF(pt_fylk!O13=0," ",pt_fylk!O13)</f>
        <v>1192553</v>
      </c>
      <c r="Q10" s="84">
        <f>IF(pt_fylk!P13=0," ",pt_fylk!P13)</f>
        <v>1181912</v>
      </c>
      <c r="R10" s="84">
        <f>IF(pt_fylk!Q13=0," ",pt_fylk!Q13)</f>
        <v>1279890</v>
      </c>
    </row>
    <row r="11" spans="2:18" x14ac:dyDescent="0.2">
      <c r="B11" s="83" t="str">
        <f>IF(pt_fylk!A14=0," ",pt_fylk!A14)</f>
        <v>0123 Spydeberg</v>
      </c>
      <c r="C11" s="84">
        <f>IF(pt_fylk!B14=0," ",pt_fylk!B14)</f>
        <v>434186</v>
      </c>
      <c r="D11" s="84">
        <f>IF(pt_fylk!C14=0," ",pt_fylk!C14)</f>
        <v>377979</v>
      </c>
      <c r="E11" s="84">
        <f>IF(pt_fylk!D14=0," ",pt_fylk!D14)</f>
        <v>424353</v>
      </c>
      <c r="F11" s="84">
        <f>IF(pt_fylk!E14=0," ",pt_fylk!E14)</f>
        <v>465693</v>
      </c>
      <c r="G11" s="84">
        <f>IF(pt_fylk!F14=0," ",pt_fylk!F14)</f>
        <v>409497</v>
      </c>
      <c r="H11" s="84">
        <f>IF(pt_fylk!G14=0," ",pt_fylk!G14)</f>
        <v>405581</v>
      </c>
      <c r="I11" s="84">
        <f>IF(pt_fylk!H14=0," ",pt_fylk!H14)</f>
        <v>328108</v>
      </c>
      <c r="J11" s="84">
        <f>IF(pt_fylk!I14=0," ",pt_fylk!I14)</f>
        <v>338549</v>
      </c>
      <c r="K11" s="84">
        <f>IF(pt_fylk!J14=0," ",pt_fylk!J14)</f>
        <v>341672</v>
      </c>
      <c r="L11" s="84">
        <f>IF(pt_fylk!K14=0," ",pt_fylk!K14)</f>
        <v>382806</v>
      </c>
      <c r="M11" s="84">
        <f>IF(pt_fylk!L14=0," ",pt_fylk!L14)</f>
        <v>373942</v>
      </c>
      <c r="N11" s="84">
        <f>IF(pt_fylk!M14=0," ",pt_fylk!M14)</f>
        <v>517024</v>
      </c>
      <c r="O11" s="84">
        <f>IF(pt_fylk!N14=0," ",pt_fylk!N14)</f>
        <v>419046</v>
      </c>
      <c r="P11" s="84">
        <f>IF(pt_fylk!O14=0," ",pt_fylk!O14)</f>
        <v>422596</v>
      </c>
      <c r="Q11" s="84">
        <f>IF(pt_fylk!P14=0," ",pt_fylk!P14)</f>
        <v>313109</v>
      </c>
      <c r="R11" s="84">
        <f>IF(pt_fylk!Q14=0," ",pt_fylk!Q14)</f>
        <v>440229</v>
      </c>
    </row>
    <row r="12" spans="2:18" x14ac:dyDescent="0.2">
      <c r="B12" s="83" t="str">
        <f>IF(pt_fylk!A15=0," ",pt_fylk!A15)</f>
        <v>0124 Askim</v>
      </c>
      <c r="C12" s="84">
        <f>IF(pt_fylk!B15=0," ",pt_fylk!B15)</f>
        <v>74426</v>
      </c>
      <c r="D12" s="84">
        <f>IF(pt_fylk!C15=0," ",pt_fylk!C15)</f>
        <v>92221</v>
      </c>
      <c r="E12" s="84">
        <f>IF(pt_fylk!D15=0," ",pt_fylk!D15)</f>
        <v>104197</v>
      </c>
      <c r="F12" s="84">
        <f>IF(pt_fylk!E15=0," ",pt_fylk!E15)</f>
        <v>65121</v>
      </c>
      <c r="G12" s="84">
        <f>IF(pt_fylk!F15=0," ",pt_fylk!F15)</f>
        <v>72095</v>
      </c>
      <c r="H12" s="84">
        <f>IF(pt_fylk!G15=0," ",pt_fylk!G15)</f>
        <v>22126</v>
      </c>
      <c r="I12" s="84">
        <f>IF(pt_fylk!H15=0," ",pt_fylk!H15)</f>
        <v>21206</v>
      </c>
      <c r="J12" s="84">
        <f>IF(pt_fylk!I15=0," ",pt_fylk!I15)</f>
        <v>6471</v>
      </c>
      <c r="K12" s="84" t="str">
        <f>IF(pt_fylk!J15=0," ",pt_fylk!J15)</f>
        <v xml:space="preserve"> </v>
      </c>
      <c r="L12" s="84" t="str">
        <f>IF(pt_fylk!K15=0," ",pt_fylk!K15)</f>
        <v xml:space="preserve"> </v>
      </c>
      <c r="M12" s="84" t="str">
        <f>IF(pt_fylk!L15=0," ",pt_fylk!L15)</f>
        <v xml:space="preserve"> </v>
      </c>
      <c r="N12" s="84" t="str">
        <f>IF(pt_fylk!M15=0," ",pt_fylk!M15)</f>
        <v xml:space="preserve"> </v>
      </c>
      <c r="O12" s="84" t="str">
        <f>IF(pt_fylk!N15=0," ",pt_fylk!N15)</f>
        <v xml:space="preserve"> </v>
      </c>
      <c r="P12" s="84" t="str">
        <f>IF(pt_fylk!O15=0," ",pt_fylk!O15)</f>
        <v xml:space="preserve"> </v>
      </c>
      <c r="Q12" s="84" t="str">
        <f>IF(pt_fylk!P15=0," ",pt_fylk!P15)</f>
        <v xml:space="preserve"> </v>
      </c>
      <c r="R12" s="84">
        <f>IF(pt_fylk!Q15=0," ",pt_fylk!Q15)</f>
        <v>5728</v>
      </c>
    </row>
    <row r="13" spans="2:18" x14ac:dyDescent="0.2">
      <c r="B13" s="83" t="str">
        <f>IF(pt_fylk!A16=0," ",pt_fylk!A16)</f>
        <v>0125 Eidsberg</v>
      </c>
      <c r="C13" s="84">
        <f>IF(pt_fylk!B16=0," ",pt_fylk!B16)</f>
        <v>1003631</v>
      </c>
      <c r="D13" s="84">
        <f>IF(pt_fylk!C16=0," ",pt_fylk!C16)</f>
        <v>908911</v>
      </c>
      <c r="E13" s="84">
        <f>IF(pt_fylk!D16=0," ",pt_fylk!D16)</f>
        <v>928029</v>
      </c>
      <c r="F13" s="84">
        <f>IF(pt_fylk!E16=0," ",pt_fylk!E16)</f>
        <v>1177629</v>
      </c>
      <c r="G13" s="84">
        <f>IF(pt_fylk!F16=0," ",pt_fylk!F16)</f>
        <v>1231788</v>
      </c>
      <c r="H13" s="84">
        <f>IF(pt_fylk!G16=0," ",pt_fylk!G16)</f>
        <v>1130462</v>
      </c>
      <c r="I13" s="84">
        <f>IF(pt_fylk!H16=0," ",pt_fylk!H16)</f>
        <v>1049231</v>
      </c>
      <c r="J13" s="84">
        <f>IF(pt_fylk!I16=0," ",pt_fylk!I16)</f>
        <v>1155592</v>
      </c>
      <c r="K13" s="84">
        <f>IF(pt_fylk!J16=0," ",pt_fylk!J16)</f>
        <v>1127836</v>
      </c>
      <c r="L13" s="84">
        <f>IF(pt_fylk!K16=0," ",pt_fylk!K16)</f>
        <v>1302260</v>
      </c>
      <c r="M13" s="84">
        <f>IF(pt_fylk!L16=0," ",pt_fylk!L16)</f>
        <v>1566452</v>
      </c>
      <c r="N13" s="84">
        <f>IF(pt_fylk!M16=0," ",pt_fylk!M16)</f>
        <v>1493884</v>
      </c>
      <c r="O13" s="84">
        <f>IF(pt_fylk!N16=0," ",pt_fylk!N16)</f>
        <v>1256324</v>
      </c>
      <c r="P13" s="84">
        <f>IF(pt_fylk!O16=0," ",pt_fylk!O16)</f>
        <v>1265890</v>
      </c>
      <c r="Q13" s="84">
        <f>IF(pt_fylk!P16=0," ",pt_fylk!P16)</f>
        <v>1361629</v>
      </c>
      <c r="R13" s="84">
        <f>IF(pt_fylk!Q16=0," ",pt_fylk!Q16)</f>
        <v>1290100</v>
      </c>
    </row>
    <row r="14" spans="2:18" x14ac:dyDescent="0.2">
      <c r="B14" s="83" t="str">
        <f>IF(pt_fylk!A17=0," ",pt_fylk!A17)</f>
        <v>0127 Skiptvet</v>
      </c>
      <c r="C14" s="84">
        <f>IF(pt_fylk!B17=0," ",pt_fylk!B17)</f>
        <v>346663</v>
      </c>
      <c r="D14" s="84">
        <f>IF(pt_fylk!C17=0," ",pt_fylk!C17)</f>
        <v>306511</v>
      </c>
      <c r="E14" s="84">
        <f>IF(pt_fylk!D17=0," ",pt_fylk!D17)</f>
        <v>292812</v>
      </c>
      <c r="F14" s="84">
        <f>IF(pt_fylk!E17=0," ",pt_fylk!E17)</f>
        <v>313403</v>
      </c>
      <c r="G14" s="84">
        <f>IF(pt_fylk!F17=0," ",pt_fylk!F17)</f>
        <v>326866</v>
      </c>
      <c r="H14" s="84">
        <f>IF(pt_fylk!G17=0," ",pt_fylk!G17)</f>
        <v>334698</v>
      </c>
      <c r="I14" s="84">
        <f>IF(pt_fylk!H17=0," ",pt_fylk!H17)</f>
        <v>310662</v>
      </c>
      <c r="J14" s="84">
        <f>IF(pt_fylk!I17=0," ",pt_fylk!I17)</f>
        <v>300027</v>
      </c>
      <c r="K14" s="84">
        <f>IF(pt_fylk!J17=0," ",pt_fylk!J17)</f>
        <v>312641</v>
      </c>
      <c r="L14" s="84">
        <f>IF(pt_fylk!K17=0," ",pt_fylk!K17)</f>
        <v>365627</v>
      </c>
      <c r="M14" s="84">
        <f>IF(pt_fylk!L17=0," ",pt_fylk!L17)</f>
        <v>300453</v>
      </c>
      <c r="N14" s="84">
        <f>IF(pt_fylk!M17=0," ",pt_fylk!M17)</f>
        <v>330050</v>
      </c>
      <c r="O14" s="84">
        <f>IF(pt_fylk!N17=0," ",pt_fylk!N17)</f>
        <v>271338</v>
      </c>
      <c r="P14" s="84">
        <f>IF(pt_fylk!O17=0," ",pt_fylk!O17)</f>
        <v>223664</v>
      </c>
      <c r="Q14" s="84">
        <f>IF(pt_fylk!P17=0," ",pt_fylk!P17)</f>
        <v>327013</v>
      </c>
      <c r="R14" s="84">
        <f>IF(pt_fylk!Q17=0," ",pt_fylk!Q17)</f>
        <v>314076</v>
      </c>
    </row>
    <row r="15" spans="2:18" x14ac:dyDescent="0.2">
      <c r="B15" s="83" t="str">
        <f>IF(pt_fylk!A18=0," ",pt_fylk!A18)</f>
        <v>0128 Rakkestad</v>
      </c>
      <c r="C15" s="84">
        <f>IF(pt_fylk!B18=0," ",pt_fylk!B18)</f>
        <v>2110920</v>
      </c>
      <c r="D15" s="84">
        <f>IF(pt_fylk!C18=0," ",pt_fylk!C18)</f>
        <v>2189211</v>
      </c>
      <c r="E15" s="84">
        <f>IF(pt_fylk!D18=0," ",pt_fylk!D18)</f>
        <v>2426248</v>
      </c>
      <c r="F15" s="84">
        <f>IF(pt_fylk!E18=0," ",pt_fylk!E18)</f>
        <v>2701353</v>
      </c>
      <c r="G15" s="84">
        <f>IF(pt_fylk!F18=0," ",pt_fylk!F18)</f>
        <v>3146699</v>
      </c>
      <c r="H15" s="84">
        <f>IF(pt_fylk!G18=0," ",pt_fylk!G18)</f>
        <v>3357416</v>
      </c>
      <c r="I15" s="84">
        <f>IF(pt_fylk!H18=0," ",pt_fylk!H18)</f>
        <v>2833850</v>
      </c>
      <c r="J15" s="84">
        <f>IF(pt_fylk!I18=0," ",pt_fylk!I18)</f>
        <v>3319384</v>
      </c>
      <c r="K15" s="84">
        <f>IF(pt_fylk!J18=0," ",pt_fylk!J18)</f>
        <v>3481180</v>
      </c>
      <c r="L15" s="84">
        <f>IF(pt_fylk!K18=0," ",pt_fylk!K18)</f>
        <v>3612873</v>
      </c>
      <c r="M15" s="84">
        <f>IF(pt_fylk!L18=0," ",pt_fylk!L18)</f>
        <v>4412480</v>
      </c>
      <c r="N15" s="84">
        <f>IF(pt_fylk!M18=0," ",pt_fylk!M18)</f>
        <v>4249883</v>
      </c>
      <c r="O15" s="84">
        <f>IF(pt_fylk!N18=0," ",pt_fylk!N18)</f>
        <v>3717652</v>
      </c>
      <c r="P15" s="84">
        <f>IF(pt_fylk!O18=0," ",pt_fylk!O18)</f>
        <v>4020290</v>
      </c>
      <c r="Q15" s="84">
        <f>IF(pt_fylk!P18=0," ",pt_fylk!P18)</f>
        <v>4638504</v>
      </c>
      <c r="R15" s="84">
        <f>IF(pt_fylk!Q18=0," ",pt_fylk!Q18)</f>
        <v>4452457</v>
      </c>
    </row>
    <row r="16" spans="2:18" x14ac:dyDescent="0.2">
      <c r="B16" s="83" t="str">
        <f>IF(pt_fylk!A19=0," ",pt_fylk!A19)</f>
        <v>0135 Råde</v>
      </c>
      <c r="C16" s="84">
        <f>IF(pt_fylk!B19=0," ",pt_fylk!B19)</f>
        <v>975772</v>
      </c>
      <c r="D16" s="84">
        <f>IF(pt_fylk!C19=0," ",pt_fylk!C19)</f>
        <v>1086695</v>
      </c>
      <c r="E16" s="84">
        <f>IF(pt_fylk!D19=0," ",pt_fylk!D19)</f>
        <v>1264782</v>
      </c>
      <c r="F16" s="84">
        <f>IF(pt_fylk!E19=0," ",pt_fylk!E19)</f>
        <v>1375421</v>
      </c>
      <c r="G16" s="84">
        <f>IF(pt_fylk!F19=0," ",pt_fylk!F19)</f>
        <v>1424098</v>
      </c>
      <c r="H16" s="84">
        <f>IF(pt_fylk!G19=0," ",pt_fylk!G19)</f>
        <v>1398158</v>
      </c>
      <c r="I16" s="84">
        <f>IF(pt_fylk!H19=0," ",pt_fylk!H19)</f>
        <v>987727</v>
      </c>
      <c r="J16" s="84">
        <f>IF(pt_fylk!I19=0," ",pt_fylk!I19)</f>
        <v>1111659</v>
      </c>
      <c r="K16" s="84">
        <f>IF(pt_fylk!J19=0," ",pt_fylk!J19)</f>
        <v>1114357</v>
      </c>
      <c r="L16" s="84">
        <f>IF(pt_fylk!K19=0," ",pt_fylk!K19)</f>
        <v>1361185</v>
      </c>
      <c r="M16" s="84">
        <f>IF(pt_fylk!L19=0," ",pt_fylk!L19)</f>
        <v>1568328</v>
      </c>
      <c r="N16" s="84">
        <f>IF(pt_fylk!M19=0," ",pt_fylk!M19)</f>
        <v>1334754</v>
      </c>
      <c r="O16" s="84">
        <f>IF(pt_fylk!N19=0," ",pt_fylk!N19)</f>
        <v>875517</v>
      </c>
      <c r="P16" s="84">
        <f>IF(pt_fylk!O19=0," ",pt_fylk!O19)</f>
        <v>915126</v>
      </c>
      <c r="Q16" s="84">
        <f>IF(pt_fylk!P19=0," ",pt_fylk!P19)</f>
        <v>899947</v>
      </c>
      <c r="R16" s="84">
        <f>IF(pt_fylk!Q19=0," ",pt_fylk!Q19)</f>
        <v>727605</v>
      </c>
    </row>
    <row r="17" spans="2:18" x14ac:dyDescent="0.2">
      <c r="B17" s="83" t="str">
        <f>IF(pt_fylk!A20=0," ",pt_fylk!A20)</f>
        <v>0136 Rygge</v>
      </c>
      <c r="C17" s="84">
        <f>IF(pt_fylk!B20=0," ",pt_fylk!B20)</f>
        <v>203306</v>
      </c>
      <c r="D17" s="84">
        <f>IF(pt_fylk!C20=0," ",pt_fylk!C20)</f>
        <v>116026</v>
      </c>
      <c r="E17" s="84">
        <f>IF(pt_fylk!D20=0," ",pt_fylk!D20)</f>
        <v>127940</v>
      </c>
      <c r="F17" s="84">
        <f>IF(pt_fylk!E20=0," ",pt_fylk!E20)</f>
        <v>148447</v>
      </c>
      <c r="G17" s="84">
        <f>IF(pt_fylk!F20=0," ",pt_fylk!F20)</f>
        <v>251924</v>
      </c>
      <c r="H17" s="84">
        <f>IF(pt_fylk!G20=0," ",pt_fylk!G20)</f>
        <v>352364</v>
      </c>
      <c r="I17" s="84">
        <f>IF(pt_fylk!H20=0," ",pt_fylk!H20)</f>
        <v>433360</v>
      </c>
      <c r="J17" s="84">
        <f>IF(pt_fylk!I20=0," ",pt_fylk!I20)</f>
        <v>417394</v>
      </c>
      <c r="K17" s="84">
        <f>IF(pt_fylk!J20=0," ",pt_fylk!J20)</f>
        <v>457087</v>
      </c>
      <c r="L17" s="84">
        <f>IF(pt_fylk!K20=0," ",pt_fylk!K20)</f>
        <v>474255</v>
      </c>
      <c r="M17" s="84">
        <f>IF(pt_fylk!L20=0," ",pt_fylk!L20)</f>
        <v>367269</v>
      </c>
      <c r="N17" s="84">
        <f>IF(pt_fylk!M20=0," ",pt_fylk!M20)</f>
        <v>312435</v>
      </c>
      <c r="O17" s="84">
        <f>IF(pt_fylk!N20=0," ",pt_fylk!N20)</f>
        <v>221797</v>
      </c>
      <c r="P17" s="84">
        <f>IF(pt_fylk!O20=0," ",pt_fylk!O20)</f>
        <v>295043</v>
      </c>
      <c r="Q17" s="84">
        <f>IF(pt_fylk!P20=0," ",pt_fylk!P20)</f>
        <v>227867</v>
      </c>
      <c r="R17" s="84">
        <f>IF(pt_fylk!Q20=0," ",pt_fylk!Q20)</f>
        <v>244163</v>
      </c>
    </row>
    <row r="18" spans="2:18" x14ac:dyDescent="0.2">
      <c r="B18" s="83" t="str">
        <f>IF(pt_fylk!A21=0," ",pt_fylk!A21)</f>
        <v>0137 Våler</v>
      </c>
      <c r="C18" s="84">
        <f>IF(pt_fylk!B21=0," ",pt_fylk!B21)</f>
        <v>472113</v>
      </c>
      <c r="D18" s="84">
        <f>IF(pt_fylk!C21=0," ",pt_fylk!C21)</f>
        <v>451998</v>
      </c>
      <c r="E18" s="84">
        <f>IF(pt_fylk!D21=0," ",pt_fylk!D21)</f>
        <v>498485</v>
      </c>
      <c r="F18" s="84">
        <f>IF(pt_fylk!E21=0," ",pt_fylk!E21)</f>
        <v>476851</v>
      </c>
      <c r="G18" s="84">
        <f>IF(pt_fylk!F21=0," ",pt_fylk!F21)</f>
        <v>529942</v>
      </c>
      <c r="H18" s="84">
        <f>IF(pt_fylk!G21=0," ",pt_fylk!G21)</f>
        <v>826311</v>
      </c>
      <c r="I18" s="84">
        <f>IF(pt_fylk!H21=0," ",pt_fylk!H21)</f>
        <v>680674</v>
      </c>
      <c r="J18" s="84">
        <f>IF(pt_fylk!I21=0," ",pt_fylk!I21)</f>
        <v>738109</v>
      </c>
      <c r="K18" s="84">
        <f>IF(pt_fylk!J21=0," ",pt_fylk!J21)</f>
        <v>719581</v>
      </c>
      <c r="L18" s="84">
        <f>IF(pt_fylk!K21=0," ",pt_fylk!K21)</f>
        <v>654725</v>
      </c>
      <c r="M18" s="84">
        <f>IF(pt_fylk!L21=0," ",pt_fylk!L21)</f>
        <v>910552</v>
      </c>
      <c r="N18" s="84">
        <f>IF(pt_fylk!M21=0," ",pt_fylk!M21)</f>
        <v>735729</v>
      </c>
      <c r="O18" s="84">
        <f>IF(pt_fylk!N21=0," ",pt_fylk!N21)</f>
        <v>475405</v>
      </c>
      <c r="P18" s="84">
        <f>IF(pt_fylk!O21=0," ",pt_fylk!O21)</f>
        <v>602422</v>
      </c>
      <c r="Q18" s="84">
        <f>IF(pt_fylk!P21=0," ",pt_fylk!P21)</f>
        <v>610546</v>
      </c>
      <c r="R18" s="84">
        <f>IF(pt_fylk!Q21=0," ",pt_fylk!Q21)</f>
        <v>333876</v>
      </c>
    </row>
    <row r="19" spans="2:18" x14ac:dyDescent="0.2">
      <c r="B19" s="83" t="str">
        <f>IF(pt_fylk!A22=0," ",pt_fylk!A22)</f>
        <v>0138 Hobøl</v>
      </c>
      <c r="C19" s="84">
        <f>IF(pt_fylk!B22=0," ",pt_fylk!B22)</f>
        <v>34967</v>
      </c>
      <c r="D19" s="84">
        <f>IF(pt_fylk!C22=0," ",pt_fylk!C22)</f>
        <v>44273</v>
      </c>
      <c r="E19" s="84">
        <f>IF(pt_fylk!D22=0," ",pt_fylk!D22)</f>
        <v>33809</v>
      </c>
      <c r="F19" s="84">
        <f>IF(pt_fylk!E22=0," ",pt_fylk!E22)</f>
        <v>40102</v>
      </c>
      <c r="G19" s="84">
        <f>IF(pt_fylk!F22=0," ",pt_fylk!F22)</f>
        <v>1793</v>
      </c>
      <c r="H19" s="84">
        <f>IF(pt_fylk!G22=0," ",pt_fylk!G22)</f>
        <v>4298</v>
      </c>
      <c r="I19" s="84">
        <f>IF(pt_fylk!H22=0," ",pt_fylk!H22)</f>
        <v>3723</v>
      </c>
      <c r="J19" s="84">
        <f>IF(pt_fylk!I22=0," ",pt_fylk!I22)</f>
        <v>4087</v>
      </c>
      <c r="K19" s="84" t="str">
        <f>IF(pt_fylk!J22=0," ",pt_fylk!J22)</f>
        <v xml:space="preserve"> </v>
      </c>
      <c r="L19" s="84" t="str">
        <f>IF(pt_fylk!K22=0," ",pt_fylk!K22)</f>
        <v xml:space="preserve"> </v>
      </c>
      <c r="M19" s="84" t="str">
        <f>IF(pt_fylk!L22=0," ",pt_fylk!L22)</f>
        <v xml:space="preserve"> </v>
      </c>
      <c r="N19" s="84" t="str">
        <f>IF(pt_fylk!M22=0," ",pt_fylk!M22)</f>
        <v xml:space="preserve"> </v>
      </c>
      <c r="O19" s="84" t="str">
        <f>IF(pt_fylk!N22=0," ",pt_fylk!N22)</f>
        <v xml:space="preserve"> </v>
      </c>
      <c r="P19" s="84" t="str">
        <f>IF(pt_fylk!O22=0," ",pt_fylk!O22)</f>
        <v xml:space="preserve"> </v>
      </c>
      <c r="Q19" s="84" t="str">
        <f>IF(pt_fylk!P22=0," ",pt_fylk!P22)</f>
        <v xml:space="preserve"> </v>
      </c>
      <c r="R19" s="84" t="str">
        <f>IF(pt_fylk!Q22=0," ",pt_fylk!Q22)</f>
        <v xml:space="preserve"> </v>
      </c>
    </row>
    <row r="20" spans="2:18" x14ac:dyDescent="0.2">
      <c r="B20" s="83" t="str">
        <f>IF(pt_fylk!A23=0," ",pt_fylk!A23)</f>
        <v>0211 Vestby</v>
      </c>
      <c r="C20" s="84">
        <f>IF(pt_fylk!B23=0," ",pt_fylk!B23)</f>
        <v>20686</v>
      </c>
      <c r="D20" s="84">
        <f>IF(pt_fylk!C23=0," ",pt_fylk!C23)</f>
        <v>23906</v>
      </c>
      <c r="E20" s="84">
        <f>IF(pt_fylk!D23=0," ",pt_fylk!D23)</f>
        <v>25683</v>
      </c>
      <c r="F20" s="84">
        <f>IF(pt_fylk!E23=0," ",pt_fylk!E23)</f>
        <v>31037</v>
      </c>
      <c r="G20" s="84">
        <f>IF(pt_fylk!F23=0," ",pt_fylk!F23)</f>
        <v>23239</v>
      </c>
      <c r="H20" s="84">
        <f>IF(pt_fylk!G23=0," ",pt_fylk!G23)</f>
        <v>5083</v>
      </c>
      <c r="I20" s="84">
        <f>IF(pt_fylk!H23=0," ",pt_fylk!H23)</f>
        <v>17261</v>
      </c>
      <c r="J20" s="84" t="str">
        <f>IF(pt_fylk!I23=0," ",pt_fylk!I23)</f>
        <v xml:space="preserve"> </v>
      </c>
      <c r="K20" s="84" t="str">
        <f>IF(pt_fylk!J23=0," ",pt_fylk!J23)</f>
        <v xml:space="preserve"> </v>
      </c>
      <c r="L20" s="84" t="str">
        <f>IF(pt_fylk!K23=0," ",pt_fylk!K23)</f>
        <v xml:space="preserve"> </v>
      </c>
      <c r="M20" s="84" t="str">
        <f>IF(pt_fylk!L23=0," ",pt_fylk!L23)</f>
        <v xml:space="preserve"> </v>
      </c>
      <c r="N20" s="84" t="str">
        <f>IF(pt_fylk!M23=0," ",pt_fylk!M23)</f>
        <v xml:space="preserve"> </v>
      </c>
      <c r="O20" s="84" t="str">
        <f>IF(pt_fylk!N23=0," ",pt_fylk!N23)</f>
        <v xml:space="preserve"> </v>
      </c>
      <c r="P20" s="84" t="str">
        <f>IF(pt_fylk!O23=0," ",pt_fylk!O23)</f>
        <v xml:space="preserve"> </v>
      </c>
      <c r="Q20" s="84" t="str">
        <f>IF(pt_fylk!P23=0," ",pt_fylk!P23)</f>
        <v xml:space="preserve"> </v>
      </c>
      <c r="R20" s="84" t="str">
        <f>IF(pt_fylk!Q23=0," ",pt_fylk!Q23)</f>
        <v xml:space="preserve"> </v>
      </c>
    </row>
    <row r="21" spans="2:18" x14ac:dyDescent="0.2">
      <c r="B21" s="83" t="str">
        <f>IF(pt_fylk!A24=0," ",pt_fylk!A24)</f>
        <v>0213 Ski</v>
      </c>
      <c r="C21" s="84">
        <f>IF(pt_fylk!B24=0," ",pt_fylk!B24)</f>
        <v>4852</v>
      </c>
      <c r="D21" s="84">
        <f>IF(pt_fylk!C24=0," ",pt_fylk!C24)</f>
        <v>9237</v>
      </c>
      <c r="E21" s="84" t="str">
        <f>IF(pt_fylk!D24=0," ",pt_fylk!D24)</f>
        <v xml:space="preserve"> </v>
      </c>
      <c r="F21" s="84">
        <f>IF(pt_fylk!E24=0," ",pt_fylk!E24)</f>
        <v>5220</v>
      </c>
      <c r="G21" s="84" t="str">
        <f>IF(pt_fylk!F24=0," ",pt_fylk!F24)</f>
        <v xml:space="preserve"> </v>
      </c>
      <c r="H21" s="84">
        <f>IF(pt_fylk!G24=0," ",pt_fylk!G24)</f>
        <v>5560</v>
      </c>
      <c r="I21" s="84" t="str">
        <f>IF(pt_fylk!H24=0," ",pt_fylk!H24)</f>
        <v xml:space="preserve"> </v>
      </c>
      <c r="J21" s="84" t="str">
        <f>IF(pt_fylk!I24=0," ",pt_fylk!I24)</f>
        <v xml:space="preserve"> </v>
      </c>
      <c r="K21" s="84" t="str">
        <f>IF(pt_fylk!J24=0," ",pt_fylk!J24)</f>
        <v xml:space="preserve"> </v>
      </c>
      <c r="L21" s="84" t="str">
        <f>IF(pt_fylk!K24=0," ",pt_fylk!K24)</f>
        <v xml:space="preserve"> </v>
      </c>
      <c r="M21" s="84" t="str">
        <f>IF(pt_fylk!L24=0," ",pt_fylk!L24)</f>
        <v xml:space="preserve"> </v>
      </c>
      <c r="N21" s="84" t="str">
        <f>IF(pt_fylk!M24=0," ",pt_fylk!M24)</f>
        <v xml:space="preserve"> </v>
      </c>
      <c r="O21" s="84" t="str">
        <f>IF(pt_fylk!N24=0," ",pt_fylk!N24)</f>
        <v xml:space="preserve"> </v>
      </c>
      <c r="P21" s="84" t="str">
        <f>IF(pt_fylk!O24=0," ",pt_fylk!O24)</f>
        <v xml:space="preserve"> </v>
      </c>
      <c r="Q21" s="84" t="str">
        <f>IF(pt_fylk!P24=0," ",pt_fylk!P24)</f>
        <v xml:space="preserve"> </v>
      </c>
      <c r="R21" s="84" t="str">
        <f>IF(pt_fylk!Q24=0," ",pt_fylk!Q24)</f>
        <v xml:space="preserve"> </v>
      </c>
    </row>
    <row r="22" spans="2:18" x14ac:dyDescent="0.2">
      <c r="B22" s="83" t="str">
        <f>IF(pt_fylk!A25=0," ",pt_fylk!A25)</f>
        <v>0214 Ås</v>
      </c>
      <c r="C22" s="84">
        <f>IF(pt_fylk!B25=0," ",pt_fylk!B25)</f>
        <v>30590</v>
      </c>
      <c r="D22" s="84">
        <f>IF(pt_fylk!C25=0," ",pt_fylk!C25)</f>
        <v>5633</v>
      </c>
      <c r="E22" s="84">
        <f>IF(pt_fylk!D25=0," ",pt_fylk!D25)</f>
        <v>20335</v>
      </c>
      <c r="F22" s="84">
        <f>IF(pt_fylk!E25=0," ",pt_fylk!E25)</f>
        <v>15781</v>
      </c>
      <c r="G22" s="84">
        <f>IF(pt_fylk!F25=0," ",pt_fylk!F25)</f>
        <v>4669</v>
      </c>
      <c r="H22" s="84">
        <f>IF(pt_fylk!G25=0," ",pt_fylk!G25)</f>
        <v>6937</v>
      </c>
      <c r="I22" s="84">
        <f>IF(pt_fylk!H25=0," ",pt_fylk!H25)</f>
        <v>6646</v>
      </c>
      <c r="J22" s="84">
        <f>IF(pt_fylk!I25=0," ",pt_fylk!I25)</f>
        <v>5993</v>
      </c>
      <c r="K22" s="84">
        <f>IF(pt_fylk!J25=0," ",pt_fylk!J25)</f>
        <v>1858</v>
      </c>
      <c r="L22" s="84" t="str">
        <f>IF(pt_fylk!K25=0," ",pt_fylk!K25)</f>
        <v xml:space="preserve"> </v>
      </c>
      <c r="M22" s="84" t="str">
        <f>IF(pt_fylk!L25=0," ",pt_fylk!L25)</f>
        <v xml:space="preserve"> </v>
      </c>
      <c r="N22" s="84" t="str">
        <f>IF(pt_fylk!M25=0," ",pt_fylk!M25)</f>
        <v xml:space="preserve"> </v>
      </c>
      <c r="O22" s="84" t="str">
        <f>IF(pt_fylk!N25=0," ",pt_fylk!N25)</f>
        <v xml:space="preserve"> </v>
      </c>
      <c r="P22" s="84" t="str">
        <f>IF(pt_fylk!O25=0," ",pt_fylk!O25)</f>
        <v xml:space="preserve"> </v>
      </c>
      <c r="Q22" s="84" t="str">
        <f>IF(pt_fylk!P25=0," ",pt_fylk!P25)</f>
        <v xml:space="preserve"> </v>
      </c>
      <c r="R22" s="84" t="str">
        <f>IF(pt_fylk!Q25=0," ",pt_fylk!Q25)</f>
        <v xml:space="preserve"> </v>
      </c>
    </row>
    <row r="23" spans="2:18" x14ac:dyDescent="0.2">
      <c r="B23" s="83" t="str">
        <f>IF(pt_fylk!A26=0," ",pt_fylk!A26)</f>
        <v>0219 Bærum</v>
      </c>
      <c r="C23" s="84" t="str">
        <f>IF(pt_fylk!B26=0," ",pt_fylk!B26)</f>
        <v xml:space="preserve"> </v>
      </c>
      <c r="D23" s="84">
        <f>IF(pt_fylk!C26=0," ",pt_fylk!C26)</f>
        <v>21288</v>
      </c>
      <c r="E23" s="84">
        <f>IF(pt_fylk!D26=0," ",pt_fylk!D26)</f>
        <v>21758</v>
      </c>
      <c r="F23" s="84">
        <f>IF(pt_fylk!E26=0," ",pt_fylk!E26)</f>
        <v>17965</v>
      </c>
      <c r="G23" s="84" t="str">
        <f>IF(pt_fylk!F26=0," ",pt_fylk!F26)</f>
        <v xml:space="preserve"> </v>
      </c>
      <c r="H23" s="84" t="str">
        <f>IF(pt_fylk!G26=0," ",pt_fylk!G26)</f>
        <v xml:space="preserve"> </v>
      </c>
      <c r="I23" s="84">
        <f>IF(pt_fylk!H26=0," ",pt_fylk!H26)</f>
        <v>7926</v>
      </c>
      <c r="J23" s="84" t="str">
        <f>IF(pt_fylk!I26=0," ",pt_fylk!I26)</f>
        <v xml:space="preserve"> </v>
      </c>
      <c r="K23" s="84" t="str">
        <f>IF(pt_fylk!J26=0," ",pt_fylk!J26)</f>
        <v xml:space="preserve"> </v>
      </c>
      <c r="L23" s="84" t="str">
        <f>IF(pt_fylk!K26=0," ",pt_fylk!K26)</f>
        <v xml:space="preserve"> </v>
      </c>
      <c r="M23" s="84" t="str">
        <f>IF(pt_fylk!L26=0," ",pt_fylk!L26)</f>
        <v xml:space="preserve"> </v>
      </c>
      <c r="N23" s="84" t="str">
        <f>IF(pt_fylk!M26=0," ",pt_fylk!M26)</f>
        <v xml:space="preserve"> </v>
      </c>
      <c r="O23" s="84" t="str">
        <f>IF(pt_fylk!N26=0," ",pt_fylk!N26)</f>
        <v xml:space="preserve"> </v>
      </c>
      <c r="P23" s="84" t="str">
        <f>IF(pt_fylk!O26=0," ",pt_fylk!O26)</f>
        <v xml:space="preserve"> </v>
      </c>
      <c r="Q23" s="84" t="str">
        <f>IF(pt_fylk!P26=0," ",pt_fylk!P26)</f>
        <v xml:space="preserve"> </v>
      </c>
      <c r="R23" s="84" t="str">
        <f>IF(pt_fylk!Q26=0," ",pt_fylk!Q26)</f>
        <v xml:space="preserve"> </v>
      </c>
    </row>
    <row r="24" spans="2:18" x14ac:dyDescent="0.2">
      <c r="B24" s="83" t="str">
        <f>IF(pt_fylk!A27=0," ",pt_fylk!A27)</f>
        <v>0221 Aurskog-Høland</v>
      </c>
      <c r="C24" s="84">
        <f>IF(pt_fylk!B27=0," ",pt_fylk!B27)</f>
        <v>117737</v>
      </c>
      <c r="D24" s="84">
        <f>IF(pt_fylk!C27=0," ",pt_fylk!C27)</f>
        <v>118778</v>
      </c>
      <c r="E24" s="84">
        <f>IF(pt_fylk!D27=0," ",pt_fylk!D27)</f>
        <v>122233</v>
      </c>
      <c r="F24" s="84">
        <f>IF(pt_fylk!E27=0," ",pt_fylk!E27)</f>
        <v>149465</v>
      </c>
      <c r="G24" s="84">
        <f>IF(pt_fylk!F27=0," ",pt_fylk!F27)</f>
        <v>149546</v>
      </c>
      <c r="H24" s="84">
        <f>IF(pt_fylk!G27=0," ",pt_fylk!G27)</f>
        <v>141932</v>
      </c>
      <c r="I24" s="84">
        <f>IF(pt_fylk!H27=0," ",pt_fylk!H27)</f>
        <v>128634</v>
      </c>
      <c r="J24" s="84">
        <f>IF(pt_fylk!I27=0," ",pt_fylk!I27)</f>
        <v>130214</v>
      </c>
      <c r="K24" s="84">
        <f>IF(pt_fylk!J27=0," ",pt_fylk!J27)</f>
        <v>150430</v>
      </c>
      <c r="L24" s="84">
        <f>IF(pt_fylk!K27=0," ",pt_fylk!K27)</f>
        <v>217929</v>
      </c>
      <c r="M24" s="84">
        <f>IF(pt_fylk!L27=0," ",pt_fylk!L27)</f>
        <v>343617</v>
      </c>
      <c r="N24" s="84">
        <f>IF(pt_fylk!M27=0," ",pt_fylk!M27)</f>
        <v>300217</v>
      </c>
      <c r="O24" s="84">
        <f>IF(pt_fylk!N27=0," ",pt_fylk!N27)</f>
        <v>306634</v>
      </c>
      <c r="P24" s="84">
        <f>IF(pt_fylk!O27=0," ",pt_fylk!O27)</f>
        <v>291261</v>
      </c>
      <c r="Q24" s="84">
        <f>IF(pt_fylk!P27=0," ",pt_fylk!P27)</f>
        <v>329971</v>
      </c>
      <c r="R24" s="84">
        <f>IF(pt_fylk!Q27=0," ",pt_fylk!Q27)</f>
        <v>284814</v>
      </c>
    </row>
    <row r="25" spans="2:18" x14ac:dyDescent="0.2">
      <c r="B25" s="83" t="str">
        <f>IF(pt_fylk!A28=0," ",pt_fylk!A28)</f>
        <v>0226 Sørum</v>
      </c>
      <c r="C25" s="84">
        <f>IF(pt_fylk!B28=0," ",pt_fylk!B28)</f>
        <v>265163</v>
      </c>
      <c r="D25" s="84">
        <f>IF(pt_fylk!C28=0," ",pt_fylk!C28)</f>
        <v>248311</v>
      </c>
      <c r="E25" s="84">
        <f>IF(pt_fylk!D28=0," ",pt_fylk!D28)</f>
        <v>294966</v>
      </c>
      <c r="F25" s="84">
        <f>IF(pt_fylk!E28=0," ",pt_fylk!E28)</f>
        <v>315021</v>
      </c>
      <c r="G25" s="84">
        <f>IF(pt_fylk!F28=0," ",pt_fylk!F28)</f>
        <v>256724</v>
      </c>
      <c r="H25" s="84">
        <f>IF(pt_fylk!G28=0," ",pt_fylk!G28)</f>
        <v>302098</v>
      </c>
      <c r="I25" s="84">
        <f>IF(pt_fylk!H28=0," ",pt_fylk!H28)</f>
        <v>235464</v>
      </c>
      <c r="J25" s="84">
        <f>IF(pt_fylk!I28=0," ",pt_fylk!I28)</f>
        <v>247483</v>
      </c>
      <c r="K25" s="84">
        <f>IF(pt_fylk!J28=0," ",pt_fylk!J28)</f>
        <v>295169</v>
      </c>
      <c r="L25" s="84">
        <f>IF(pt_fylk!K28=0," ",pt_fylk!K28)</f>
        <v>258997</v>
      </c>
      <c r="M25" s="84">
        <f>IF(pt_fylk!L28=0," ",pt_fylk!L28)</f>
        <v>309304</v>
      </c>
      <c r="N25" s="84">
        <f>IF(pt_fylk!M28=0," ",pt_fylk!M28)</f>
        <v>290007</v>
      </c>
      <c r="O25" s="84">
        <f>IF(pt_fylk!N28=0," ",pt_fylk!N28)</f>
        <v>254344</v>
      </c>
      <c r="P25" s="84">
        <f>IF(pt_fylk!O28=0," ",pt_fylk!O28)</f>
        <v>271407</v>
      </c>
      <c r="Q25" s="84">
        <f>IF(pt_fylk!P28=0," ",pt_fylk!P28)</f>
        <v>271652</v>
      </c>
      <c r="R25" s="84">
        <f>IF(pt_fylk!Q28=0," ",pt_fylk!Q28)</f>
        <v>264525</v>
      </c>
    </row>
    <row r="26" spans="2:18" x14ac:dyDescent="0.2">
      <c r="B26" s="83" t="str">
        <f>IF(pt_fylk!A29=0," ",pt_fylk!A29)</f>
        <v>0227 Fet</v>
      </c>
      <c r="C26" s="84">
        <f>IF(pt_fylk!B29=0," ",pt_fylk!B29)</f>
        <v>16145</v>
      </c>
      <c r="D26" s="84">
        <f>IF(pt_fylk!C29=0," ",pt_fylk!C29)</f>
        <v>7784</v>
      </c>
      <c r="E26" s="84">
        <f>IF(pt_fylk!D29=0," ",pt_fylk!D29)</f>
        <v>16909</v>
      </c>
      <c r="F26" s="84">
        <f>IF(pt_fylk!E29=0," ",pt_fylk!E29)</f>
        <v>9202</v>
      </c>
      <c r="G26" s="84" t="str">
        <f>IF(pt_fylk!F29=0," ",pt_fylk!F29)</f>
        <v xml:space="preserve"> </v>
      </c>
      <c r="H26" s="84" t="str">
        <f>IF(pt_fylk!G29=0," ",pt_fylk!G29)</f>
        <v xml:space="preserve"> </v>
      </c>
      <c r="I26" s="84" t="str">
        <f>IF(pt_fylk!H29=0," ",pt_fylk!H29)</f>
        <v xml:space="preserve"> </v>
      </c>
      <c r="J26" s="84" t="str">
        <f>IF(pt_fylk!I29=0," ",pt_fylk!I29)</f>
        <v xml:space="preserve"> </v>
      </c>
      <c r="K26" s="84">
        <f>IF(pt_fylk!J29=0," ",pt_fylk!J29)</f>
        <v>7652</v>
      </c>
      <c r="L26" s="84" t="str">
        <f>IF(pt_fylk!K29=0," ",pt_fylk!K29)</f>
        <v xml:space="preserve"> </v>
      </c>
      <c r="M26" s="84" t="str">
        <f>IF(pt_fylk!L29=0," ",pt_fylk!L29)</f>
        <v xml:space="preserve"> </v>
      </c>
      <c r="N26" s="84" t="str">
        <f>IF(pt_fylk!M29=0," ",pt_fylk!M29)</f>
        <v xml:space="preserve"> </v>
      </c>
      <c r="O26" s="84" t="str">
        <f>IF(pt_fylk!N29=0," ",pt_fylk!N29)</f>
        <v xml:space="preserve"> </v>
      </c>
      <c r="P26" s="84" t="str">
        <f>IF(pt_fylk!O29=0," ",pt_fylk!O29)</f>
        <v xml:space="preserve"> </v>
      </c>
      <c r="Q26" s="84" t="str">
        <f>IF(pt_fylk!P29=0," ",pt_fylk!P29)</f>
        <v xml:space="preserve"> </v>
      </c>
      <c r="R26" s="84" t="str">
        <f>IF(pt_fylk!Q29=0," ",pt_fylk!Q29)</f>
        <v xml:space="preserve"> </v>
      </c>
    </row>
    <row r="27" spans="2:18" x14ac:dyDescent="0.2">
      <c r="B27" s="83" t="str">
        <f>IF(pt_fylk!A30=0," ",pt_fylk!A30)</f>
        <v>0229 Enebakk</v>
      </c>
      <c r="C27" s="84">
        <f>IF(pt_fylk!B30=0," ",pt_fylk!B30)</f>
        <v>34275</v>
      </c>
      <c r="D27" s="84">
        <f>IF(pt_fylk!C30=0," ",pt_fylk!C30)</f>
        <v>26957</v>
      </c>
      <c r="E27" s="84" t="str">
        <f>IF(pt_fylk!D30=0," ",pt_fylk!D30)</f>
        <v xml:space="preserve"> </v>
      </c>
      <c r="F27" s="84" t="str">
        <f>IF(pt_fylk!E30=0," ",pt_fylk!E30)</f>
        <v xml:space="preserve"> </v>
      </c>
      <c r="G27" s="84" t="str">
        <f>IF(pt_fylk!F30=0," ",pt_fylk!F30)</f>
        <v xml:space="preserve"> </v>
      </c>
      <c r="H27" s="84">
        <f>IF(pt_fylk!G30=0," ",pt_fylk!G30)</f>
        <v>6422</v>
      </c>
      <c r="I27" s="84">
        <f>IF(pt_fylk!H30=0," ",pt_fylk!H30)</f>
        <v>5522</v>
      </c>
      <c r="J27" s="84" t="str">
        <f>IF(pt_fylk!I30=0," ",pt_fylk!I30)</f>
        <v xml:space="preserve"> </v>
      </c>
      <c r="K27" s="84" t="str">
        <f>IF(pt_fylk!J30=0," ",pt_fylk!J30)</f>
        <v xml:space="preserve"> </v>
      </c>
      <c r="L27" s="84" t="str">
        <f>IF(pt_fylk!K30=0," ",pt_fylk!K30)</f>
        <v xml:space="preserve"> </v>
      </c>
      <c r="M27" s="84" t="str">
        <f>IF(pt_fylk!L30=0," ",pt_fylk!L30)</f>
        <v xml:space="preserve"> </v>
      </c>
      <c r="N27" s="84" t="str">
        <f>IF(pt_fylk!M30=0," ",pt_fylk!M30)</f>
        <v xml:space="preserve"> </v>
      </c>
      <c r="O27" s="84" t="str">
        <f>IF(pt_fylk!N30=0," ",pt_fylk!N30)</f>
        <v xml:space="preserve"> </v>
      </c>
      <c r="P27" s="84" t="str">
        <f>IF(pt_fylk!O30=0," ",pt_fylk!O30)</f>
        <v xml:space="preserve"> </v>
      </c>
      <c r="Q27" s="84" t="str">
        <f>IF(pt_fylk!P30=0," ",pt_fylk!P30)</f>
        <v xml:space="preserve"> </v>
      </c>
      <c r="R27" s="84" t="str">
        <f>IF(pt_fylk!Q30=0," ",pt_fylk!Q30)</f>
        <v xml:space="preserve"> </v>
      </c>
    </row>
    <row r="28" spans="2:18" x14ac:dyDescent="0.2">
      <c r="B28" s="83" t="str">
        <f>IF(pt_fylk!A31=0," ",pt_fylk!A31)</f>
        <v>0231 Skedsmo</v>
      </c>
      <c r="C28" s="84">
        <f>IF(pt_fylk!B31=0," ",pt_fylk!B31)</f>
        <v>5407</v>
      </c>
      <c r="D28" s="84">
        <f>IF(pt_fylk!C31=0," ",pt_fylk!C31)</f>
        <v>7151</v>
      </c>
      <c r="E28" s="84">
        <f>IF(pt_fylk!D31=0," ",pt_fylk!D31)</f>
        <v>7855</v>
      </c>
      <c r="F28" s="84">
        <f>IF(pt_fylk!E31=0," ",pt_fylk!E31)</f>
        <v>7702</v>
      </c>
      <c r="G28" s="84" t="str">
        <f>IF(pt_fylk!F31=0," ",pt_fylk!F31)</f>
        <v xml:space="preserve"> </v>
      </c>
      <c r="H28" s="84">
        <f>IF(pt_fylk!G31=0," ",pt_fylk!G31)</f>
        <v>5968</v>
      </c>
      <c r="I28" s="84">
        <f>IF(pt_fylk!H31=0," ",pt_fylk!H31)</f>
        <v>5212</v>
      </c>
      <c r="J28" s="84">
        <f>IF(pt_fylk!I31=0," ",pt_fylk!I31)</f>
        <v>5042</v>
      </c>
      <c r="K28" s="84" t="str">
        <f>IF(pt_fylk!J31=0," ",pt_fylk!J31)</f>
        <v xml:space="preserve"> </v>
      </c>
      <c r="L28" s="84" t="str">
        <f>IF(pt_fylk!K31=0," ",pt_fylk!K31)</f>
        <v xml:space="preserve"> </v>
      </c>
      <c r="M28" s="84" t="str">
        <f>IF(pt_fylk!L31=0," ",pt_fylk!L31)</f>
        <v xml:space="preserve"> </v>
      </c>
      <c r="N28" s="84" t="str">
        <f>IF(pt_fylk!M31=0," ",pt_fylk!M31)</f>
        <v xml:space="preserve"> </v>
      </c>
      <c r="O28" s="84" t="str">
        <f>IF(pt_fylk!N31=0," ",pt_fylk!N31)</f>
        <v xml:space="preserve"> </v>
      </c>
      <c r="P28" s="84" t="str">
        <f>IF(pt_fylk!O31=0," ",pt_fylk!O31)</f>
        <v xml:space="preserve"> </v>
      </c>
      <c r="Q28" s="84" t="str">
        <f>IF(pt_fylk!P31=0," ",pt_fylk!P31)</f>
        <v xml:space="preserve"> </v>
      </c>
      <c r="R28" s="84" t="str">
        <f>IF(pt_fylk!Q31=0," ",pt_fylk!Q31)</f>
        <v xml:space="preserve"> </v>
      </c>
    </row>
    <row r="29" spans="2:18" x14ac:dyDescent="0.2">
      <c r="B29" s="83" t="str">
        <f>IF(pt_fylk!A32=0," ",pt_fylk!A32)</f>
        <v>0233 Nittedal</v>
      </c>
      <c r="C29" s="84">
        <f>IF(pt_fylk!B32=0," ",pt_fylk!B32)</f>
        <v>132683</v>
      </c>
      <c r="D29" s="84">
        <f>IF(pt_fylk!C32=0," ",pt_fylk!C32)</f>
        <v>151831</v>
      </c>
      <c r="E29" s="84">
        <f>IF(pt_fylk!D32=0," ",pt_fylk!D32)</f>
        <v>133778</v>
      </c>
      <c r="F29" s="84">
        <f>IF(pt_fylk!E32=0," ",pt_fylk!E32)</f>
        <v>141821</v>
      </c>
      <c r="G29" s="84">
        <f>IF(pt_fylk!F32=0," ",pt_fylk!F32)</f>
        <v>137945</v>
      </c>
      <c r="H29" s="84">
        <f>IF(pt_fylk!G32=0," ",pt_fylk!G32)</f>
        <v>140264</v>
      </c>
      <c r="I29" s="84">
        <f>IF(pt_fylk!H32=0," ",pt_fylk!H32)</f>
        <v>84750</v>
      </c>
      <c r="J29" s="84">
        <f>IF(pt_fylk!I32=0," ",pt_fylk!I32)</f>
        <v>155201</v>
      </c>
      <c r="K29" s="84">
        <f>IF(pt_fylk!J32=0," ",pt_fylk!J32)</f>
        <v>139822</v>
      </c>
      <c r="L29" s="84">
        <f>IF(pt_fylk!K32=0," ",pt_fylk!K32)</f>
        <v>139846</v>
      </c>
      <c r="M29" s="84">
        <f>IF(pt_fylk!L32=0," ",pt_fylk!L32)</f>
        <v>167075</v>
      </c>
      <c r="N29" s="84">
        <f>IF(pt_fylk!M32=0," ",pt_fylk!M32)</f>
        <v>116383</v>
      </c>
      <c r="O29" s="84">
        <f>IF(pt_fylk!N32=0," ",pt_fylk!N32)</f>
        <v>162671</v>
      </c>
      <c r="P29" s="84">
        <f>IF(pt_fylk!O32=0," ",pt_fylk!O32)</f>
        <v>36630</v>
      </c>
      <c r="Q29" s="84" t="str">
        <f>IF(pt_fylk!P32=0," ",pt_fylk!P32)</f>
        <v xml:space="preserve"> </v>
      </c>
      <c r="R29" s="84" t="str">
        <f>IF(pt_fylk!Q32=0," ",pt_fylk!Q32)</f>
        <v xml:space="preserve"> </v>
      </c>
    </row>
    <row r="30" spans="2:18" x14ac:dyDescent="0.2">
      <c r="B30" s="83" t="str">
        <f>IF(pt_fylk!A33=0," ",pt_fylk!A33)</f>
        <v>0234 Gjerdrum</v>
      </c>
      <c r="C30" s="84">
        <f>IF(pt_fylk!B33=0," ",pt_fylk!B33)</f>
        <v>275494</v>
      </c>
      <c r="D30" s="84">
        <f>IF(pt_fylk!C33=0," ",pt_fylk!C33)</f>
        <v>232253</v>
      </c>
      <c r="E30" s="84">
        <f>IF(pt_fylk!D33=0," ",pt_fylk!D33)</f>
        <v>195338</v>
      </c>
      <c r="F30" s="84">
        <f>IF(pt_fylk!E33=0," ",pt_fylk!E33)</f>
        <v>223766</v>
      </c>
      <c r="G30" s="84">
        <f>IF(pt_fylk!F33=0," ",pt_fylk!F33)</f>
        <v>230359</v>
      </c>
      <c r="H30" s="84">
        <f>IF(pt_fylk!G33=0," ",pt_fylk!G33)</f>
        <v>242760</v>
      </c>
      <c r="I30" s="84">
        <f>IF(pt_fylk!H33=0," ",pt_fylk!H33)</f>
        <v>126620</v>
      </c>
      <c r="J30" s="84">
        <f>IF(pt_fylk!I33=0," ",pt_fylk!I33)</f>
        <v>214033</v>
      </c>
      <c r="K30" s="84">
        <f>IF(pt_fylk!J33=0," ",pt_fylk!J33)</f>
        <v>251575</v>
      </c>
      <c r="L30" s="84">
        <f>IF(pt_fylk!K33=0," ",pt_fylk!K33)</f>
        <v>277186</v>
      </c>
      <c r="M30" s="84">
        <f>IF(pt_fylk!L33=0," ",pt_fylk!L33)</f>
        <v>301262</v>
      </c>
      <c r="N30" s="84">
        <f>IF(pt_fylk!M33=0," ",pt_fylk!M33)</f>
        <v>269247</v>
      </c>
      <c r="O30" s="84">
        <f>IF(pt_fylk!N33=0," ",pt_fylk!N33)</f>
        <v>191774</v>
      </c>
      <c r="P30" s="84">
        <f>IF(pt_fylk!O33=0," ",pt_fylk!O33)</f>
        <v>233898</v>
      </c>
      <c r="Q30" s="84">
        <f>IF(pt_fylk!P33=0," ",pt_fylk!P33)</f>
        <v>210543</v>
      </c>
      <c r="R30" s="84">
        <f>IF(pt_fylk!Q33=0," ",pt_fylk!Q33)</f>
        <v>261593</v>
      </c>
    </row>
    <row r="31" spans="2:18" x14ac:dyDescent="0.2">
      <c r="B31" s="83" t="str">
        <f>IF(pt_fylk!A34=0," ",pt_fylk!A34)</f>
        <v>0235 Ullensaker</v>
      </c>
      <c r="C31" s="84">
        <f>IF(pt_fylk!B34=0," ",pt_fylk!B34)</f>
        <v>25329</v>
      </c>
      <c r="D31" s="84">
        <f>IF(pt_fylk!C34=0," ",pt_fylk!C34)</f>
        <v>25915</v>
      </c>
      <c r="E31" s="84" t="str">
        <f>IF(pt_fylk!D34=0," ",pt_fylk!D34)</f>
        <v xml:space="preserve"> </v>
      </c>
      <c r="F31" s="84">
        <f>IF(pt_fylk!E34=0," ",pt_fylk!E34)</f>
        <v>2281</v>
      </c>
      <c r="G31" s="84" t="str">
        <f>IF(pt_fylk!F34=0," ",pt_fylk!F34)</f>
        <v xml:space="preserve"> </v>
      </c>
      <c r="H31" s="84">
        <f>IF(pt_fylk!G34=0," ",pt_fylk!G34)</f>
        <v>17314</v>
      </c>
      <c r="I31" s="84" t="str">
        <f>IF(pt_fylk!H34=0," ",pt_fylk!H34)</f>
        <v xml:space="preserve"> </v>
      </c>
      <c r="J31" s="84" t="str">
        <f>IF(pt_fylk!I34=0," ",pt_fylk!I34)</f>
        <v xml:space="preserve"> </v>
      </c>
      <c r="K31" s="84" t="str">
        <f>IF(pt_fylk!J34=0," ",pt_fylk!J34)</f>
        <v xml:space="preserve"> </v>
      </c>
      <c r="L31" s="84" t="str">
        <f>IF(pt_fylk!K34=0," ",pt_fylk!K34)</f>
        <v xml:space="preserve"> </v>
      </c>
      <c r="M31" s="84" t="str">
        <f>IF(pt_fylk!L34=0," ",pt_fylk!L34)</f>
        <v xml:space="preserve"> </v>
      </c>
      <c r="N31" s="84" t="str">
        <f>IF(pt_fylk!M34=0," ",pt_fylk!M34)</f>
        <v xml:space="preserve"> </v>
      </c>
      <c r="O31" s="84" t="str">
        <f>IF(pt_fylk!N34=0," ",pt_fylk!N34)</f>
        <v xml:space="preserve"> </v>
      </c>
      <c r="P31" s="84" t="str">
        <f>IF(pt_fylk!O34=0," ",pt_fylk!O34)</f>
        <v xml:space="preserve"> </v>
      </c>
      <c r="Q31" s="84" t="str">
        <f>IF(pt_fylk!P34=0," ",pt_fylk!P34)</f>
        <v xml:space="preserve"> </v>
      </c>
      <c r="R31" s="84" t="str">
        <f>IF(pt_fylk!Q34=0," ",pt_fylk!Q34)</f>
        <v xml:space="preserve"> </v>
      </c>
    </row>
    <row r="32" spans="2:18" x14ac:dyDescent="0.2">
      <c r="B32" s="83" t="str">
        <f>IF(pt_fylk!A35=0," ",pt_fylk!A35)</f>
        <v>0236 Nes</v>
      </c>
      <c r="C32" s="84">
        <f>IF(pt_fylk!B35=0," ",pt_fylk!B35)</f>
        <v>780541</v>
      </c>
      <c r="D32" s="84">
        <f>IF(pt_fylk!C35=0," ",pt_fylk!C35)</f>
        <v>778576</v>
      </c>
      <c r="E32" s="84">
        <f>IF(pt_fylk!D35=0," ",pt_fylk!D35)</f>
        <v>733882</v>
      </c>
      <c r="F32" s="84">
        <f>IF(pt_fylk!E35=0," ",pt_fylk!E35)</f>
        <v>1017360</v>
      </c>
      <c r="G32" s="84">
        <f>IF(pt_fylk!F35=0," ",pt_fylk!F35)</f>
        <v>1007417</v>
      </c>
      <c r="H32" s="84">
        <f>IF(pt_fylk!G35=0," ",pt_fylk!G35)</f>
        <v>1085119</v>
      </c>
      <c r="I32" s="84">
        <f>IF(pt_fylk!H35=0," ",pt_fylk!H35)</f>
        <v>1040700</v>
      </c>
      <c r="J32" s="84">
        <f>IF(pt_fylk!I35=0," ",pt_fylk!I35)</f>
        <v>1104014</v>
      </c>
      <c r="K32" s="84">
        <f>IF(pt_fylk!J35=0," ",pt_fylk!J35)</f>
        <v>1079758</v>
      </c>
      <c r="L32" s="84">
        <f>IF(pt_fylk!K35=0," ",pt_fylk!K35)</f>
        <v>1004867</v>
      </c>
      <c r="M32" s="84">
        <f>IF(pt_fylk!L35=0," ",pt_fylk!L35)</f>
        <v>1328218</v>
      </c>
      <c r="N32" s="84">
        <f>IF(pt_fylk!M35=0," ",pt_fylk!M35)</f>
        <v>1113455</v>
      </c>
      <c r="O32" s="84">
        <f>IF(pt_fylk!N35=0," ",pt_fylk!N35)</f>
        <v>990885</v>
      </c>
      <c r="P32" s="84">
        <f>IF(pt_fylk!O35=0," ",pt_fylk!O35)</f>
        <v>976291</v>
      </c>
      <c r="Q32" s="84">
        <f>IF(pt_fylk!P35=0," ",pt_fylk!P35)</f>
        <v>935241</v>
      </c>
      <c r="R32" s="84">
        <f>IF(pt_fylk!Q35=0," ",pt_fylk!Q35)</f>
        <v>752324</v>
      </c>
    </row>
    <row r="33" spans="2:18" x14ac:dyDescent="0.2">
      <c r="B33" s="83" t="str">
        <f>IF(pt_fylk!A36=0," ",pt_fylk!A36)</f>
        <v>0237 Eidsvoll</v>
      </c>
      <c r="C33" s="84">
        <f>IF(pt_fylk!B36=0," ",pt_fylk!B36)</f>
        <v>135880</v>
      </c>
      <c r="D33" s="84">
        <f>IF(pt_fylk!C36=0," ",pt_fylk!C36)</f>
        <v>119096</v>
      </c>
      <c r="E33" s="84">
        <f>IF(pt_fylk!D36=0," ",pt_fylk!D36)</f>
        <v>114760</v>
      </c>
      <c r="F33" s="84">
        <f>IF(pt_fylk!E36=0," ",pt_fylk!E36)</f>
        <v>121311</v>
      </c>
      <c r="G33" s="84">
        <f>IF(pt_fylk!F36=0," ",pt_fylk!F36)</f>
        <v>83712</v>
      </c>
      <c r="H33" s="84">
        <f>IF(pt_fylk!G36=0," ",pt_fylk!G36)</f>
        <v>5242</v>
      </c>
      <c r="I33" s="84" t="str">
        <f>IF(pt_fylk!H36=0," ",pt_fylk!H36)</f>
        <v xml:space="preserve"> </v>
      </c>
      <c r="J33" s="84" t="str">
        <f>IF(pt_fylk!I36=0," ",pt_fylk!I36)</f>
        <v xml:space="preserve"> </v>
      </c>
      <c r="K33" s="84">
        <f>IF(pt_fylk!J36=0," ",pt_fylk!J36)</f>
        <v>6746</v>
      </c>
      <c r="L33" s="84" t="str">
        <f>IF(pt_fylk!K36=0," ",pt_fylk!K36)</f>
        <v xml:space="preserve"> </v>
      </c>
      <c r="M33" s="84" t="str">
        <f>IF(pt_fylk!L36=0," ",pt_fylk!L36)</f>
        <v xml:space="preserve"> </v>
      </c>
      <c r="N33" s="84" t="str">
        <f>IF(pt_fylk!M36=0," ",pt_fylk!M36)</f>
        <v xml:space="preserve"> </v>
      </c>
      <c r="O33" s="84" t="str">
        <f>IF(pt_fylk!N36=0," ",pt_fylk!N36)</f>
        <v xml:space="preserve"> </v>
      </c>
      <c r="P33" s="84" t="str">
        <f>IF(pt_fylk!O36=0," ",pt_fylk!O36)</f>
        <v xml:space="preserve"> </v>
      </c>
      <c r="Q33" s="84" t="str">
        <f>IF(pt_fylk!P36=0," ",pt_fylk!P36)</f>
        <v xml:space="preserve"> </v>
      </c>
      <c r="R33" s="84" t="str">
        <f>IF(pt_fylk!Q36=0," ",pt_fylk!Q36)</f>
        <v xml:space="preserve"> </v>
      </c>
    </row>
    <row r="34" spans="2:18" x14ac:dyDescent="0.2">
      <c r="B34" s="83" t="str">
        <f>IF(pt_fylk!A37=0," ",pt_fylk!A37)</f>
        <v>0238 Nannestad</v>
      </c>
      <c r="C34" s="84">
        <f>IF(pt_fylk!B37=0," ",pt_fylk!B37)</f>
        <v>39694</v>
      </c>
      <c r="D34" s="84">
        <f>IF(pt_fylk!C37=0," ",pt_fylk!C37)</f>
        <v>42690</v>
      </c>
      <c r="E34" s="84">
        <f>IF(pt_fylk!D37=0," ",pt_fylk!D37)</f>
        <v>39528</v>
      </c>
      <c r="F34" s="84">
        <f>IF(pt_fylk!E37=0," ",pt_fylk!E37)</f>
        <v>41055</v>
      </c>
      <c r="G34" s="84">
        <f>IF(pt_fylk!F37=0," ",pt_fylk!F37)</f>
        <v>92493</v>
      </c>
      <c r="H34" s="84">
        <f>IF(pt_fylk!G37=0," ",pt_fylk!G37)</f>
        <v>195646</v>
      </c>
      <c r="I34" s="84">
        <f>IF(pt_fylk!H37=0," ",pt_fylk!H37)</f>
        <v>61835</v>
      </c>
      <c r="J34" s="84">
        <f>IF(pt_fylk!I37=0," ",pt_fylk!I37)</f>
        <v>43372</v>
      </c>
      <c r="K34" s="84">
        <f>IF(pt_fylk!J37=0," ",pt_fylk!J37)</f>
        <v>38077</v>
      </c>
      <c r="L34" s="84">
        <f>IF(pt_fylk!K37=0," ",pt_fylk!K37)</f>
        <v>37491</v>
      </c>
      <c r="M34" s="84">
        <f>IF(pt_fylk!L37=0," ",pt_fylk!L37)</f>
        <v>35592</v>
      </c>
      <c r="N34" s="84">
        <f>IF(pt_fylk!M37=0," ",pt_fylk!M37)</f>
        <v>36847</v>
      </c>
      <c r="O34" s="84">
        <f>IF(pt_fylk!N37=0," ",pt_fylk!N37)</f>
        <v>28989</v>
      </c>
      <c r="P34" s="84">
        <f>IF(pt_fylk!O37=0," ",pt_fylk!O37)</f>
        <v>10409</v>
      </c>
      <c r="Q34" s="84" t="str">
        <f>IF(pt_fylk!P37=0," ",pt_fylk!P37)</f>
        <v xml:space="preserve"> </v>
      </c>
      <c r="R34" s="84" t="str">
        <f>IF(pt_fylk!Q37=0," ",pt_fylk!Q37)</f>
        <v xml:space="preserve"> </v>
      </c>
    </row>
    <row r="35" spans="2:18" x14ac:dyDescent="0.2">
      <c r="B35" s="83" t="str">
        <f>IF(pt_fylk!A38=0," ",pt_fylk!A38)</f>
        <v>0403 Hamar</v>
      </c>
      <c r="C35" s="84">
        <f>IF(pt_fylk!B38=0," ",pt_fylk!B38)</f>
        <v>355094</v>
      </c>
      <c r="D35" s="84">
        <f>IF(pt_fylk!C38=0," ",pt_fylk!C38)</f>
        <v>376885</v>
      </c>
      <c r="E35" s="84">
        <f>IF(pt_fylk!D38=0," ",pt_fylk!D38)</f>
        <v>392354</v>
      </c>
      <c r="F35" s="84">
        <f>IF(pt_fylk!E38=0," ",pt_fylk!E38)</f>
        <v>402003</v>
      </c>
      <c r="G35" s="84">
        <f>IF(pt_fylk!F38=0," ",pt_fylk!F38)</f>
        <v>482771</v>
      </c>
      <c r="H35" s="84">
        <f>IF(pt_fylk!G38=0," ",pt_fylk!G38)</f>
        <v>506784</v>
      </c>
      <c r="I35" s="84">
        <f>IF(pt_fylk!H38=0," ",pt_fylk!H38)</f>
        <v>503747</v>
      </c>
      <c r="J35" s="84">
        <f>IF(pt_fylk!I38=0," ",pt_fylk!I38)</f>
        <v>618745</v>
      </c>
      <c r="K35" s="84">
        <f>IF(pt_fylk!J38=0," ",pt_fylk!J38)</f>
        <v>595389</v>
      </c>
      <c r="L35" s="84">
        <f>IF(pt_fylk!K38=0," ",pt_fylk!K38)</f>
        <v>480005</v>
      </c>
      <c r="M35" s="84">
        <f>IF(pt_fylk!L38=0," ",pt_fylk!L38)</f>
        <v>450958</v>
      </c>
      <c r="N35" s="84">
        <f>IF(pt_fylk!M38=0," ",pt_fylk!M38)</f>
        <v>371055</v>
      </c>
      <c r="O35" s="84">
        <f>IF(pt_fylk!N38=0," ",pt_fylk!N38)</f>
        <v>253757</v>
      </c>
      <c r="P35" s="84">
        <f>IF(pt_fylk!O38=0," ",pt_fylk!O38)</f>
        <v>239285</v>
      </c>
      <c r="Q35" s="84">
        <f>IF(pt_fylk!P38=0," ",pt_fylk!P38)</f>
        <v>295164</v>
      </c>
      <c r="R35" s="84">
        <f>IF(pt_fylk!Q38=0," ",pt_fylk!Q38)</f>
        <v>178982</v>
      </c>
    </row>
    <row r="36" spans="2:18" x14ac:dyDescent="0.2">
      <c r="B36" s="83" t="str">
        <f>IF(pt_fylk!A39=0," ",pt_fylk!A39)</f>
        <v>0412 Ringsaker</v>
      </c>
      <c r="C36" s="84">
        <f>IF(pt_fylk!B39=0," ",pt_fylk!B39)</f>
        <v>4955930</v>
      </c>
      <c r="D36" s="84">
        <f>IF(pt_fylk!C39=0," ",pt_fylk!C39)</f>
        <v>4871682</v>
      </c>
      <c r="E36" s="84">
        <f>IF(pt_fylk!D39=0," ",pt_fylk!D39)</f>
        <v>5315800</v>
      </c>
      <c r="F36" s="84">
        <f>IF(pt_fylk!E39=0," ",pt_fylk!E39)</f>
        <v>5769080</v>
      </c>
      <c r="G36" s="84">
        <f>IF(pt_fylk!F39=0," ",pt_fylk!F39)</f>
        <v>6033184</v>
      </c>
      <c r="H36" s="84">
        <f>IF(pt_fylk!G39=0," ",pt_fylk!G39)</f>
        <v>6348580</v>
      </c>
      <c r="I36" s="84">
        <f>IF(pt_fylk!H39=0," ",pt_fylk!H39)</f>
        <v>5395960</v>
      </c>
      <c r="J36" s="84">
        <f>IF(pt_fylk!I39=0," ",pt_fylk!I39)</f>
        <v>5892783</v>
      </c>
      <c r="K36" s="84">
        <f>IF(pt_fylk!J39=0," ",pt_fylk!J39)</f>
        <v>6011815</v>
      </c>
      <c r="L36" s="84">
        <f>IF(pt_fylk!K39=0," ",pt_fylk!K39)</f>
        <v>6236038</v>
      </c>
      <c r="M36" s="84">
        <f>IF(pt_fylk!L39=0," ",pt_fylk!L39)</f>
        <v>7759140</v>
      </c>
      <c r="N36" s="84">
        <f>IF(pt_fylk!M39=0," ",pt_fylk!M39)</f>
        <v>7389615</v>
      </c>
      <c r="O36" s="84">
        <f>IF(pt_fylk!N39=0," ",pt_fylk!N39)</f>
        <v>6604327</v>
      </c>
      <c r="P36" s="84">
        <f>IF(pt_fylk!O39=0," ",pt_fylk!O39)</f>
        <v>6187420</v>
      </c>
      <c r="Q36" s="84">
        <f>IF(pt_fylk!P39=0," ",pt_fylk!P39)</f>
        <v>6305095</v>
      </c>
      <c r="R36" s="84">
        <f>IF(pt_fylk!Q39=0," ",pt_fylk!Q39)</f>
        <v>5519574</v>
      </c>
    </row>
    <row r="37" spans="2:18" x14ac:dyDescent="0.2">
      <c r="B37" s="83" t="str">
        <f>IF(pt_fylk!A40=0," ",pt_fylk!A40)</f>
        <v>0415 Løten</v>
      </c>
      <c r="C37" s="84">
        <f>IF(pt_fylk!B40=0," ",pt_fylk!B40)</f>
        <v>1594263</v>
      </c>
      <c r="D37" s="84">
        <f>IF(pt_fylk!C40=0," ",pt_fylk!C40)</f>
        <v>1459736</v>
      </c>
      <c r="E37" s="84">
        <f>IF(pt_fylk!D40=0," ",pt_fylk!D40)</f>
        <v>1577808</v>
      </c>
      <c r="F37" s="84">
        <f>IF(pt_fylk!E40=0," ",pt_fylk!E40)</f>
        <v>1666075</v>
      </c>
      <c r="G37" s="84">
        <f>IF(pt_fylk!F40=0," ",pt_fylk!F40)</f>
        <v>1711311</v>
      </c>
      <c r="H37" s="84">
        <f>IF(pt_fylk!G40=0," ",pt_fylk!G40)</f>
        <v>1793956</v>
      </c>
      <c r="I37" s="84">
        <f>IF(pt_fylk!H40=0," ",pt_fylk!H40)</f>
        <v>1232169</v>
      </c>
      <c r="J37" s="84">
        <f>IF(pt_fylk!I40=0," ",pt_fylk!I40)</f>
        <v>1258026</v>
      </c>
      <c r="K37" s="84">
        <f>IF(pt_fylk!J40=0," ",pt_fylk!J40)</f>
        <v>1330073</v>
      </c>
      <c r="L37" s="84">
        <f>IF(pt_fylk!K40=0," ",pt_fylk!K40)</f>
        <v>1360492</v>
      </c>
      <c r="M37" s="84">
        <f>IF(pt_fylk!L40=0," ",pt_fylk!L40)</f>
        <v>1517031</v>
      </c>
      <c r="N37" s="84">
        <f>IF(pt_fylk!M40=0," ",pt_fylk!M40)</f>
        <v>1532601</v>
      </c>
      <c r="O37" s="84">
        <f>IF(pt_fylk!N40=0," ",pt_fylk!N40)</f>
        <v>1368020</v>
      </c>
      <c r="P37" s="84">
        <f>IF(pt_fylk!O40=0," ",pt_fylk!O40)</f>
        <v>1055565</v>
      </c>
      <c r="Q37" s="84">
        <f>IF(pt_fylk!P40=0," ",pt_fylk!P40)</f>
        <v>884394</v>
      </c>
      <c r="R37" s="84">
        <f>IF(pt_fylk!Q40=0," ",pt_fylk!Q40)</f>
        <v>1060582</v>
      </c>
    </row>
    <row r="38" spans="2:18" x14ac:dyDescent="0.2">
      <c r="B38" s="83" t="str">
        <f>IF(pt_fylk!A41=0," ",pt_fylk!A41)</f>
        <v>0417 Stange</v>
      </c>
      <c r="C38" s="84">
        <f>IF(pt_fylk!B41=0," ",pt_fylk!B41)</f>
        <v>1132789</v>
      </c>
      <c r="D38" s="84">
        <f>IF(pt_fylk!C41=0," ",pt_fylk!C41)</f>
        <v>1058383</v>
      </c>
      <c r="E38" s="84">
        <f>IF(pt_fylk!D41=0," ",pt_fylk!D41)</f>
        <v>1263302</v>
      </c>
      <c r="F38" s="84">
        <f>IF(pt_fylk!E41=0," ",pt_fylk!E41)</f>
        <v>1294540</v>
      </c>
      <c r="G38" s="84">
        <f>IF(pt_fylk!F41=0," ",pt_fylk!F41)</f>
        <v>1465752</v>
      </c>
      <c r="H38" s="84">
        <f>IF(pt_fylk!G41=0," ",pt_fylk!G41)</f>
        <v>1551798</v>
      </c>
      <c r="I38" s="84">
        <f>IF(pt_fylk!H41=0," ",pt_fylk!H41)</f>
        <v>1290236</v>
      </c>
      <c r="J38" s="84">
        <f>IF(pt_fylk!I41=0," ",pt_fylk!I41)</f>
        <v>1287293</v>
      </c>
      <c r="K38" s="84">
        <f>IF(pt_fylk!J41=0," ",pt_fylk!J41)</f>
        <v>1434360</v>
      </c>
      <c r="L38" s="84">
        <f>IF(pt_fylk!K41=0," ",pt_fylk!K41)</f>
        <v>1441959</v>
      </c>
      <c r="M38" s="84">
        <f>IF(pt_fylk!L41=0," ",pt_fylk!L41)</f>
        <v>1799771</v>
      </c>
      <c r="N38" s="84">
        <f>IF(pt_fylk!M41=0," ",pt_fylk!M41)</f>
        <v>1905556</v>
      </c>
      <c r="O38" s="84">
        <f>IF(pt_fylk!N41=0," ",pt_fylk!N41)</f>
        <v>1454558</v>
      </c>
      <c r="P38" s="84">
        <f>IF(pt_fylk!O41=0," ",pt_fylk!O41)</f>
        <v>1361218</v>
      </c>
      <c r="Q38" s="84">
        <f>IF(pt_fylk!P41=0," ",pt_fylk!P41)</f>
        <v>1546200</v>
      </c>
      <c r="R38" s="84">
        <f>IF(pt_fylk!Q41=0," ",pt_fylk!Q41)</f>
        <v>1589723</v>
      </c>
    </row>
    <row r="39" spans="2:18" x14ac:dyDescent="0.2">
      <c r="B39" s="83" t="str">
        <f>IF(pt_fylk!A42=0," ",pt_fylk!A42)</f>
        <v>0418 Nord-Odal</v>
      </c>
      <c r="C39" s="84">
        <f>IF(pt_fylk!B42=0," ",pt_fylk!B42)</f>
        <v>9398</v>
      </c>
      <c r="D39" s="84">
        <f>IF(pt_fylk!C42=0," ",pt_fylk!C42)</f>
        <v>4896</v>
      </c>
      <c r="E39" s="84">
        <f>IF(pt_fylk!D42=0," ",pt_fylk!D42)</f>
        <v>4808</v>
      </c>
      <c r="F39" s="84">
        <f>IF(pt_fylk!E42=0," ",pt_fylk!E42)</f>
        <v>5221</v>
      </c>
      <c r="G39" s="84" t="str">
        <f>IF(pt_fylk!F42=0," ",pt_fylk!F42)</f>
        <v xml:space="preserve"> </v>
      </c>
      <c r="H39" s="84" t="str">
        <f>IF(pt_fylk!G42=0," ",pt_fylk!G42)</f>
        <v xml:space="preserve"> </v>
      </c>
      <c r="I39" s="84" t="str">
        <f>IF(pt_fylk!H42=0," ",pt_fylk!H42)</f>
        <v xml:space="preserve"> </v>
      </c>
      <c r="J39" s="84" t="str">
        <f>IF(pt_fylk!I42=0," ",pt_fylk!I42)</f>
        <v xml:space="preserve"> </v>
      </c>
      <c r="K39" s="84" t="str">
        <f>IF(pt_fylk!J42=0," ",pt_fylk!J42)</f>
        <v xml:space="preserve"> </v>
      </c>
      <c r="L39" s="84" t="str">
        <f>IF(pt_fylk!K42=0," ",pt_fylk!K42)</f>
        <v xml:space="preserve"> </v>
      </c>
      <c r="M39" s="84" t="str">
        <f>IF(pt_fylk!L42=0," ",pt_fylk!L42)</f>
        <v xml:space="preserve"> </v>
      </c>
      <c r="N39" s="84" t="str">
        <f>IF(pt_fylk!M42=0," ",pt_fylk!M42)</f>
        <v xml:space="preserve"> </v>
      </c>
      <c r="O39" s="84" t="str">
        <f>IF(pt_fylk!N42=0," ",pt_fylk!N42)</f>
        <v xml:space="preserve"> </v>
      </c>
      <c r="P39" s="84" t="str">
        <f>IF(pt_fylk!O42=0," ",pt_fylk!O42)</f>
        <v xml:space="preserve"> </v>
      </c>
      <c r="Q39" s="84" t="str">
        <f>IF(pt_fylk!P42=0," ",pt_fylk!P42)</f>
        <v xml:space="preserve"> </v>
      </c>
      <c r="R39" s="84" t="str">
        <f>IF(pt_fylk!Q42=0," ",pt_fylk!Q42)</f>
        <v xml:space="preserve"> </v>
      </c>
    </row>
    <row r="40" spans="2:18" x14ac:dyDescent="0.2">
      <c r="B40" s="83" t="str">
        <f>IF(pt_fylk!A43=0," ",pt_fylk!A43)</f>
        <v>0419 Sør-Odal</v>
      </c>
      <c r="C40" s="84">
        <f>IF(pt_fylk!B43=0," ",pt_fylk!B43)</f>
        <v>68482</v>
      </c>
      <c r="D40" s="84">
        <f>IF(pt_fylk!C43=0," ",pt_fylk!C43)</f>
        <v>54891</v>
      </c>
      <c r="E40" s="84">
        <f>IF(pt_fylk!D43=0," ",pt_fylk!D43)</f>
        <v>53592</v>
      </c>
      <c r="F40" s="84">
        <f>IF(pt_fylk!E43=0," ",pt_fylk!E43)</f>
        <v>54179</v>
      </c>
      <c r="G40" s="84">
        <f>IF(pt_fylk!F43=0," ",pt_fylk!F43)</f>
        <v>63523</v>
      </c>
      <c r="H40" s="84">
        <f>IF(pt_fylk!G43=0," ",pt_fylk!G43)</f>
        <v>65655</v>
      </c>
      <c r="I40" s="84">
        <f>IF(pt_fylk!H43=0," ",pt_fylk!H43)</f>
        <v>63350</v>
      </c>
      <c r="J40" s="84">
        <f>IF(pt_fylk!I43=0," ",pt_fylk!I43)</f>
        <v>73329</v>
      </c>
      <c r="K40" s="84">
        <f>IF(pt_fylk!J43=0," ",pt_fylk!J43)</f>
        <v>54465</v>
      </c>
      <c r="L40" s="84">
        <f>IF(pt_fylk!K43=0," ",pt_fylk!K43)</f>
        <v>41162</v>
      </c>
      <c r="M40" s="84">
        <f>IF(pt_fylk!L43=0," ",pt_fylk!L43)</f>
        <v>27631</v>
      </c>
      <c r="N40" s="84">
        <f>IF(pt_fylk!M43=0," ",pt_fylk!M43)</f>
        <v>52139</v>
      </c>
      <c r="O40" s="84">
        <f>IF(pt_fylk!N43=0," ",pt_fylk!N43)</f>
        <v>49291</v>
      </c>
      <c r="P40" s="84">
        <f>IF(pt_fylk!O43=0," ",pt_fylk!O43)</f>
        <v>23506</v>
      </c>
      <c r="Q40" s="84">
        <f>IF(pt_fylk!P43=0," ",pt_fylk!P43)</f>
        <v>23138</v>
      </c>
      <c r="R40" s="84">
        <f>IF(pt_fylk!Q43=0," ",pt_fylk!Q43)</f>
        <v>7104</v>
      </c>
    </row>
    <row r="41" spans="2:18" x14ac:dyDescent="0.2">
      <c r="B41" s="83" t="str">
        <f>IF(pt_fylk!A44=0," ",pt_fylk!A44)</f>
        <v>0423 Grue</v>
      </c>
      <c r="C41" s="84">
        <f>IF(pt_fylk!B44=0," ",pt_fylk!B44)</f>
        <v>23224</v>
      </c>
      <c r="D41" s="84">
        <f>IF(pt_fylk!C44=0," ",pt_fylk!C44)</f>
        <v>24523</v>
      </c>
      <c r="E41" s="84">
        <f>IF(pt_fylk!D44=0," ",pt_fylk!D44)</f>
        <v>25472</v>
      </c>
      <c r="F41" s="84">
        <f>IF(pt_fylk!E44=0," ",pt_fylk!E44)</f>
        <v>11452</v>
      </c>
      <c r="G41" s="84">
        <f>IF(pt_fylk!F44=0," ",pt_fylk!F44)</f>
        <v>25994</v>
      </c>
      <c r="H41" s="84">
        <f>IF(pt_fylk!G44=0," ",pt_fylk!G44)</f>
        <v>26133</v>
      </c>
      <c r="I41" s="84">
        <f>IF(pt_fylk!H44=0," ",pt_fylk!H44)</f>
        <v>20110</v>
      </c>
      <c r="J41" s="84">
        <f>IF(pt_fylk!I44=0," ",pt_fylk!I44)</f>
        <v>12664</v>
      </c>
      <c r="K41" s="84">
        <f>IF(pt_fylk!J44=0," ",pt_fylk!J44)</f>
        <v>31639</v>
      </c>
      <c r="L41" s="84">
        <f>IF(pt_fylk!K44=0," ",pt_fylk!K44)</f>
        <v>169807</v>
      </c>
      <c r="M41" s="84">
        <f>IF(pt_fylk!L44=0," ",pt_fylk!L44)</f>
        <v>376863</v>
      </c>
      <c r="N41" s="84">
        <f>IF(pt_fylk!M44=0," ",pt_fylk!M44)</f>
        <v>368794</v>
      </c>
      <c r="O41" s="84">
        <f>IF(pt_fylk!N44=0," ",pt_fylk!N44)</f>
        <v>317761</v>
      </c>
      <c r="P41" s="84">
        <f>IF(pt_fylk!O44=0," ",pt_fylk!O44)</f>
        <v>318456</v>
      </c>
      <c r="Q41" s="84">
        <f>IF(pt_fylk!P44=0," ",pt_fylk!P44)</f>
        <v>349638</v>
      </c>
      <c r="R41" s="84">
        <f>IF(pt_fylk!Q44=0," ",pt_fylk!Q44)</f>
        <v>334304</v>
      </c>
    </row>
    <row r="42" spans="2:18" x14ac:dyDescent="0.2">
      <c r="B42" s="83" t="str">
        <f>IF(pt_fylk!A45=0," ",pt_fylk!A45)</f>
        <v>0425 Åsnes</v>
      </c>
      <c r="C42" s="84">
        <f>IF(pt_fylk!B45=0," ",pt_fylk!B45)</f>
        <v>521252</v>
      </c>
      <c r="D42" s="84">
        <f>IF(pt_fylk!C45=0," ",pt_fylk!C45)</f>
        <v>498177</v>
      </c>
      <c r="E42" s="84">
        <f>IF(pt_fylk!D45=0," ",pt_fylk!D45)</f>
        <v>527499</v>
      </c>
      <c r="F42" s="84">
        <f>IF(pt_fylk!E45=0," ",pt_fylk!E45)</f>
        <v>506414</v>
      </c>
      <c r="G42" s="84">
        <f>IF(pt_fylk!F45=0," ",pt_fylk!F45)</f>
        <v>672994</v>
      </c>
      <c r="H42" s="84">
        <f>IF(pt_fylk!G45=0," ",pt_fylk!G45)</f>
        <v>1045077</v>
      </c>
      <c r="I42" s="84">
        <f>IF(pt_fylk!H45=0," ",pt_fylk!H45)</f>
        <v>883011</v>
      </c>
      <c r="J42" s="84">
        <f>IF(pt_fylk!I45=0," ",pt_fylk!I45)</f>
        <v>951456</v>
      </c>
      <c r="K42" s="84">
        <f>IF(pt_fylk!J45=0," ",pt_fylk!J45)</f>
        <v>951406</v>
      </c>
      <c r="L42" s="84">
        <f>IF(pt_fylk!K45=0," ",pt_fylk!K45)</f>
        <v>1076436</v>
      </c>
      <c r="M42" s="84">
        <f>IF(pt_fylk!L45=0," ",pt_fylk!L45)</f>
        <v>1626717</v>
      </c>
      <c r="N42" s="84">
        <f>IF(pt_fylk!M45=0," ",pt_fylk!M45)</f>
        <v>1814548</v>
      </c>
      <c r="O42" s="84">
        <f>IF(pt_fylk!N45=0," ",pt_fylk!N45)</f>
        <v>1548542</v>
      </c>
      <c r="P42" s="84">
        <f>IF(pt_fylk!O45=0," ",pt_fylk!O45)</f>
        <v>1604809</v>
      </c>
      <c r="Q42" s="84">
        <f>IF(pt_fylk!P45=0," ",pt_fylk!P45)</f>
        <v>1587922</v>
      </c>
      <c r="R42" s="84">
        <f>IF(pt_fylk!Q45=0," ",pt_fylk!Q45)</f>
        <v>1274987</v>
      </c>
    </row>
    <row r="43" spans="2:18" x14ac:dyDescent="0.2">
      <c r="B43" s="83" t="str">
        <f>IF(pt_fylk!A46=0," ",pt_fylk!A46)</f>
        <v>0426 Våler</v>
      </c>
      <c r="C43" s="84">
        <f>IF(pt_fylk!B46=0," ",pt_fylk!B46)</f>
        <v>290324</v>
      </c>
      <c r="D43" s="84">
        <f>IF(pt_fylk!C46=0," ",pt_fylk!C46)</f>
        <v>275137</v>
      </c>
      <c r="E43" s="84">
        <f>IF(pt_fylk!D46=0," ",pt_fylk!D46)</f>
        <v>304574</v>
      </c>
      <c r="F43" s="84">
        <f>IF(pt_fylk!E46=0," ",pt_fylk!E46)</f>
        <v>297734</v>
      </c>
      <c r="G43" s="84">
        <f>IF(pt_fylk!F46=0," ",pt_fylk!F46)</f>
        <v>326452</v>
      </c>
      <c r="H43" s="84">
        <f>IF(pt_fylk!G46=0," ",pt_fylk!G46)</f>
        <v>675537</v>
      </c>
      <c r="I43" s="84">
        <f>IF(pt_fylk!H46=0," ",pt_fylk!H46)</f>
        <v>630274</v>
      </c>
      <c r="J43" s="84">
        <f>IF(pt_fylk!I46=0," ",pt_fylk!I46)</f>
        <v>553267</v>
      </c>
      <c r="K43" s="84">
        <f>IF(pt_fylk!J46=0," ",pt_fylk!J46)</f>
        <v>531350</v>
      </c>
      <c r="L43" s="84">
        <f>IF(pt_fylk!K46=0," ",pt_fylk!K46)</f>
        <v>504949</v>
      </c>
      <c r="M43" s="84">
        <f>IF(pt_fylk!L46=0," ",pt_fylk!L46)</f>
        <v>895886</v>
      </c>
      <c r="N43" s="84">
        <f>IF(pt_fylk!M46=0," ",pt_fylk!M46)</f>
        <v>1472959</v>
      </c>
      <c r="O43" s="84">
        <f>IF(pt_fylk!N46=0," ",pt_fylk!N46)</f>
        <v>1355579</v>
      </c>
      <c r="P43" s="84">
        <f>IF(pt_fylk!O46=0," ",pt_fylk!O46)</f>
        <v>1411889</v>
      </c>
      <c r="Q43" s="84">
        <f>IF(pt_fylk!P46=0," ",pt_fylk!P46)</f>
        <v>1428960</v>
      </c>
      <c r="R43" s="84">
        <f>IF(pt_fylk!Q46=0," ",pt_fylk!Q46)</f>
        <v>1288381</v>
      </c>
    </row>
    <row r="44" spans="2:18" x14ac:dyDescent="0.2">
      <c r="B44" s="83" t="str">
        <f>IF(pt_fylk!A47=0," ",pt_fylk!A47)</f>
        <v>0427 Elverum</v>
      </c>
      <c r="C44" s="84">
        <f>IF(pt_fylk!B47=0," ",pt_fylk!B47)</f>
        <v>388829</v>
      </c>
      <c r="D44" s="84">
        <f>IF(pt_fylk!C47=0," ",pt_fylk!C47)</f>
        <v>426629</v>
      </c>
      <c r="E44" s="84">
        <f>IF(pt_fylk!D47=0," ",pt_fylk!D47)</f>
        <v>405021</v>
      </c>
      <c r="F44" s="84">
        <f>IF(pt_fylk!E47=0," ",pt_fylk!E47)</f>
        <v>452948</v>
      </c>
      <c r="G44" s="84">
        <f>IF(pt_fylk!F47=0," ",pt_fylk!F47)</f>
        <v>593415</v>
      </c>
      <c r="H44" s="84">
        <f>IF(pt_fylk!G47=0," ",pt_fylk!G47)</f>
        <v>643793</v>
      </c>
      <c r="I44" s="84">
        <f>IF(pt_fylk!H47=0," ",pt_fylk!H47)</f>
        <v>597831</v>
      </c>
      <c r="J44" s="84">
        <f>IF(pt_fylk!I47=0," ",pt_fylk!I47)</f>
        <v>567787</v>
      </c>
      <c r="K44" s="84">
        <f>IF(pt_fylk!J47=0," ",pt_fylk!J47)</f>
        <v>493853</v>
      </c>
      <c r="L44" s="84">
        <f>IF(pt_fylk!K47=0," ",pt_fylk!K47)</f>
        <v>684946</v>
      </c>
      <c r="M44" s="84">
        <f>IF(pt_fylk!L47=0," ",pt_fylk!L47)</f>
        <v>966518</v>
      </c>
      <c r="N44" s="84">
        <f>IF(pt_fylk!M47=0," ",pt_fylk!M47)</f>
        <v>1165317</v>
      </c>
      <c r="O44" s="84">
        <f>IF(pt_fylk!N47=0," ",pt_fylk!N47)</f>
        <v>1038059</v>
      </c>
      <c r="P44" s="84">
        <f>IF(pt_fylk!O47=0," ",pt_fylk!O47)</f>
        <v>1219314</v>
      </c>
      <c r="Q44" s="84">
        <f>IF(pt_fylk!P47=0," ",pt_fylk!P47)</f>
        <v>1148395</v>
      </c>
      <c r="R44" s="84">
        <f>IF(pt_fylk!Q47=0," ",pt_fylk!Q47)</f>
        <v>1067844</v>
      </c>
    </row>
    <row r="45" spans="2:18" x14ac:dyDescent="0.2">
      <c r="B45" s="83" t="str">
        <f>IF(pt_fylk!A48=0," ",pt_fylk!A48)</f>
        <v>0428 Trysil</v>
      </c>
      <c r="C45" s="84">
        <f>IF(pt_fylk!B48=0," ",pt_fylk!B48)</f>
        <v>96221</v>
      </c>
      <c r="D45" s="84">
        <f>IF(pt_fylk!C48=0," ",pt_fylk!C48)</f>
        <v>98021</v>
      </c>
      <c r="E45" s="84">
        <f>IF(pt_fylk!D48=0," ",pt_fylk!D48)</f>
        <v>86876</v>
      </c>
      <c r="F45" s="84">
        <f>IF(pt_fylk!E48=0," ",pt_fylk!E48)</f>
        <v>83829</v>
      </c>
      <c r="G45" s="84">
        <f>IF(pt_fylk!F48=0," ",pt_fylk!F48)</f>
        <v>90482</v>
      </c>
      <c r="H45" s="84">
        <f>IF(pt_fylk!G48=0," ",pt_fylk!G48)</f>
        <v>70195</v>
      </c>
      <c r="I45" s="84">
        <f>IF(pt_fylk!H48=0," ",pt_fylk!H48)</f>
        <v>115252</v>
      </c>
      <c r="J45" s="84">
        <f>IF(pt_fylk!I48=0," ",pt_fylk!I48)</f>
        <v>134968</v>
      </c>
      <c r="K45" s="84">
        <f>IF(pt_fylk!J48=0," ",pt_fylk!J48)</f>
        <v>127065</v>
      </c>
      <c r="L45" s="84">
        <f>IF(pt_fylk!K48=0," ",pt_fylk!K48)</f>
        <v>130854</v>
      </c>
      <c r="M45" s="84">
        <f>IF(pt_fylk!L48=0," ",pt_fylk!L48)</f>
        <v>133321</v>
      </c>
      <c r="N45" s="84">
        <f>IF(pt_fylk!M48=0," ",pt_fylk!M48)</f>
        <v>136814</v>
      </c>
      <c r="O45" s="84">
        <f>IF(pt_fylk!N48=0," ",pt_fylk!N48)</f>
        <v>135261</v>
      </c>
      <c r="P45" s="84">
        <f>IF(pt_fylk!O48=0," ",pt_fylk!O48)</f>
        <v>125809</v>
      </c>
      <c r="Q45" s="84">
        <f>IF(pt_fylk!P48=0," ",pt_fylk!P48)</f>
        <v>111068</v>
      </c>
      <c r="R45" s="84">
        <f>IF(pt_fylk!Q48=0," ",pt_fylk!Q48)</f>
        <v>109852</v>
      </c>
    </row>
    <row r="46" spans="2:18" x14ac:dyDescent="0.2">
      <c r="B46" s="83" t="str">
        <f>IF(pt_fylk!A49=0," ",pt_fylk!A49)</f>
        <v>0429 Åmot</v>
      </c>
      <c r="C46" s="84">
        <f>IF(pt_fylk!B49=0," ",pt_fylk!B49)</f>
        <v>95212</v>
      </c>
      <c r="D46" s="84">
        <f>IF(pt_fylk!C49=0," ",pt_fylk!C49)</f>
        <v>103707</v>
      </c>
      <c r="E46" s="84">
        <f>IF(pt_fylk!D49=0," ",pt_fylk!D49)</f>
        <v>114109</v>
      </c>
      <c r="F46" s="84">
        <f>IF(pt_fylk!E49=0," ",pt_fylk!E49)</f>
        <v>116658</v>
      </c>
      <c r="G46" s="84">
        <f>IF(pt_fylk!F49=0," ",pt_fylk!F49)</f>
        <v>114363</v>
      </c>
      <c r="H46" s="84">
        <f>IF(pt_fylk!G49=0," ",pt_fylk!G49)</f>
        <v>132864</v>
      </c>
      <c r="I46" s="84">
        <f>IF(pt_fylk!H49=0," ",pt_fylk!H49)</f>
        <v>127570</v>
      </c>
      <c r="J46" s="84">
        <f>IF(pt_fylk!I49=0," ",pt_fylk!I49)</f>
        <v>125464</v>
      </c>
      <c r="K46" s="84">
        <f>IF(pt_fylk!J49=0," ",pt_fylk!J49)</f>
        <v>106271</v>
      </c>
      <c r="L46" s="84">
        <f>IF(pt_fylk!K49=0," ",pt_fylk!K49)</f>
        <v>96162</v>
      </c>
      <c r="M46" s="84">
        <f>IF(pt_fylk!L49=0," ",pt_fylk!L49)</f>
        <v>119635</v>
      </c>
      <c r="N46" s="84">
        <f>IF(pt_fylk!M49=0," ",pt_fylk!M49)</f>
        <v>114312</v>
      </c>
      <c r="O46" s="84">
        <f>IF(pt_fylk!N49=0," ",pt_fylk!N49)</f>
        <v>97017</v>
      </c>
      <c r="P46" s="84">
        <f>IF(pt_fylk!O49=0," ",pt_fylk!O49)</f>
        <v>29682</v>
      </c>
      <c r="Q46" s="84" t="str">
        <f>IF(pt_fylk!P49=0," ",pt_fylk!P49)</f>
        <v xml:space="preserve"> </v>
      </c>
      <c r="R46" s="84" t="str">
        <f>IF(pt_fylk!Q49=0," ",pt_fylk!Q49)</f>
        <v xml:space="preserve"> </v>
      </c>
    </row>
    <row r="47" spans="2:18" x14ac:dyDescent="0.2">
      <c r="B47" s="83" t="str">
        <f>IF(pt_fylk!A50=0," ",pt_fylk!A50)</f>
        <v>0432 Rendalen</v>
      </c>
      <c r="C47" s="84">
        <f>IF(pt_fylk!B50=0," ",pt_fylk!B50)</f>
        <v>208316</v>
      </c>
      <c r="D47" s="84">
        <f>IF(pt_fylk!C50=0," ",pt_fylk!C50)</f>
        <v>124216</v>
      </c>
      <c r="E47" s="84">
        <f>IF(pt_fylk!D50=0," ",pt_fylk!D50)</f>
        <v>179943</v>
      </c>
      <c r="F47" s="84">
        <f>IF(pt_fylk!E50=0," ",pt_fylk!E50)</f>
        <v>199965</v>
      </c>
      <c r="G47" s="84">
        <f>IF(pt_fylk!F50=0," ",pt_fylk!F50)</f>
        <v>173890</v>
      </c>
      <c r="H47" s="84">
        <f>IF(pt_fylk!G50=0," ",pt_fylk!G50)</f>
        <v>182620</v>
      </c>
      <c r="I47" s="84">
        <f>IF(pt_fylk!H50=0," ",pt_fylk!H50)</f>
        <v>107779</v>
      </c>
      <c r="J47" s="84">
        <f>IF(pt_fylk!I50=0," ",pt_fylk!I50)</f>
        <v>153994</v>
      </c>
      <c r="K47" s="84">
        <f>IF(pt_fylk!J50=0," ",pt_fylk!J50)</f>
        <v>107946</v>
      </c>
      <c r="L47" s="84">
        <f>IF(pt_fylk!K50=0," ",pt_fylk!K50)</f>
        <v>157118</v>
      </c>
      <c r="M47" s="84">
        <f>IF(pt_fylk!L50=0," ",pt_fylk!L50)</f>
        <v>157710</v>
      </c>
      <c r="N47" s="84">
        <f>IF(pt_fylk!M50=0," ",pt_fylk!M50)</f>
        <v>213840</v>
      </c>
      <c r="O47" s="84">
        <f>IF(pt_fylk!N50=0," ",pt_fylk!N50)</f>
        <v>283403</v>
      </c>
      <c r="P47" s="84">
        <f>IF(pt_fylk!O50=0," ",pt_fylk!O50)</f>
        <v>362544</v>
      </c>
      <c r="Q47" s="84">
        <f>IF(pt_fylk!P50=0," ",pt_fylk!P50)</f>
        <v>360332</v>
      </c>
      <c r="R47" s="84">
        <f>IF(pt_fylk!Q50=0," ",pt_fylk!Q50)</f>
        <v>348559</v>
      </c>
    </row>
    <row r="48" spans="2:18" x14ac:dyDescent="0.2">
      <c r="B48" s="83" t="str">
        <f>IF(pt_fylk!A51=0," ",pt_fylk!A51)</f>
        <v>0436 Tolga</v>
      </c>
      <c r="C48" s="84">
        <f>IF(pt_fylk!B51=0," ",pt_fylk!B51)</f>
        <v>195781</v>
      </c>
      <c r="D48" s="84">
        <f>IF(pt_fylk!C51=0," ",pt_fylk!C51)</f>
        <v>224836</v>
      </c>
      <c r="E48" s="84">
        <f>IF(pt_fylk!D51=0," ",pt_fylk!D51)</f>
        <v>234996</v>
      </c>
      <c r="F48" s="84">
        <f>IF(pt_fylk!E51=0," ",pt_fylk!E51)</f>
        <v>464012</v>
      </c>
      <c r="G48" s="84">
        <f>IF(pt_fylk!F51=0," ",pt_fylk!F51)</f>
        <v>1013865</v>
      </c>
      <c r="H48" s="84">
        <f>IF(pt_fylk!G51=0," ",pt_fylk!G51)</f>
        <v>1228858</v>
      </c>
      <c r="I48" s="84">
        <f>IF(pt_fylk!H51=0," ",pt_fylk!H51)</f>
        <v>1297124</v>
      </c>
      <c r="J48" s="84">
        <f>IF(pt_fylk!I51=0," ",pt_fylk!I51)</f>
        <v>1248941</v>
      </c>
      <c r="K48" s="84">
        <f>IF(pt_fylk!J51=0," ",pt_fylk!J51)</f>
        <v>1124058</v>
      </c>
      <c r="L48" s="84">
        <f>IF(pt_fylk!K51=0," ",pt_fylk!K51)</f>
        <v>1063139</v>
      </c>
      <c r="M48" s="84">
        <f>IF(pt_fylk!L51=0," ",pt_fylk!L51)</f>
        <v>980546</v>
      </c>
      <c r="N48" s="84">
        <f>IF(pt_fylk!M51=0," ",pt_fylk!M51)</f>
        <v>811838</v>
      </c>
      <c r="O48" s="84">
        <f>IF(pt_fylk!N51=0," ",pt_fylk!N51)</f>
        <v>537216</v>
      </c>
      <c r="P48" s="84">
        <f>IF(pt_fylk!O51=0," ",pt_fylk!O51)</f>
        <v>682112</v>
      </c>
      <c r="Q48" s="84">
        <f>IF(pt_fylk!P51=0," ",pt_fylk!P51)</f>
        <v>580033</v>
      </c>
      <c r="R48" s="84">
        <f>IF(pt_fylk!Q51=0," ",pt_fylk!Q51)</f>
        <v>589747</v>
      </c>
    </row>
    <row r="49" spans="2:18" x14ac:dyDescent="0.2">
      <c r="B49" s="83" t="str">
        <f>IF(pt_fylk!A52=0," ",pt_fylk!A52)</f>
        <v>0437 Tynset</v>
      </c>
      <c r="C49" s="84">
        <f>IF(pt_fylk!B52=0," ",pt_fylk!B52)</f>
        <v>30943</v>
      </c>
      <c r="D49" s="84">
        <f>IF(pt_fylk!C52=0," ",pt_fylk!C52)</f>
        <v>24145</v>
      </c>
      <c r="E49" s="84">
        <f>IF(pt_fylk!D52=0," ",pt_fylk!D52)</f>
        <v>21966</v>
      </c>
      <c r="F49" s="84">
        <f>IF(pt_fylk!E52=0," ",pt_fylk!E52)</f>
        <v>34049</v>
      </c>
      <c r="G49" s="84">
        <f>IF(pt_fylk!F52=0," ",pt_fylk!F52)</f>
        <v>32314</v>
      </c>
      <c r="H49" s="84">
        <f>IF(pt_fylk!G52=0," ",pt_fylk!G52)</f>
        <v>51124</v>
      </c>
      <c r="I49" s="84">
        <f>IF(pt_fylk!H52=0," ",pt_fylk!H52)</f>
        <v>53194</v>
      </c>
      <c r="J49" s="84">
        <f>IF(pt_fylk!I52=0," ",pt_fylk!I52)</f>
        <v>51371</v>
      </c>
      <c r="K49" s="84">
        <f>IF(pt_fylk!J52=0," ",pt_fylk!J52)</f>
        <v>52986</v>
      </c>
      <c r="L49" s="84">
        <f>IF(pt_fylk!K52=0," ",pt_fylk!K52)</f>
        <v>50738</v>
      </c>
      <c r="M49" s="84">
        <f>IF(pt_fylk!L52=0," ",pt_fylk!L52)</f>
        <v>57032</v>
      </c>
      <c r="N49" s="84">
        <f>IF(pt_fylk!M52=0," ",pt_fylk!M52)</f>
        <v>48055</v>
      </c>
      <c r="O49" s="84">
        <f>IF(pt_fylk!N52=0," ",pt_fylk!N52)</f>
        <v>38075</v>
      </c>
      <c r="P49" s="84">
        <f>IF(pt_fylk!O52=0," ",pt_fylk!O52)</f>
        <v>40511</v>
      </c>
      <c r="Q49" s="84">
        <f>IF(pt_fylk!P52=0," ",pt_fylk!P52)</f>
        <v>42010</v>
      </c>
      <c r="R49" s="84">
        <f>IF(pt_fylk!Q52=0," ",pt_fylk!Q52)</f>
        <v>44320</v>
      </c>
    </row>
    <row r="50" spans="2:18" x14ac:dyDescent="0.2">
      <c r="B50" s="83" t="str">
        <f>IF(pt_fylk!A53=0," ",pt_fylk!A53)</f>
        <v>0438 Alvdal</v>
      </c>
      <c r="C50" s="84">
        <f>IF(pt_fylk!B53=0," ",pt_fylk!B53)</f>
        <v>222618</v>
      </c>
      <c r="D50" s="84">
        <f>IF(pt_fylk!C53=0," ",pt_fylk!C53)</f>
        <v>161608</v>
      </c>
      <c r="E50" s="84">
        <f>IF(pt_fylk!D53=0," ",pt_fylk!D53)</f>
        <v>139835</v>
      </c>
      <c r="F50" s="84">
        <f>IF(pt_fylk!E53=0," ",pt_fylk!E53)</f>
        <v>117814</v>
      </c>
      <c r="G50" s="84">
        <f>IF(pt_fylk!F53=0," ",pt_fylk!F53)</f>
        <v>120956</v>
      </c>
      <c r="H50" s="84">
        <f>IF(pt_fylk!G53=0," ",pt_fylk!G53)</f>
        <v>313770</v>
      </c>
      <c r="I50" s="84">
        <f>IF(pt_fylk!H53=0," ",pt_fylk!H53)</f>
        <v>581375</v>
      </c>
      <c r="J50" s="84">
        <f>IF(pt_fylk!I53=0," ",pt_fylk!I53)</f>
        <v>501701</v>
      </c>
      <c r="K50" s="84">
        <f>IF(pt_fylk!J53=0," ",pt_fylk!J53)</f>
        <v>507895</v>
      </c>
      <c r="L50" s="84">
        <f>IF(pt_fylk!K53=0," ",pt_fylk!K53)</f>
        <v>532482</v>
      </c>
      <c r="M50" s="84">
        <f>IF(pt_fylk!L53=0," ",pt_fylk!L53)</f>
        <v>583518</v>
      </c>
      <c r="N50" s="84">
        <f>IF(pt_fylk!M53=0," ",pt_fylk!M53)</f>
        <v>513769</v>
      </c>
      <c r="O50" s="84">
        <f>IF(pt_fylk!N53=0," ",pt_fylk!N53)</f>
        <v>285250</v>
      </c>
      <c r="P50" s="84">
        <f>IF(pt_fylk!O53=0," ",pt_fylk!O53)</f>
        <v>387662</v>
      </c>
      <c r="Q50" s="84">
        <f>IF(pt_fylk!P53=0," ",pt_fylk!P53)</f>
        <v>402962</v>
      </c>
      <c r="R50" s="84">
        <f>IF(pt_fylk!Q53=0," ",pt_fylk!Q53)</f>
        <v>426597</v>
      </c>
    </row>
    <row r="51" spans="2:18" x14ac:dyDescent="0.2">
      <c r="B51" s="83" t="str">
        <f>IF(pt_fylk!A54=0," ",pt_fylk!A54)</f>
        <v>0439 Folldal</v>
      </c>
      <c r="C51" s="84" t="str">
        <f>IF(pt_fylk!B54=0," ",pt_fylk!B54)</f>
        <v xml:space="preserve"> </v>
      </c>
      <c r="D51" s="84" t="str">
        <f>IF(pt_fylk!C54=0," ",pt_fylk!C54)</f>
        <v xml:space="preserve"> </v>
      </c>
      <c r="E51" s="84" t="str">
        <f>IF(pt_fylk!D54=0," ",pt_fylk!D54)</f>
        <v xml:space="preserve"> </v>
      </c>
      <c r="F51" s="84">
        <f>IF(pt_fylk!E54=0," ",pt_fylk!E54)</f>
        <v>311372</v>
      </c>
      <c r="G51" s="84">
        <f>IF(pt_fylk!F54=0," ",pt_fylk!F54)</f>
        <v>358024</v>
      </c>
      <c r="H51" s="84">
        <f>IF(pt_fylk!G54=0," ",pt_fylk!G54)</f>
        <v>416098</v>
      </c>
      <c r="I51" s="84">
        <f>IF(pt_fylk!H54=0," ",pt_fylk!H54)</f>
        <v>372679</v>
      </c>
      <c r="J51" s="84">
        <f>IF(pt_fylk!I54=0," ",pt_fylk!I54)</f>
        <v>355980</v>
      </c>
      <c r="K51" s="84">
        <f>IF(pt_fylk!J54=0," ",pt_fylk!J54)</f>
        <v>355087</v>
      </c>
      <c r="L51" s="84">
        <f>IF(pt_fylk!K54=0," ",pt_fylk!K54)</f>
        <v>384468</v>
      </c>
      <c r="M51" s="84">
        <f>IF(pt_fylk!L54=0," ",pt_fylk!L54)</f>
        <v>400555</v>
      </c>
      <c r="N51" s="84">
        <f>IF(pt_fylk!M54=0," ",pt_fylk!M54)</f>
        <v>320650</v>
      </c>
      <c r="O51" s="84">
        <f>IF(pt_fylk!N54=0," ",pt_fylk!N54)</f>
        <v>409131</v>
      </c>
      <c r="P51" s="84">
        <f>IF(pt_fylk!O54=0," ",pt_fylk!O54)</f>
        <v>45568</v>
      </c>
      <c r="Q51" s="84" t="str">
        <f>IF(pt_fylk!P54=0," ",pt_fylk!P54)</f>
        <v xml:space="preserve"> </v>
      </c>
      <c r="R51" s="84" t="str">
        <f>IF(pt_fylk!Q54=0," ",pt_fylk!Q54)</f>
        <v xml:space="preserve"> </v>
      </c>
    </row>
    <row r="52" spans="2:18" x14ac:dyDescent="0.2">
      <c r="B52" s="83" t="str">
        <f>IF(pt_fylk!A55=0," ",pt_fylk!A55)</f>
        <v>0501 Lillehammer</v>
      </c>
      <c r="C52" s="84">
        <f>IF(pt_fylk!B55=0," ",pt_fylk!B55)</f>
        <v>9848</v>
      </c>
      <c r="D52" s="84">
        <f>IF(pt_fylk!C55=0," ",pt_fylk!C55)</f>
        <v>14521</v>
      </c>
      <c r="E52" s="84">
        <f>IF(pt_fylk!D55=0," ",pt_fylk!D55)</f>
        <v>3419</v>
      </c>
      <c r="F52" s="84">
        <f>IF(pt_fylk!E55=0," ",pt_fylk!E55)</f>
        <v>10012</v>
      </c>
      <c r="G52" s="84" t="str">
        <f>IF(pt_fylk!F55=0," ",pt_fylk!F55)</f>
        <v xml:space="preserve"> </v>
      </c>
      <c r="H52" s="84">
        <f>IF(pt_fylk!G55=0," ",pt_fylk!G55)</f>
        <v>4293</v>
      </c>
      <c r="I52" s="84">
        <f>IF(pt_fylk!H55=0," ",pt_fylk!H55)</f>
        <v>1725</v>
      </c>
      <c r="J52" s="84" t="str">
        <f>IF(pt_fylk!I55=0," ",pt_fylk!I55)</f>
        <v xml:space="preserve"> </v>
      </c>
      <c r="K52" s="84" t="str">
        <f>IF(pt_fylk!J55=0," ",pt_fylk!J55)</f>
        <v xml:space="preserve"> </v>
      </c>
      <c r="L52" s="84" t="str">
        <f>IF(pt_fylk!K55=0," ",pt_fylk!K55)</f>
        <v xml:space="preserve"> </v>
      </c>
      <c r="M52" s="84" t="str">
        <f>IF(pt_fylk!L55=0," ",pt_fylk!L55)</f>
        <v xml:space="preserve"> </v>
      </c>
      <c r="N52" s="84" t="str">
        <f>IF(pt_fylk!M55=0," ",pt_fylk!M55)</f>
        <v xml:space="preserve"> </v>
      </c>
      <c r="O52" s="84" t="str">
        <f>IF(pt_fylk!N55=0," ",pt_fylk!N55)</f>
        <v xml:space="preserve"> </v>
      </c>
      <c r="P52" s="84" t="str">
        <f>IF(pt_fylk!O55=0," ",pt_fylk!O55)</f>
        <v xml:space="preserve"> </v>
      </c>
      <c r="Q52" s="84" t="str">
        <f>IF(pt_fylk!P55=0," ",pt_fylk!P55)</f>
        <v xml:space="preserve"> </v>
      </c>
      <c r="R52" s="84" t="str">
        <f>IF(pt_fylk!Q55=0," ",pt_fylk!Q55)</f>
        <v xml:space="preserve"> </v>
      </c>
    </row>
    <row r="53" spans="2:18" x14ac:dyDescent="0.2">
      <c r="B53" s="83" t="str">
        <f>IF(pt_fylk!A56=0," ",pt_fylk!A56)</f>
        <v>0502 Gjøvik</v>
      </c>
      <c r="C53" s="84">
        <f>IF(pt_fylk!B56=0," ",pt_fylk!B56)</f>
        <v>16196</v>
      </c>
      <c r="D53" s="84">
        <f>IF(pt_fylk!C56=0," ",pt_fylk!C56)</f>
        <v>3130</v>
      </c>
      <c r="E53" s="84">
        <f>IF(pt_fylk!D56=0," ",pt_fylk!D56)</f>
        <v>4276</v>
      </c>
      <c r="F53" s="84">
        <f>IF(pt_fylk!E56=0," ",pt_fylk!E56)</f>
        <v>38233</v>
      </c>
      <c r="G53" s="84">
        <f>IF(pt_fylk!F56=0," ",pt_fylk!F56)</f>
        <v>70544</v>
      </c>
      <c r="H53" s="84">
        <f>IF(pt_fylk!G56=0," ",pt_fylk!G56)</f>
        <v>89874</v>
      </c>
      <c r="I53" s="84" t="str">
        <f>IF(pt_fylk!H56=0," ",pt_fylk!H56)</f>
        <v xml:space="preserve"> </v>
      </c>
      <c r="J53" s="84">
        <f>IF(pt_fylk!I56=0," ",pt_fylk!I56)</f>
        <v>1687</v>
      </c>
      <c r="K53" s="84" t="str">
        <f>IF(pt_fylk!J56=0," ",pt_fylk!J56)</f>
        <v xml:space="preserve"> </v>
      </c>
      <c r="L53" s="84" t="str">
        <f>IF(pt_fylk!K56=0," ",pt_fylk!K56)</f>
        <v xml:space="preserve"> </v>
      </c>
      <c r="M53" s="84">
        <f>IF(pt_fylk!L56=0," ",pt_fylk!L56)</f>
        <v>109217</v>
      </c>
      <c r="N53" s="84" t="str">
        <f>IF(pt_fylk!M56=0," ",pt_fylk!M56)</f>
        <v xml:space="preserve"> </v>
      </c>
      <c r="O53" s="84" t="str">
        <f>IF(pt_fylk!N56=0," ",pt_fylk!N56)</f>
        <v xml:space="preserve"> </v>
      </c>
      <c r="P53" s="84" t="str">
        <f>IF(pt_fylk!O56=0," ",pt_fylk!O56)</f>
        <v xml:space="preserve"> </v>
      </c>
      <c r="Q53" s="84" t="str">
        <f>IF(pt_fylk!P56=0," ",pt_fylk!P56)</f>
        <v xml:space="preserve"> </v>
      </c>
      <c r="R53" s="84" t="str">
        <f>IF(pt_fylk!Q56=0," ",pt_fylk!Q56)</f>
        <v xml:space="preserve"> </v>
      </c>
    </row>
    <row r="54" spans="2:18" x14ac:dyDescent="0.2">
      <c r="B54" s="83" t="str">
        <f>IF(pt_fylk!A57=0," ",pt_fylk!A57)</f>
        <v>0517 Sel</v>
      </c>
      <c r="C54" s="84">
        <f>IF(pt_fylk!B57=0," ",pt_fylk!B57)</f>
        <v>6330</v>
      </c>
      <c r="D54" s="84">
        <f>IF(pt_fylk!C57=0," ",pt_fylk!C57)</f>
        <v>6313</v>
      </c>
      <c r="E54" s="84">
        <f>IF(pt_fylk!D57=0," ",pt_fylk!D57)</f>
        <v>3698</v>
      </c>
      <c r="F54" s="84">
        <f>IF(pt_fylk!E57=0," ",pt_fylk!E57)</f>
        <v>6435</v>
      </c>
      <c r="G54" s="84">
        <f>IF(pt_fylk!F57=0," ",pt_fylk!F57)</f>
        <v>2066</v>
      </c>
      <c r="H54" s="84" t="str">
        <f>IF(pt_fylk!G57=0," ",pt_fylk!G57)</f>
        <v xml:space="preserve"> </v>
      </c>
      <c r="I54" s="84" t="str">
        <f>IF(pt_fylk!H57=0," ",pt_fylk!H57)</f>
        <v xml:space="preserve"> </v>
      </c>
      <c r="J54" s="84" t="str">
        <f>IF(pt_fylk!I57=0," ",pt_fylk!I57)</f>
        <v xml:space="preserve"> </v>
      </c>
      <c r="K54" s="84" t="str">
        <f>IF(pt_fylk!J57=0," ",pt_fylk!J57)</f>
        <v xml:space="preserve"> </v>
      </c>
      <c r="L54" s="84" t="str">
        <f>IF(pt_fylk!K57=0," ",pt_fylk!K57)</f>
        <v xml:space="preserve"> </v>
      </c>
      <c r="M54" s="84" t="str">
        <f>IF(pt_fylk!L57=0," ",pt_fylk!L57)</f>
        <v xml:space="preserve"> </v>
      </c>
      <c r="N54" s="84" t="str">
        <f>IF(pt_fylk!M57=0," ",pt_fylk!M57)</f>
        <v xml:space="preserve"> </v>
      </c>
      <c r="O54" s="84" t="str">
        <f>IF(pt_fylk!N57=0," ",pt_fylk!N57)</f>
        <v xml:space="preserve"> </v>
      </c>
      <c r="P54" s="84" t="str">
        <f>IF(pt_fylk!O57=0," ",pt_fylk!O57)</f>
        <v xml:space="preserve"> </v>
      </c>
      <c r="Q54" s="84" t="str">
        <f>IF(pt_fylk!P57=0," ",pt_fylk!P57)</f>
        <v xml:space="preserve"> </v>
      </c>
      <c r="R54" s="84" t="str">
        <f>IF(pt_fylk!Q57=0," ",pt_fylk!Q57)</f>
        <v xml:space="preserve"> </v>
      </c>
    </row>
    <row r="55" spans="2:18" x14ac:dyDescent="0.2">
      <c r="B55" s="83" t="str">
        <f>IF(pt_fylk!A58=0," ",pt_fylk!A58)</f>
        <v>0519 Sør-Fron</v>
      </c>
      <c r="C55" s="84">
        <f>IF(pt_fylk!B58=0," ",pt_fylk!B58)</f>
        <v>10106</v>
      </c>
      <c r="D55" s="84">
        <f>IF(pt_fylk!C58=0," ",pt_fylk!C58)</f>
        <v>9820</v>
      </c>
      <c r="E55" s="84">
        <f>IF(pt_fylk!D58=0," ",pt_fylk!D58)</f>
        <v>615</v>
      </c>
      <c r="F55" s="84">
        <f>IF(pt_fylk!E58=0," ",pt_fylk!E58)</f>
        <v>8600</v>
      </c>
      <c r="G55" s="84">
        <f>IF(pt_fylk!F58=0," ",pt_fylk!F58)</f>
        <v>2377</v>
      </c>
      <c r="H55" s="84">
        <f>IF(pt_fylk!G58=0," ",pt_fylk!G58)</f>
        <v>1354</v>
      </c>
      <c r="I55" s="84" t="str">
        <f>IF(pt_fylk!H58=0," ",pt_fylk!H58)</f>
        <v xml:space="preserve"> </v>
      </c>
      <c r="J55" s="84" t="str">
        <f>IF(pt_fylk!I58=0," ",pt_fylk!I58)</f>
        <v xml:space="preserve"> </v>
      </c>
      <c r="K55" s="84" t="str">
        <f>IF(pt_fylk!J58=0," ",pt_fylk!J58)</f>
        <v xml:space="preserve"> </v>
      </c>
      <c r="L55" s="84" t="str">
        <f>IF(pt_fylk!K58=0," ",pt_fylk!K58)</f>
        <v xml:space="preserve"> </v>
      </c>
      <c r="M55" s="84" t="str">
        <f>IF(pt_fylk!L58=0," ",pt_fylk!L58)</f>
        <v xml:space="preserve"> </v>
      </c>
      <c r="N55" s="84" t="str">
        <f>IF(pt_fylk!M58=0," ",pt_fylk!M58)</f>
        <v xml:space="preserve"> </v>
      </c>
      <c r="O55" s="84" t="str">
        <f>IF(pt_fylk!N58=0," ",pt_fylk!N58)</f>
        <v xml:space="preserve"> </v>
      </c>
      <c r="P55" s="84" t="str">
        <f>IF(pt_fylk!O58=0," ",pt_fylk!O58)</f>
        <v xml:space="preserve"> </v>
      </c>
      <c r="Q55" s="84" t="str">
        <f>IF(pt_fylk!P58=0," ",pt_fylk!P58)</f>
        <v xml:space="preserve"> </v>
      </c>
      <c r="R55" s="84" t="str">
        <f>IF(pt_fylk!Q58=0," ",pt_fylk!Q58)</f>
        <v xml:space="preserve"> </v>
      </c>
    </row>
    <row r="56" spans="2:18" x14ac:dyDescent="0.2">
      <c r="B56" s="83" t="str">
        <f>IF(pt_fylk!A59=0," ",pt_fylk!A59)</f>
        <v>0520 Ringebu</v>
      </c>
      <c r="C56" s="84">
        <f>IF(pt_fylk!B59=0," ",pt_fylk!B59)</f>
        <v>1841</v>
      </c>
      <c r="D56" s="84">
        <f>IF(pt_fylk!C59=0," ",pt_fylk!C59)</f>
        <v>7156</v>
      </c>
      <c r="E56" s="84">
        <f>IF(pt_fylk!D59=0," ",pt_fylk!D59)</f>
        <v>7684</v>
      </c>
      <c r="F56" s="84">
        <f>IF(pt_fylk!E59=0," ",pt_fylk!E59)</f>
        <v>7683</v>
      </c>
      <c r="G56" s="84">
        <f>IF(pt_fylk!F59=0," ",pt_fylk!F59)</f>
        <v>7373</v>
      </c>
      <c r="H56" s="84" t="str">
        <f>IF(pt_fylk!G59=0," ",pt_fylk!G59)</f>
        <v xml:space="preserve"> </v>
      </c>
      <c r="I56" s="84" t="str">
        <f>IF(pt_fylk!H59=0," ",pt_fylk!H59)</f>
        <v xml:space="preserve"> </v>
      </c>
      <c r="J56" s="84" t="str">
        <f>IF(pt_fylk!I59=0," ",pt_fylk!I59)</f>
        <v xml:space="preserve"> </v>
      </c>
      <c r="K56" s="84" t="str">
        <f>IF(pt_fylk!J59=0," ",pt_fylk!J59)</f>
        <v xml:space="preserve"> </v>
      </c>
      <c r="L56" s="84" t="str">
        <f>IF(pt_fylk!K59=0," ",pt_fylk!K59)</f>
        <v xml:space="preserve"> </v>
      </c>
      <c r="M56" s="84" t="str">
        <f>IF(pt_fylk!L59=0," ",pt_fylk!L59)</f>
        <v xml:space="preserve"> </v>
      </c>
      <c r="N56" s="84" t="str">
        <f>IF(pt_fylk!M59=0," ",pt_fylk!M59)</f>
        <v xml:space="preserve"> </v>
      </c>
      <c r="O56" s="84" t="str">
        <f>IF(pt_fylk!N59=0," ",pt_fylk!N59)</f>
        <v xml:space="preserve"> </v>
      </c>
      <c r="P56" s="84" t="str">
        <f>IF(pt_fylk!O59=0," ",pt_fylk!O59)</f>
        <v xml:space="preserve"> </v>
      </c>
      <c r="Q56" s="84" t="str">
        <f>IF(pt_fylk!P59=0," ",pt_fylk!P59)</f>
        <v xml:space="preserve"> </v>
      </c>
      <c r="R56" s="84" t="str">
        <f>IF(pt_fylk!Q59=0," ",pt_fylk!Q59)</f>
        <v xml:space="preserve"> </v>
      </c>
    </row>
    <row r="57" spans="2:18" x14ac:dyDescent="0.2">
      <c r="B57" s="83" t="str">
        <f>IF(pt_fylk!A60=0," ",pt_fylk!A60)</f>
        <v>0522 Gausdal</v>
      </c>
      <c r="C57" s="84" t="str">
        <f>IF(pt_fylk!B60=0," ",pt_fylk!B60)</f>
        <v xml:space="preserve"> </v>
      </c>
      <c r="D57" s="84" t="str">
        <f>IF(pt_fylk!C60=0," ",pt_fylk!C60)</f>
        <v xml:space="preserve"> </v>
      </c>
      <c r="E57" s="84" t="str">
        <f>IF(pt_fylk!D60=0," ",pt_fylk!D60)</f>
        <v xml:space="preserve"> </v>
      </c>
      <c r="F57" s="84" t="str">
        <f>IF(pt_fylk!E60=0," ",pt_fylk!E60)</f>
        <v xml:space="preserve"> </v>
      </c>
      <c r="G57" s="84" t="str">
        <f>IF(pt_fylk!F60=0," ",pt_fylk!F60)</f>
        <v xml:space="preserve"> </v>
      </c>
      <c r="H57" s="84" t="str">
        <f>IF(pt_fylk!G60=0," ",pt_fylk!G60)</f>
        <v xml:space="preserve"> </v>
      </c>
      <c r="I57" s="84" t="str">
        <f>IF(pt_fylk!H60=0," ",pt_fylk!H60)</f>
        <v xml:space="preserve"> </v>
      </c>
      <c r="J57" s="84">
        <f>IF(pt_fylk!I60=0," ",pt_fylk!I60)</f>
        <v>150812</v>
      </c>
      <c r="K57" s="84">
        <f>IF(pt_fylk!J60=0," ",pt_fylk!J60)</f>
        <v>147743</v>
      </c>
      <c r="L57" s="84">
        <f>IF(pt_fylk!K60=0," ",pt_fylk!K60)</f>
        <v>127007</v>
      </c>
      <c r="M57" s="84">
        <f>IF(pt_fylk!L60=0," ",pt_fylk!L60)</f>
        <v>189134</v>
      </c>
      <c r="N57" s="84">
        <f>IF(pt_fylk!M60=0," ",pt_fylk!M60)</f>
        <v>138894</v>
      </c>
      <c r="O57" s="84">
        <f>IF(pt_fylk!N60=0," ",pt_fylk!N60)</f>
        <v>146274</v>
      </c>
      <c r="P57" s="84">
        <f>IF(pt_fylk!O60=0," ",pt_fylk!O60)</f>
        <v>159163</v>
      </c>
      <c r="Q57" s="84">
        <f>IF(pt_fylk!P60=0," ",pt_fylk!P60)</f>
        <v>182302</v>
      </c>
      <c r="R57" s="84">
        <f>IF(pt_fylk!Q60=0," ",pt_fylk!Q60)</f>
        <v>147765</v>
      </c>
    </row>
    <row r="58" spans="2:18" x14ac:dyDescent="0.2">
      <c r="B58" s="83" t="str">
        <f>IF(pt_fylk!A61=0," ",pt_fylk!A61)</f>
        <v>0528 Østre Toten</v>
      </c>
      <c r="C58" s="84">
        <f>IF(pt_fylk!B61=0," ",pt_fylk!B61)</f>
        <v>251510</v>
      </c>
      <c r="D58" s="84">
        <f>IF(pt_fylk!C61=0," ",pt_fylk!C61)</f>
        <v>282447</v>
      </c>
      <c r="E58" s="84">
        <f>IF(pt_fylk!D61=0," ",pt_fylk!D61)</f>
        <v>391778</v>
      </c>
      <c r="F58" s="84">
        <f>IF(pt_fylk!E61=0," ",pt_fylk!E61)</f>
        <v>500350</v>
      </c>
      <c r="G58" s="84">
        <f>IF(pt_fylk!F61=0," ",pt_fylk!F61)</f>
        <v>395772</v>
      </c>
      <c r="H58" s="84">
        <f>IF(pt_fylk!G61=0," ",pt_fylk!G61)</f>
        <v>444561</v>
      </c>
      <c r="I58" s="84">
        <f>IF(pt_fylk!H61=0," ",pt_fylk!H61)</f>
        <v>274876</v>
      </c>
      <c r="J58" s="84">
        <f>IF(pt_fylk!I61=0," ",pt_fylk!I61)</f>
        <v>226962</v>
      </c>
      <c r="K58" s="84">
        <f>IF(pt_fylk!J61=0," ",pt_fylk!J61)</f>
        <v>290329</v>
      </c>
      <c r="L58" s="84">
        <f>IF(pt_fylk!K61=0," ",pt_fylk!K61)</f>
        <v>190505</v>
      </c>
      <c r="M58" s="84">
        <f>IF(pt_fylk!L61=0," ",pt_fylk!L61)</f>
        <v>206781</v>
      </c>
      <c r="N58" s="84">
        <f>IF(pt_fylk!M61=0," ",pt_fylk!M61)</f>
        <v>191184</v>
      </c>
      <c r="O58" s="84">
        <f>IF(pt_fylk!N61=0," ",pt_fylk!N61)</f>
        <v>291406</v>
      </c>
      <c r="P58" s="84">
        <f>IF(pt_fylk!O61=0," ",pt_fylk!O61)</f>
        <v>332369</v>
      </c>
      <c r="Q58" s="84">
        <f>IF(pt_fylk!P61=0," ",pt_fylk!P61)</f>
        <v>380033</v>
      </c>
      <c r="R58" s="84">
        <f>IF(pt_fylk!Q61=0," ",pt_fylk!Q61)</f>
        <v>407184</v>
      </c>
    </row>
    <row r="59" spans="2:18" x14ac:dyDescent="0.2">
      <c r="B59" s="83" t="str">
        <f>IF(pt_fylk!A62=0," ",pt_fylk!A62)</f>
        <v>0529 Vestre Toten</v>
      </c>
      <c r="C59" s="84">
        <f>IF(pt_fylk!B62=0," ",pt_fylk!B62)</f>
        <v>40969</v>
      </c>
      <c r="D59" s="84">
        <f>IF(pt_fylk!C62=0," ",pt_fylk!C62)</f>
        <v>44658</v>
      </c>
      <c r="E59" s="84">
        <f>IF(pt_fylk!D62=0," ",pt_fylk!D62)</f>
        <v>87952</v>
      </c>
      <c r="F59" s="84">
        <f>IF(pt_fylk!E62=0," ",pt_fylk!E62)</f>
        <v>128840</v>
      </c>
      <c r="G59" s="84">
        <f>IF(pt_fylk!F62=0," ",pt_fylk!F62)</f>
        <v>127571</v>
      </c>
      <c r="H59" s="84">
        <f>IF(pt_fylk!G62=0," ",pt_fylk!G62)</f>
        <v>156292</v>
      </c>
      <c r="I59" s="84">
        <f>IF(pt_fylk!H62=0," ",pt_fylk!H62)</f>
        <v>152163</v>
      </c>
      <c r="J59" s="84">
        <f>IF(pt_fylk!I62=0," ",pt_fylk!I62)</f>
        <v>118378</v>
      </c>
      <c r="K59" s="84">
        <f>IF(pt_fylk!J62=0," ",pt_fylk!J62)</f>
        <v>146080</v>
      </c>
      <c r="L59" s="84">
        <f>IF(pt_fylk!K62=0," ",pt_fylk!K62)</f>
        <v>154886</v>
      </c>
      <c r="M59" s="84">
        <f>IF(pt_fylk!L62=0," ",pt_fylk!L62)</f>
        <v>169943</v>
      </c>
      <c r="N59" s="84">
        <f>IF(pt_fylk!M62=0," ",pt_fylk!M62)</f>
        <v>152333</v>
      </c>
      <c r="O59" s="84">
        <f>IF(pt_fylk!N62=0," ",pt_fylk!N62)</f>
        <v>118063</v>
      </c>
      <c r="P59" s="84">
        <f>IF(pt_fylk!O62=0," ",pt_fylk!O62)</f>
        <v>116840</v>
      </c>
      <c r="Q59" s="84">
        <f>IF(pt_fylk!P62=0," ",pt_fylk!P62)</f>
        <v>136741</v>
      </c>
      <c r="R59" s="84">
        <f>IF(pt_fylk!Q62=0," ",pt_fylk!Q62)</f>
        <v>125243</v>
      </c>
    </row>
    <row r="60" spans="2:18" x14ac:dyDescent="0.2">
      <c r="B60" s="83" t="str">
        <f>IF(pt_fylk!A63=0," ",pt_fylk!A63)</f>
        <v>0532 Jevnaker</v>
      </c>
      <c r="C60" s="84">
        <f>IF(pt_fylk!B63=0," ",pt_fylk!B63)</f>
        <v>2256</v>
      </c>
      <c r="D60" s="84">
        <f>IF(pt_fylk!C63=0," ",pt_fylk!C63)</f>
        <v>2491</v>
      </c>
      <c r="E60" s="84">
        <f>IF(pt_fylk!D63=0," ",pt_fylk!D63)</f>
        <v>2431</v>
      </c>
      <c r="F60" s="84" t="str">
        <f>IF(pt_fylk!E63=0," ",pt_fylk!E63)</f>
        <v xml:space="preserve"> </v>
      </c>
      <c r="G60" s="84" t="str">
        <f>IF(pt_fylk!F63=0," ",pt_fylk!F63)</f>
        <v xml:space="preserve"> </v>
      </c>
      <c r="H60" s="84" t="str">
        <f>IF(pt_fylk!G63=0," ",pt_fylk!G63)</f>
        <v xml:space="preserve"> </v>
      </c>
      <c r="I60" s="84" t="str">
        <f>IF(pt_fylk!H63=0," ",pt_fylk!H63)</f>
        <v xml:space="preserve"> </v>
      </c>
      <c r="J60" s="84" t="str">
        <f>IF(pt_fylk!I63=0," ",pt_fylk!I63)</f>
        <v xml:space="preserve"> </v>
      </c>
      <c r="K60" s="84" t="str">
        <f>IF(pt_fylk!J63=0," ",pt_fylk!J63)</f>
        <v xml:space="preserve"> </v>
      </c>
      <c r="L60" s="84" t="str">
        <f>IF(pt_fylk!K63=0," ",pt_fylk!K63)</f>
        <v xml:space="preserve"> </v>
      </c>
      <c r="M60" s="84" t="str">
        <f>IF(pt_fylk!L63=0," ",pt_fylk!L63)</f>
        <v xml:space="preserve"> </v>
      </c>
      <c r="N60" s="84" t="str">
        <f>IF(pt_fylk!M63=0," ",pt_fylk!M63)</f>
        <v xml:space="preserve"> </v>
      </c>
      <c r="O60" s="84" t="str">
        <f>IF(pt_fylk!N63=0," ",pt_fylk!N63)</f>
        <v xml:space="preserve"> </v>
      </c>
      <c r="P60" s="84" t="str">
        <f>IF(pt_fylk!O63=0," ",pt_fylk!O63)</f>
        <v xml:space="preserve"> </v>
      </c>
      <c r="Q60" s="84" t="str">
        <f>IF(pt_fylk!P63=0," ",pt_fylk!P63)</f>
        <v xml:space="preserve"> </v>
      </c>
      <c r="R60" s="84" t="str">
        <f>IF(pt_fylk!Q63=0," ",pt_fylk!Q63)</f>
        <v xml:space="preserve"> </v>
      </c>
    </row>
    <row r="61" spans="2:18" x14ac:dyDescent="0.2">
      <c r="B61" s="83" t="str">
        <f>IF(pt_fylk!A64=0," ",pt_fylk!A64)</f>
        <v>0533 Lunner</v>
      </c>
      <c r="C61" s="84">
        <f>IF(pt_fylk!B64=0," ",pt_fylk!B64)</f>
        <v>235429</v>
      </c>
      <c r="D61" s="84">
        <f>IF(pt_fylk!C64=0," ",pt_fylk!C64)</f>
        <v>210309</v>
      </c>
      <c r="E61" s="84">
        <f>IF(pt_fylk!D64=0," ",pt_fylk!D64)</f>
        <v>203746</v>
      </c>
      <c r="F61" s="84">
        <f>IF(pt_fylk!E64=0," ",pt_fylk!E64)</f>
        <v>171654</v>
      </c>
      <c r="G61" s="84">
        <f>IF(pt_fylk!F64=0," ",pt_fylk!F64)</f>
        <v>177403</v>
      </c>
      <c r="H61" s="84">
        <f>IF(pt_fylk!G64=0," ",pt_fylk!G64)</f>
        <v>206671</v>
      </c>
      <c r="I61" s="84">
        <f>IF(pt_fylk!H64=0," ",pt_fylk!H64)</f>
        <v>144973</v>
      </c>
      <c r="J61" s="84">
        <f>IF(pt_fylk!I64=0," ",pt_fylk!I64)</f>
        <v>124599</v>
      </c>
      <c r="K61" s="84">
        <f>IF(pt_fylk!J64=0," ",pt_fylk!J64)</f>
        <v>158229</v>
      </c>
      <c r="L61" s="84">
        <f>IF(pt_fylk!K64=0," ",pt_fylk!K64)</f>
        <v>170751</v>
      </c>
      <c r="M61" s="84">
        <f>IF(pt_fylk!L64=0," ",pt_fylk!L64)</f>
        <v>193554</v>
      </c>
      <c r="N61" s="84">
        <f>IF(pt_fylk!M64=0," ",pt_fylk!M64)</f>
        <v>156764</v>
      </c>
      <c r="O61" s="84">
        <f>IF(pt_fylk!N64=0," ",pt_fylk!N64)</f>
        <v>139372</v>
      </c>
      <c r="P61" s="84">
        <f>IF(pt_fylk!O64=0," ",pt_fylk!O64)</f>
        <v>181503</v>
      </c>
      <c r="Q61" s="84">
        <f>IF(pt_fylk!P64=0," ",pt_fylk!P64)</f>
        <v>175577</v>
      </c>
      <c r="R61" s="84">
        <f>IF(pt_fylk!Q64=0," ",pt_fylk!Q64)</f>
        <v>183164</v>
      </c>
    </row>
    <row r="62" spans="2:18" x14ac:dyDescent="0.2">
      <c r="B62" s="83" t="str">
        <f>IF(pt_fylk!A65=0," ",pt_fylk!A65)</f>
        <v>0534 Gran</v>
      </c>
      <c r="C62" s="84">
        <f>IF(pt_fylk!B65=0," ",pt_fylk!B65)</f>
        <v>11199</v>
      </c>
      <c r="D62" s="84">
        <f>IF(pt_fylk!C65=0," ",pt_fylk!C65)</f>
        <v>8974</v>
      </c>
      <c r="E62" s="84">
        <f>IF(pt_fylk!D65=0," ",pt_fylk!D65)</f>
        <v>5904</v>
      </c>
      <c r="F62" s="84">
        <f>IF(pt_fylk!E65=0," ",pt_fylk!E65)</f>
        <v>10311</v>
      </c>
      <c r="G62" s="84">
        <f>IF(pt_fylk!F65=0," ",pt_fylk!F65)</f>
        <v>7091</v>
      </c>
      <c r="H62" s="84" t="str">
        <f>IF(pt_fylk!G65=0," ",pt_fylk!G65)</f>
        <v xml:space="preserve"> </v>
      </c>
      <c r="I62" s="84" t="str">
        <f>IF(pt_fylk!H65=0," ",pt_fylk!H65)</f>
        <v xml:space="preserve"> </v>
      </c>
      <c r="J62" s="84" t="str">
        <f>IF(pt_fylk!I65=0," ",pt_fylk!I65)</f>
        <v xml:space="preserve"> </v>
      </c>
      <c r="K62" s="84" t="str">
        <f>IF(pt_fylk!J65=0," ",pt_fylk!J65)</f>
        <v xml:space="preserve"> </v>
      </c>
      <c r="L62" s="84" t="str">
        <f>IF(pt_fylk!K65=0," ",pt_fylk!K65)</f>
        <v xml:space="preserve"> </v>
      </c>
      <c r="M62" s="84" t="str">
        <f>IF(pt_fylk!L65=0," ",pt_fylk!L65)</f>
        <v xml:space="preserve"> </v>
      </c>
      <c r="N62" s="84" t="str">
        <f>IF(pt_fylk!M65=0," ",pt_fylk!M65)</f>
        <v xml:space="preserve"> </v>
      </c>
      <c r="O62" s="84" t="str">
        <f>IF(pt_fylk!N65=0," ",pt_fylk!N65)</f>
        <v xml:space="preserve"> </v>
      </c>
      <c r="P62" s="84" t="str">
        <f>IF(pt_fylk!O65=0," ",pt_fylk!O65)</f>
        <v xml:space="preserve"> </v>
      </c>
      <c r="Q62" s="84" t="str">
        <f>IF(pt_fylk!P65=0," ",pt_fylk!P65)</f>
        <v xml:space="preserve"> </v>
      </c>
      <c r="R62" s="84" t="str">
        <f>IF(pt_fylk!Q65=0," ",pt_fylk!Q65)</f>
        <v xml:space="preserve"> </v>
      </c>
    </row>
    <row r="63" spans="2:18" x14ac:dyDescent="0.2">
      <c r="B63" s="83" t="str">
        <f>IF(pt_fylk!A66=0," ",pt_fylk!A66)</f>
        <v>0536 Søndre Land</v>
      </c>
      <c r="C63" s="84">
        <f>IF(pt_fylk!B66=0," ",pt_fylk!B66)</f>
        <v>34406</v>
      </c>
      <c r="D63" s="84">
        <f>IF(pt_fylk!C66=0," ",pt_fylk!C66)</f>
        <v>12718</v>
      </c>
      <c r="E63" s="84" t="str">
        <f>IF(pt_fylk!D66=0," ",pt_fylk!D66)</f>
        <v xml:space="preserve"> </v>
      </c>
      <c r="F63" s="84" t="str">
        <f>IF(pt_fylk!E66=0," ",pt_fylk!E66)</f>
        <v xml:space="preserve"> </v>
      </c>
      <c r="G63" s="84" t="str">
        <f>IF(pt_fylk!F66=0," ",pt_fylk!F66)</f>
        <v xml:space="preserve"> </v>
      </c>
      <c r="H63" s="84" t="str">
        <f>IF(pt_fylk!G66=0," ",pt_fylk!G66)</f>
        <v xml:space="preserve"> </v>
      </c>
      <c r="I63" s="84" t="str">
        <f>IF(pt_fylk!H66=0," ",pt_fylk!H66)</f>
        <v xml:space="preserve"> </v>
      </c>
      <c r="J63" s="84" t="str">
        <f>IF(pt_fylk!I66=0," ",pt_fylk!I66)</f>
        <v xml:space="preserve"> </v>
      </c>
      <c r="K63" s="84" t="str">
        <f>IF(pt_fylk!J66=0," ",pt_fylk!J66)</f>
        <v xml:space="preserve"> </v>
      </c>
      <c r="L63" s="84" t="str">
        <f>IF(pt_fylk!K66=0," ",pt_fylk!K66)</f>
        <v xml:space="preserve"> </v>
      </c>
      <c r="M63" s="84" t="str">
        <f>IF(pt_fylk!L66=0," ",pt_fylk!L66)</f>
        <v xml:space="preserve"> </v>
      </c>
      <c r="N63" s="84" t="str">
        <f>IF(pt_fylk!M66=0," ",pt_fylk!M66)</f>
        <v xml:space="preserve"> </v>
      </c>
      <c r="O63" s="84" t="str">
        <f>IF(pt_fylk!N66=0," ",pt_fylk!N66)</f>
        <v xml:space="preserve"> </v>
      </c>
      <c r="P63" s="84" t="str">
        <f>IF(pt_fylk!O66=0," ",pt_fylk!O66)</f>
        <v xml:space="preserve"> </v>
      </c>
      <c r="Q63" s="84" t="str">
        <f>IF(pt_fylk!P66=0," ",pt_fylk!P66)</f>
        <v xml:space="preserve"> </v>
      </c>
      <c r="R63" s="84" t="str">
        <f>IF(pt_fylk!Q66=0," ",pt_fylk!Q66)</f>
        <v xml:space="preserve"> </v>
      </c>
    </row>
    <row r="64" spans="2:18" x14ac:dyDescent="0.2">
      <c r="B64" s="83" t="str">
        <f>IF(pt_fylk!A67=0," ",pt_fylk!A67)</f>
        <v>0538 Nordre Land</v>
      </c>
      <c r="C64" s="84">
        <f>IF(pt_fylk!B67=0," ",pt_fylk!B67)</f>
        <v>1674</v>
      </c>
      <c r="D64" s="84" t="str">
        <f>IF(pt_fylk!C67=0," ",pt_fylk!C67)</f>
        <v xml:space="preserve"> </v>
      </c>
      <c r="E64" s="84">
        <f>IF(pt_fylk!D67=0," ",pt_fylk!D67)</f>
        <v>1229</v>
      </c>
      <c r="F64" s="84">
        <f>IF(pt_fylk!E67=0," ",pt_fylk!E67)</f>
        <v>1587</v>
      </c>
      <c r="G64" s="84">
        <f>IF(pt_fylk!F67=0," ",pt_fylk!F67)</f>
        <v>1429</v>
      </c>
      <c r="H64" s="84" t="str">
        <f>IF(pt_fylk!G67=0," ",pt_fylk!G67)</f>
        <v xml:space="preserve"> </v>
      </c>
      <c r="I64" s="84" t="str">
        <f>IF(pt_fylk!H67=0," ",pt_fylk!H67)</f>
        <v xml:space="preserve"> </v>
      </c>
      <c r="J64" s="84" t="str">
        <f>IF(pt_fylk!I67=0," ",pt_fylk!I67)</f>
        <v xml:space="preserve"> </v>
      </c>
      <c r="K64" s="84" t="str">
        <f>IF(pt_fylk!J67=0," ",pt_fylk!J67)</f>
        <v xml:space="preserve"> </v>
      </c>
      <c r="L64" s="84" t="str">
        <f>IF(pt_fylk!K67=0," ",pt_fylk!K67)</f>
        <v xml:space="preserve"> </v>
      </c>
      <c r="M64" s="84" t="str">
        <f>IF(pt_fylk!L67=0," ",pt_fylk!L67)</f>
        <v xml:space="preserve"> </v>
      </c>
      <c r="N64" s="84" t="str">
        <f>IF(pt_fylk!M67=0," ",pt_fylk!M67)</f>
        <v xml:space="preserve"> </v>
      </c>
      <c r="O64" s="84" t="str">
        <f>IF(pt_fylk!N67=0," ",pt_fylk!N67)</f>
        <v xml:space="preserve"> </v>
      </c>
      <c r="P64" s="84" t="str">
        <f>IF(pt_fylk!O67=0," ",pt_fylk!O67)</f>
        <v xml:space="preserve"> </v>
      </c>
      <c r="Q64" s="84" t="str">
        <f>IF(pt_fylk!P67=0," ",pt_fylk!P67)</f>
        <v xml:space="preserve"> </v>
      </c>
      <c r="R64" s="84" t="str">
        <f>IF(pt_fylk!Q67=0," ",pt_fylk!Q67)</f>
        <v xml:space="preserve"> </v>
      </c>
    </row>
    <row r="65" spans="2:18" x14ac:dyDescent="0.2">
      <c r="B65" s="83" t="str">
        <f>IF(pt_fylk!A68=0," ",pt_fylk!A68)</f>
        <v>0540 Sør-Aurdal</v>
      </c>
      <c r="C65" s="84" t="str">
        <f>IF(pt_fylk!B68=0," ",pt_fylk!B68)</f>
        <v xml:space="preserve"> </v>
      </c>
      <c r="D65" s="84">
        <f>IF(pt_fylk!C68=0," ",pt_fylk!C68)</f>
        <v>3320</v>
      </c>
      <c r="E65" s="84">
        <f>IF(pt_fylk!D68=0," ",pt_fylk!D68)</f>
        <v>2723</v>
      </c>
      <c r="F65" s="84">
        <f>IF(pt_fylk!E68=0," ",pt_fylk!E68)</f>
        <v>2514</v>
      </c>
      <c r="G65" s="84" t="str">
        <f>IF(pt_fylk!F68=0," ",pt_fylk!F68)</f>
        <v xml:space="preserve"> </v>
      </c>
      <c r="H65" s="84" t="str">
        <f>IF(pt_fylk!G68=0," ",pt_fylk!G68)</f>
        <v xml:space="preserve"> </v>
      </c>
      <c r="I65" s="84">
        <f>IF(pt_fylk!H68=0," ",pt_fylk!H68)</f>
        <v>2809</v>
      </c>
      <c r="J65" s="84" t="str">
        <f>IF(pt_fylk!I68=0," ",pt_fylk!I68)</f>
        <v xml:space="preserve"> </v>
      </c>
      <c r="K65" s="84" t="str">
        <f>IF(pt_fylk!J68=0," ",pt_fylk!J68)</f>
        <v xml:space="preserve"> </v>
      </c>
      <c r="L65" s="84" t="str">
        <f>IF(pt_fylk!K68=0," ",pt_fylk!K68)</f>
        <v xml:space="preserve"> </v>
      </c>
      <c r="M65" s="84" t="str">
        <f>IF(pt_fylk!L68=0," ",pt_fylk!L68)</f>
        <v xml:space="preserve"> </v>
      </c>
      <c r="N65" s="84" t="str">
        <f>IF(pt_fylk!M68=0," ",pt_fylk!M68)</f>
        <v xml:space="preserve"> </v>
      </c>
      <c r="O65" s="84" t="str">
        <f>IF(pt_fylk!N68=0," ",pt_fylk!N68)</f>
        <v xml:space="preserve"> </v>
      </c>
      <c r="P65" s="84" t="str">
        <f>IF(pt_fylk!O68=0," ",pt_fylk!O68)</f>
        <v xml:space="preserve"> </v>
      </c>
      <c r="Q65" s="84" t="str">
        <f>IF(pt_fylk!P68=0," ",pt_fylk!P68)</f>
        <v xml:space="preserve"> </v>
      </c>
      <c r="R65" s="84" t="str">
        <f>IF(pt_fylk!Q68=0," ",pt_fylk!Q68)</f>
        <v xml:space="preserve"> </v>
      </c>
    </row>
    <row r="66" spans="2:18" x14ac:dyDescent="0.2">
      <c r="B66" s="83" t="str">
        <f>IF(pt_fylk!A69=0," ",pt_fylk!A69)</f>
        <v>0542 Nord-Aurdal</v>
      </c>
      <c r="C66" s="84">
        <f>IF(pt_fylk!B69=0," ",pt_fylk!B69)</f>
        <v>1789</v>
      </c>
      <c r="D66" s="84">
        <f>IF(pt_fylk!C69=0," ",pt_fylk!C69)</f>
        <v>6714</v>
      </c>
      <c r="E66" s="84" t="str">
        <f>IF(pt_fylk!D69=0," ",pt_fylk!D69)</f>
        <v xml:space="preserve"> </v>
      </c>
      <c r="F66" s="84">
        <f>IF(pt_fylk!E69=0," ",pt_fylk!E69)</f>
        <v>1885</v>
      </c>
      <c r="G66" s="84" t="str">
        <f>IF(pt_fylk!F69=0," ",pt_fylk!F69)</f>
        <v xml:space="preserve"> </v>
      </c>
      <c r="H66" s="84">
        <f>IF(pt_fylk!G69=0," ",pt_fylk!G69)</f>
        <v>1528</v>
      </c>
      <c r="I66" s="84" t="str">
        <f>IF(pt_fylk!H69=0," ",pt_fylk!H69)</f>
        <v xml:space="preserve"> </v>
      </c>
      <c r="J66" s="84" t="str">
        <f>IF(pt_fylk!I69=0," ",pt_fylk!I69)</f>
        <v xml:space="preserve"> </v>
      </c>
      <c r="K66" s="84" t="str">
        <f>IF(pt_fylk!J69=0," ",pt_fylk!J69)</f>
        <v xml:space="preserve"> </v>
      </c>
      <c r="L66" s="84" t="str">
        <f>IF(pt_fylk!K69=0," ",pt_fylk!K69)</f>
        <v xml:space="preserve"> </v>
      </c>
      <c r="M66" s="84" t="str">
        <f>IF(pt_fylk!L69=0," ",pt_fylk!L69)</f>
        <v xml:space="preserve"> </v>
      </c>
      <c r="N66" s="84" t="str">
        <f>IF(pt_fylk!M69=0," ",pt_fylk!M69)</f>
        <v xml:space="preserve"> </v>
      </c>
      <c r="O66" s="84" t="str">
        <f>IF(pt_fylk!N69=0," ",pt_fylk!N69)</f>
        <v xml:space="preserve"> </v>
      </c>
      <c r="P66" s="84" t="str">
        <f>IF(pt_fylk!O69=0," ",pt_fylk!O69)</f>
        <v xml:space="preserve"> </v>
      </c>
      <c r="Q66" s="84" t="str">
        <f>IF(pt_fylk!P69=0," ",pt_fylk!P69)</f>
        <v xml:space="preserve"> </v>
      </c>
      <c r="R66" s="84" t="str">
        <f>IF(pt_fylk!Q69=0," ",pt_fylk!Q69)</f>
        <v xml:space="preserve"> </v>
      </c>
    </row>
    <row r="67" spans="2:18" x14ac:dyDescent="0.2">
      <c r="B67" s="83" t="str">
        <f>IF(pt_fylk!A70=0," ",pt_fylk!A70)</f>
        <v>0543 Vestre Slidre</v>
      </c>
      <c r="C67" s="84" t="str">
        <f>IF(pt_fylk!B70=0," ",pt_fylk!B70)</f>
        <v xml:space="preserve"> </v>
      </c>
      <c r="D67" s="84">
        <f>IF(pt_fylk!C70=0," ",pt_fylk!C70)</f>
        <v>671</v>
      </c>
      <c r="E67" s="84" t="str">
        <f>IF(pt_fylk!D70=0," ",pt_fylk!D70)</f>
        <v xml:space="preserve"> </v>
      </c>
      <c r="F67" s="84" t="str">
        <f>IF(pt_fylk!E70=0," ",pt_fylk!E70)</f>
        <v xml:space="preserve"> </v>
      </c>
      <c r="G67" s="84" t="str">
        <f>IF(pt_fylk!F70=0," ",pt_fylk!F70)</f>
        <v xml:space="preserve"> </v>
      </c>
      <c r="H67" s="84" t="str">
        <f>IF(pt_fylk!G70=0," ",pt_fylk!G70)</f>
        <v xml:space="preserve"> </v>
      </c>
      <c r="I67" s="84" t="str">
        <f>IF(pt_fylk!H70=0," ",pt_fylk!H70)</f>
        <v xml:space="preserve"> </v>
      </c>
      <c r="J67" s="84" t="str">
        <f>IF(pt_fylk!I70=0," ",pt_fylk!I70)</f>
        <v xml:space="preserve"> </v>
      </c>
      <c r="K67" s="84" t="str">
        <f>IF(pt_fylk!J70=0," ",pt_fylk!J70)</f>
        <v xml:space="preserve"> </v>
      </c>
      <c r="L67" s="84" t="str">
        <f>IF(pt_fylk!K70=0," ",pt_fylk!K70)</f>
        <v xml:space="preserve"> </v>
      </c>
      <c r="M67" s="84" t="str">
        <f>IF(pt_fylk!L70=0," ",pt_fylk!L70)</f>
        <v xml:space="preserve"> </v>
      </c>
      <c r="N67" s="84" t="str">
        <f>IF(pt_fylk!M70=0," ",pt_fylk!M70)</f>
        <v xml:space="preserve"> </v>
      </c>
      <c r="O67" s="84" t="str">
        <f>IF(pt_fylk!N70=0," ",pt_fylk!N70)</f>
        <v xml:space="preserve"> </v>
      </c>
      <c r="P67" s="84" t="str">
        <f>IF(pt_fylk!O70=0," ",pt_fylk!O70)</f>
        <v xml:space="preserve"> </v>
      </c>
      <c r="Q67" s="84" t="str">
        <f>IF(pt_fylk!P70=0," ",pt_fylk!P70)</f>
        <v xml:space="preserve"> </v>
      </c>
      <c r="R67" s="84" t="str">
        <f>IF(pt_fylk!Q70=0," ",pt_fylk!Q70)</f>
        <v xml:space="preserve"> </v>
      </c>
    </row>
    <row r="68" spans="2:18" x14ac:dyDescent="0.2">
      <c r="B68" s="83" t="str">
        <f>IF(pt_fylk!A71=0," ",pt_fylk!A71)</f>
        <v>0602 Drammen</v>
      </c>
      <c r="C68" s="84">
        <f>IF(pt_fylk!B71=0," ",pt_fylk!B71)</f>
        <v>62041</v>
      </c>
      <c r="D68" s="84">
        <f>IF(pt_fylk!C71=0," ",pt_fylk!C71)</f>
        <v>47062</v>
      </c>
      <c r="E68" s="84">
        <f>IF(pt_fylk!D71=0," ",pt_fylk!D71)</f>
        <v>48925</v>
      </c>
      <c r="F68" s="84">
        <f>IF(pt_fylk!E71=0," ",pt_fylk!E71)</f>
        <v>48434</v>
      </c>
      <c r="G68" s="84">
        <f>IF(pt_fylk!F71=0," ",pt_fylk!F71)</f>
        <v>59613</v>
      </c>
      <c r="H68" s="84">
        <f>IF(pt_fylk!G71=0," ",pt_fylk!G71)</f>
        <v>58391</v>
      </c>
      <c r="I68" s="84">
        <f>IF(pt_fylk!H71=0," ",pt_fylk!H71)</f>
        <v>21126</v>
      </c>
      <c r="J68" s="84">
        <f>IF(pt_fylk!I71=0," ",pt_fylk!I71)</f>
        <v>48924</v>
      </c>
      <c r="K68" s="84">
        <f>IF(pt_fylk!J71=0," ",pt_fylk!J71)</f>
        <v>46638</v>
      </c>
      <c r="L68" s="84">
        <f>IF(pt_fylk!K71=0," ",pt_fylk!K71)</f>
        <v>44257</v>
      </c>
      <c r="M68" s="84">
        <f>IF(pt_fylk!L71=0," ",pt_fylk!L71)</f>
        <v>45176</v>
      </c>
      <c r="N68" s="84">
        <f>IF(pt_fylk!M71=0," ",pt_fylk!M71)</f>
        <v>39537</v>
      </c>
      <c r="O68" s="84">
        <f>IF(pt_fylk!N71=0," ",pt_fylk!N71)</f>
        <v>26248</v>
      </c>
      <c r="P68" s="84" t="str">
        <f>IF(pt_fylk!O71=0," ",pt_fylk!O71)</f>
        <v xml:space="preserve"> </v>
      </c>
      <c r="Q68" s="84" t="str">
        <f>IF(pt_fylk!P71=0," ",pt_fylk!P71)</f>
        <v xml:space="preserve"> </v>
      </c>
      <c r="R68" s="84" t="str">
        <f>IF(pt_fylk!Q71=0," ",pt_fylk!Q71)</f>
        <v xml:space="preserve"> </v>
      </c>
    </row>
    <row r="69" spans="2:18" x14ac:dyDescent="0.2">
      <c r="B69" s="83" t="str">
        <f>IF(pt_fylk!A72=0," ",pt_fylk!A72)</f>
        <v>0604 Kongsberg</v>
      </c>
      <c r="C69" s="84">
        <f>IF(pt_fylk!B72=0," ",pt_fylk!B72)</f>
        <v>227876</v>
      </c>
      <c r="D69" s="84">
        <f>IF(pt_fylk!C72=0," ",pt_fylk!C72)</f>
        <v>213332</v>
      </c>
      <c r="E69" s="84">
        <f>IF(pt_fylk!D72=0," ",pt_fylk!D72)</f>
        <v>186495</v>
      </c>
      <c r="F69" s="84">
        <f>IF(pt_fylk!E72=0," ",pt_fylk!E72)</f>
        <v>176860</v>
      </c>
      <c r="G69" s="84">
        <f>IF(pt_fylk!F72=0," ",pt_fylk!F72)</f>
        <v>231178</v>
      </c>
      <c r="H69" s="84">
        <f>IF(pt_fylk!G72=0," ",pt_fylk!G72)</f>
        <v>208846</v>
      </c>
      <c r="I69" s="84">
        <f>IF(pt_fylk!H72=0," ",pt_fylk!H72)</f>
        <v>102845</v>
      </c>
      <c r="J69" s="84">
        <f>IF(pt_fylk!I72=0," ",pt_fylk!I72)</f>
        <v>95373</v>
      </c>
      <c r="K69" s="84">
        <f>IF(pt_fylk!J72=0," ",pt_fylk!J72)</f>
        <v>158714</v>
      </c>
      <c r="L69" s="84">
        <f>IF(pt_fylk!K72=0," ",pt_fylk!K72)</f>
        <v>296713</v>
      </c>
      <c r="M69" s="84">
        <f>IF(pt_fylk!L72=0," ",pt_fylk!L72)</f>
        <v>192321</v>
      </c>
      <c r="N69" s="84">
        <f>IF(pt_fylk!M72=0," ",pt_fylk!M72)</f>
        <v>330675</v>
      </c>
      <c r="O69" s="84">
        <f>IF(pt_fylk!N72=0," ",pt_fylk!N72)</f>
        <v>277042</v>
      </c>
      <c r="P69" s="84">
        <f>IF(pt_fylk!O72=0," ",pt_fylk!O72)</f>
        <v>220632</v>
      </c>
      <c r="Q69" s="84">
        <f>IF(pt_fylk!P72=0," ",pt_fylk!P72)</f>
        <v>191259</v>
      </c>
      <c r="R69" s="84">
        <f>IF(pt_fylk!Q72=0," ",pt_fylk!Q72)</f>
        <v>209284</v>
      </c>
    </row>
    <row r="70" spans="2:18" x14ac:dyDescent="0.2">
      <c r="B70" s="83" t="str">
        <f>IF(pt_fylk!A73=0," ",pt_fylk!A73)</f>
        <v>0605 Ringerike</v>
      </c>
      <c r="C70" s="84">
        <f>IF(pt_fylk!B73=0," ",pt_fylk!B73)</f>
        <v>166928</v>
      </c>
      <c r="D70" s="84">
        <f>IF(pt_fylk!C73=0," ",pt_fylk!C73)</f>
        <v>177810</v>
      </c>
      <c r="E70" s="84">
        <f>IF(pt_fylk!D73=0," ",pt_fylk!D73)</f>
        <v>228106</v>
      </c>
      <c r="F70" s="84">
        <f>IF(pt_fylk!E73=0," ",pt_fylk!E73)</f>
        <v>222245</v>
      </c>
      <c r="G70" s="84">
        <f>IF(pt_fylk!F73=0," ",pt_fylk!F73)</f>
        <v>226646</v>
      </c>
      <c r="H70" s="84">
        <f>IF(pt_fylk!G73=0," ",pt_fylk!G73)</f>
        <v>189724</v>
      </c>
      <c r="I70" s="84">
        <f>IF(pt_fylk!H73=0," ",pt_fylk!H73)</f>
        <v>172107</v>
      </c>
      <c r="J70" s="84">
        <f>IF(pt_fylk!I73=0," ",pt_fylk!I73)</f>
        <v>154648</v>
      </c>
      <c r="K70" s="84">
        <f>IF(pt_fylk!J73=0," ",pt_fylk!J73)</f>
        <v>134631</v>
      </c>
      <c r="L70" s="84">
        <f>IF(pt_fylk!K73=0," ",pt_fylk!K73)</f>
        <v>147667</v>
      </c>
      <c r="M70" s="84">
        <f>IF(pt_fylk!L73=0," ",pt_fylk!L73)</f>
        <v>129426</v>
      </c>
      <c r="N70" s="84">
        <f>IF(pt_fylk!M73=0," ",pt_fylk!M73)</f>
        <v>155244</v>
      </c>
      <c r="O70" s="84">
        <f>IF(pt_fylk!N73=0," ",pt_fylk!N73)</f>
        <v>114386</v>
      </c>
      <c r="P70" s="84" t="str">
        <f>IF(pt_fylk!O73=0," ",pt_fylk!O73)</f>
        <v xml:space="preserve"> </v>
      </c>
      <c r="Q70" s="84" t="str">
        <f>IF(pt_fylk!P73=0," ",pt_fylk!P73)</f>
        <v xml:space="preserve"> </v>
      </c>
      <c r="R70" s="84" t="str">
        <f>IF(pt_fylk!Q73=0," ",pt_fylk!Q73)</f>
        <v xml:space="preserve"> </v>
      </c>
    </row>
    <row r="71" spans="2:18" x14ac:dyDescent="0.2">
      <c r="B71" s="83" t="str">
        <f>IF(pt_fylk!A74=0," ",pt_fylk!A74)</f>
        <v>0612 Hole</v>
      </c>
      <c r="C71" s="84">
        <f>IF(pt_fylk!B74=0," ",pt_fylk!B74)</f>
        <v>4631</v>
      </c>
      <c r="D71" s="84">
        <f>IF(pt_fylk!C74=0," ",pt_fylk!C74)</f>
        <v>9580</v>
      </c>
      <c r="E71" s="84">
        <f>IF(pt_fylk!D74=0," ",pt_fylk!D74)</f>
        <v>10262</v>
      </c>
      <c r="F71" s="84">
        <f>IF(pt_fylk!E74=0," ",pt_fylk!E74)</f>
        <v>9960</v>
      </c>
      <c r="G71" s="84" t="str">
        <f>IF(pt_fylk!F74=0," ",pt_fylk!F74)</f>
        <v xml:space="preserve"> </v>
      </c>
      <c r="H71" s="84" t="str">
        <f>IF(pt_fylk!G74=0," ",pt_fylk!G74)</f>
        <v xml:space="preserve"> </v>
      </c>
      <c r="I71" s="84" t="str">
        <f>IF(pt_fylk!H74=0," ",pt_fylk!H74)</f>
        <v xml:space="preserve"> </v>
      </c>
      <c r="J71" s="84" t="str">
        <f>IF(pt_fylk!I74=0," ",pt_fylk!I74)</f>
        <v xml:space="preserve"> </v>
      </c>
      <c r="K71" s="84" t="str">
        <f>IF(pt_fylk!J74=0," ",pt_fylk!J74)</f>
        <v xml:space="preserve"> </v>
      </c>
      <c r="L71" s="84" t="str">
        <f>IF(pt_fylk!K74=0," ",pt_fylk!K74)</f>
        <v xml:space="preserve"> </v>
      </c>
      <c r="M71" s="84" t="str">
        <f>IF(pt_fylk!L74=0," ",pt_fylk!L74)</f>
        <v xml:space="preserve"> </v>
      </c>
      <c r="N71" s="84" t="str">
        <f>IF(pt_fylk!M74=0," ",pt_fylk!M74)</f>
        <v xml:space="preserve"> </v>
      </c>
      <c r="O71" s="84" t="str">
        <f>IF(pt_fylk!N74=0," ",pt_fylk!N74)</f>
        <v xml:space="preserve"> </v>
      </c>
      <c r="P71" s="84" t="str">
        <f>IF(pt_fylk!O74=0," ",pt_fylk!O74)</f>
        <v xml:space="preserve"> </v>
      </c>
      <c r="Q71" s="84" t="str">
        <f>IF(pt_fylk!P74=0," ",pt_fylk!P74)</f>
        <v xml:space="preserve"> </v>
      </c>
      <c r="R71" s="84" t="str">
        <f>IF(pt_fylk!Q74=0," ",pt_fylk!Q74)</f>
        <v xml:space="preserve"> </v>
      </c>
    </row>
    <row r="72" spans="2:18" x14ac:dyDescent="0.2">
      <c r="B72" s="83" t="str">
        <f>IF(pt_fylk!A75=0," ",pt_fylk!A75)</f>
        <v>0616 Nes</v>
      </c>
      <c r="C72" s="84">
        <f>IF(pt_fylk!B75=0," ",pt_fylk!B75)</f>
        <v>101503</v>
      </c>
      <c r="D72" s="84">
        <f>IF(pt_fylk!C75=0," ",pt_fylk!C75)</f>
        <v>60903</v>
      </c>
      <c r="E72" s="84">
        <f>IF(pt_fylk!D75=0," ",pt_fylk!D75)</f>
        <v>62237</v>
      </c>
      <c r="F72" s="84">
        <f>IF(pt_fylk!E75=0," ",pt_fylk!E75)</f>
        <v>84744</v>
      </c>
      <c r="G72" s="84">
        <f>IF(pt_fylk!F75=0," ",pt_fylk!F75)</f>
        <v>88035</v>
      </c>
      <c r="H72" s="84">
        <f>IF(pt_fylk!G75=0," ",pt_fylk!G75)</f>
        <v>13585</v>
      </c>
      <c r="I72" s="84" t="str">
        <f>IF(pt_fylk!H75=0," ",pt_fylk!H75)</f>
        <v xml:space="preserve"> </v>
      </c>
      <c r="J72" s="84">
        <f>IF(pt_fylk!I75=0," ",pt_fylk!I75)</f>
        <v>13598</v>
      </c>
      <c r="K72" s="84">
        <f>IF(pt_fylk!J75=0," ",pt_fylk!J75)</f>
        <v>25881</v>
      </c>
      <c r="L72" s="84">
        <f>IF(pt_fylk!K75=0," ",pt_fylk!K75)</f>
        <v>27216</v>
      </c>
      <c r="M72" s="84">
        <f>IF(pt_fylk!L75=0," ",pt_fylk!L75)</f>
        <v>89580</v>
      </c>
      <c r="N72" s="84">
        <f>IF(pt_fylk!M75=0," ",pt_fylk!M75)</f>
        <v>61282</v>
      </c>
      <c r="O72" s="84">
        <f>IF(pt_fylk!N75=0," ",pt_fylk!N75)</f>
        <v>23367</v>
      </c>
      <c r="P72" s="84" t="str">
        <f>IF(pt_fylk!O75=0," ",pt_fylk!O75)</f>
        <v xml:space="preserve"> </v>
      </c>
      <c r="Q72" s="84" t="str">
        <f>IF(pt_fylk!P75=0," ",pt_fylk!P75)</f>
        <v xml:space="preserve"> </v>
      </c>
      <c r="R72" s="84" t="str">
        <f>IF(pt_fylk!Q75=0," ",pt_fylk!Q75)</f>
        <v xml:space="preserve"> </v>
      </c>
    </row>
    <row r="73" spans="2:18" x14ac:dyDescent="0.2">
      <c r="B73" s="83" t="str">
        <f>IF(pt_fylk!A76=0," ",pt_fylk!A76)</f>
        <v>0617 Gol</v>
      </c>
      <c r="C73" s="84">
        <f>IF(pt_fylk!B76=0," ",pt_fylk!B76)</f>
        <v>9834</v>
      </c>
      <c r="D73" s="84">
        <f>IF(pt_fylk!C76=0," ",pt_fylk!C76)</f>
        <v>10081</v>
      </c>
      <c r="E73" s="84">
        <f>IF(pt_fylk!D76=0," ",pt_fylk!D76)</f>
        <v>10558</v>
      </c>
      <c r="F73" s="84" t="str">
        <f>IF(pt_fylk!E76=0," ",pt_fylk!E76)</f>
        <v xml:space="preserve"> </v>
      </c>
      <c r="G73" s="84" t="str">
        <f>IF(pt_fylk!F76=0," ",pt_fylk!F76)</f>
        <v xml:space="preserve"> </v>
      </c>
      <c r="H73" s="84" t="str">
        <f>IF(pt_fylk!G76=0," ",pt_fylk!G76)</f>
        <v xml:space="preserve"> </v>
      </c>
      <c r="I73" s="84" t="str">
        <f>IF(pt_fylk!H76=0," ",pt_fylk!H76)</f>
        <v xml:space="preserve"> </v>
      </c>
      <c r="J73" s="84" t="str">
        <f>IF(pt_fylk!I76=0," ",pt_fylk!I76)</f>
        <v xml:space="preserve"> </v>
      </c>
      <c r="K73" s="84" t="str">
        <f>IF(pt_fylk!J76=0," ",pt_fylk!J76)</f>
        <v xml:space="preserve"> </v>
      </c>
      <c r="L73" s="84" t="str">
        <f>IF(pt_fylk!K76=0," ",pt_fylk!K76)</f>
        <v xml:space="preserve"> </v>
      </c>
      <c r="M73" s="84" t="str">
        <f>IF(pt_fylk!L76=0," ",pt_fylk!L76)</f>
        <v xml:space="preserve"> </v>
      </c>
      <c r="N73" s="84" t="str">
        <f>IF(pt_fylk!M76=0," ",pt_fylk!M76)</f>
        <v xml:space="preserve"> </v>
      </c>
      <c r="O73" s="84" t="str">
        <f>IF(pt_fylk!N76=0," ",pt_fylk!N76)</f>
        <v xml:space="preserve"> </v>
      </c>
      <c r="P73" s="84" t="str">
        <f>IF(pt_fylk!O76=0," ",pt_fylk!O76)</f>
        <v xml:space="preserve"> </v>
      </c>
      <c r="Q73" s="84" t="str">
        <f>IF(pt_fylk!P76=0," ",pt_fylk!P76)</f>
        <v xml:space="preserve"> </v>
      </c>
      <c r="R73" s="84" t="str">
        <f>IF(pt_fylk!Q76=0," ",pt_fylk!Q76)</f>
        <v xml:space="preserve"> </v>
      </c>
    </row>
    <row r="74" spans="2:18" x14ac:dyDescent="0.2">
      <c r="B74" s="83" t="str">
        <f>IF(pt_fylk!A77=0," ",pt_fylk!A77)</f>
        <v>0621 Sigdal</v>
      </c>
      <c r="C74" s="84">
        <f>IF(pt_fylk!B77=0," ",pt_fylk!B77)</f>
        <v>190582</v>
      </c>
      <c r="D74" s="84">
        <f>IF(pt_fylk!C77=0," ",pt_fylk!C77)</f>
        <v>156506</v>
      </c>
      <c r="E74" s="84">
        <f>IF(pt_fylk!D77=0," ",pt_fylk!D77)</f>
        <v>169900</v>
      </c>
      <c r="F74" s="84">
        <f>IF(pt_fylk!E77=0," ",pt_fylk!E77)</f>
        <v>217686</v>
      </c>
      <c r="G74" s="84">
        <f>IF(pt_fylk!F77=0," ",pt_fylk!F77)</f>
        <v>332434</v>
      </c>
      <c r="H74" s="84">
        <f>IF(pt_fylk!G77=0," ",pt_fylk!G77)</f>
        <v>331408</v>
      </c>
      <c r="I74" s="84">
        <f>IF(pt_fylk!H77=0," ",pt_fylk!H77)</f>
        <v>151442</v>
      </c>
      <c r="J74" s="84">
        <f>IF(pt_fylk!I77=0," ",pt_fylk!I77)</f>
        <v>226060</v>
      </c>
      <c r="K74" s="84">
        <f>IF(pt_fylk!J77=0," ",pt_fylk!J77)</f>
        <v>215210</v>
      </c>
      <c r="L74" s="84">
        <f>IF(pt_fylk!K77=0," ",pt_fylk!K77)</f>
        <v>231383</v>
      </c>
      <c r="M74" s="84">
        <f>IF(pt_fylk!L77=0," ",pt_fylk!L77)</f>
        <v>254253</v>
      </c>
      <c r="N74" s="84">
        <f>IF(pt_fylk!M77=0," ",pt_fylk!M77)</f>
        <v>225672</v>
      </c>
      <c r="O74" s="84">
        <f>IF(pt_fylk!N77=0," ",pt_fylk!N77)</f>
        <v>123841</v>
      </c>
      <c r="P74" s="84">
        <f>IF(pt_fylk!O77=0," ",pt_fylk!O77)</f>
        <v>143573</v>
      </c>
      <c r="Q74" s="84">
        <f>IF(pt_fylk!P77=0," ",pt_fylk!P77)</f>
        <v>99971</v>
      </c>
      <c r="R74" s="84">
        <f>IF(pt_fylk!Q77=0," ",pt_fylk!Q77)</f>
        <v>80205</v>
      </c>
    </row>
    <row r="75" spans="2:18" x14ac:dyDescent="0.2">
      <c r="B75" s="83" t="str">
        <f>IF(pt_fylk!A78=0," ",pt_fylk!A78)</f>
        <v>0622 Krødsherad</v>
      </c>
      <c r="C75" s="84" t="str">
        <f>IF(pt_fylk!B78=0," ",pt_fylk!B78)</f>
        <v xml:space="preserve"> </v>
      </c>
      <c r="D75" s="84" t="str">
        <f>IF(pt_fylk!C78=0," ",pt_fylk!C78)</f>
        <v xml:space="preserve"> </v>
      </c>
      <c r="E75" s="84" t="str">
        <f>IF(pt_fylk!D78=0," ",pt_fylk!D78)</f>
        <v xml:space="preserve"> </v>
      </c>
      <c r="F75" s="84">
        <f>IF(pt_fylk!E78=0," ",pt_fylk!E78)</f>
        <v>2166</v>
      </c>
      <c r="G75" s="84">
        <f>IF(pt_fylk!F78=0," ",pt_fylk!F78)</f>
        <v>1750</v>
      </c>
      <c r="H75" s="84" t="str">
        <f>IF(pt_fylk!G78=0," ",pt_fylk!G78)</f>
        <v xml:space="preserve"> </v>
      </c>
      <c r="I75" s="84" t="str">
        <f>IF(pt_fylk!H78=0," ",pt_fylk!H78)</f>
        <v xml:space="preserve"> </v>
      </c>
      <c r="J75" s="84" t="str">
        <f>IF(pt_fylk!I78=0," ",pt_fylk!I78)</f>
        <v xml:space="preserve"> </v>
      </c>
      <c r="K75" s="84" t="str">
        <f>IF(pt_fylk!J78=0," ",pt_fylk!J78)</f>
        <v xml:space="preserve"> </v>
      </c>
      <c r="L75" s="84" t="str">
        <f>IF(pt_fylk!K78=0," ",pt_fylk!K78)</f>
        <v xml:space="preserve"> </v>
      </c>
      <c r="M75" s="84" t="str">
        <f>IF(pt_fylk!L78=0," ",pt_fylk!L78)</f>
        <v xml:space="preserve"> </v>
      </c>
      <c r="N75" s="84" t="str">
        <f>IF(pt_fylk!M78=0," ",pt_fylk!M78)</f>
        <v xml:space="preserve"> </v>
      </c>
      <c r="O75" s="84" t="str">
        <f>IF(pt_fylk!N78=0," ",pt_fylk!N78)</f>
        <v xml:space="preserve"> </v>
      </c>
      <c r="P75" s="84" t="str">
        <f>IF(pt_fylk!O78=0," ",pt_fylk!O78)</f>
        <v xml:space="preserve"> </v>
      </c>
      <c r="Q75" s="84" t="str">
        <f>IF(pt_fylk!P78=0," ",pt_fylk!P78)</f>
        <v xml:space="preserve"> </v>
      </c>
      <c r="R75" s="84" t="str">
        <f>IF(pt_fylk!Q78=0," ",pt_fylk!Q78)</f>
        <v xml:space="preserve"> </v>
      </c>
    </row>
    <row r="76" spans="2:18" x14ac:dyDescent="0.2">
      <c r="B76" s="83" t="str">
        <f>IF(pt_fylk!A79=0," ",pt_fylk!A79)</f>
        <v>0623 Modum</v>
      </c>
      <c r="C76" s="84">
        <f>IF(pt_fylk!B79=0," ",pt_fylk!B79)</f>
        <v>4076</v>
      </c>
      <c r="D76" s="84">
        <f>IF(pt_fylk!C79=0," ",pt_fylk!C79)</f>
        <v>2225</v>
      </c>
      <c r="E76" s="84" t="str">
        <f>IF(pt_fylk!D79=0," ",pt_fylk!D79)</f>
        <v xml:space="preserve"> </v>
      </c>
      <c r="F76" s="84" t="str">
        <f>IF(pt_fylk!E79=0," ",pt_fylk!E79)</f>
        <v xml:space="preserve"> </v>
      </c>
      <c r="G76" s="84" t="str">
        <f>IF(pt_fylk!F79=0," ",pt_fylk!F79)</f>
        <v xml:space="preserve"> </v>
      </c>
      <c r="H76" s="84" t="str">
        <f>IF(pt_fylk!G79=0," ",pt_fylk!G79)</f>
        <v xml:space="preserve"> </v>
      </c>
      <c r="I76" s="84" t="str">
        <f>IF(pt_fylk!H79=0," ",pt_fylk!H79)</f>
        <v xml:space="preserve"> </v>
      </c>
      <c r="J76" s="84" t="str">
        <f>IF(pt_fylk!I79=0," ",pt_fylk!I79)</f>
        <v xml:space="preserve"> </v>
      </c>
      <c r="K76" s="84" t="str">
        <f>IF(pt_fylk!J79=0," ",pt_fylk!J79)</f>
        <v xml:space="preserve"> </v>
      </c>
      <c r="L76" s="84" t="str">
        <f>IF(pt_fylk!K79=0," ",pt_fylk!K79)</f>
        <v xml:space="preserve"> </v>
      </c>
      <c r="M76" s="84" t="str">
        <f>IF(pt_fylk!L79=0," ",pt_fylk!L79)</f>
        <v xml:space="preserve"> </v>
      </c>
      <c r="N76" s="84" t="str">
        <f>IF(pt_fylk!M79=0," ",pt_fylk!M79)</f>
        <v xml:space="preserve"> </v>
      </c>
      <c r="O76" s="84" t="str">
        <f>IF(pt_fylk!N79=0," ",pt_fylk!N79)</f>
        <v xml:space="preserve"> </v>
      </c>
      <c r="P76" s="84" t="str">
        <f>IF(pt_fylk!O79=0," ",pt_fylk!O79)</f>
        <v xml:space="preserve"> </v>
      </c>
      <c r="Q76" s="84" t="str">
        <f>IF(pt_fylk!P79=0," ",pt_fylk!P79)</f>
        <v xml:space="preserve"> </v>
      </c>
      <c r="R76" s="84" t="str">
        <f>IF(pt_fylk!Q79=0," ",pt_fylk!Q79)</f>
        <v xml:space="preserve"> </v>
      </c>
    </row>
    <row r="77" spans="2:18" x14ac:dyDescent="0.2">
      <c r="B77" s="83" t="str">
        <f>IF(pt_fylk!A80=0," ",pt_fylk!A80)</f>
        <v>0624 Øvre Eiker</v>
      </c>
      <c r="C77" s="84">
        <f>IF(pt_fylk!B80=0," ",pt_fylk!B80)</f>
        <v>132115</v>
      </c>
      <c r="D77" s="84">
        <f>IF(pt_fylk!C80=0," ",pt_fylk!C80)</f>
        <v>123467</v>
      </c>
      <c r="E77" s="84">
        <f>IF(pt_fylk!D80=0," ",pt_fylk!D80)</f>
        <v>122560</v>
      </c>
      <c r="F77" s="84">
        <f>IF(pt_fylk!E80=0," ",pt_fylk!E80)</f>
        <v>130392</v>
      </c>
      <c r="G77" s="84">
        <f>IF(pt_fylk!F80=0," ",pt_fylk!F80)</f>
        <v>135925</v>
      </c>
      <c r="H77" s="84">
        <f>IF(pt_fylk!G80=0," ",pt_fylk!G80)</f>
        <v>136999</v>
      </c>
      <c r="I77" s="84">
        <f>IF(pt_fylk!H80=0," ",pt_fylk!H80)</f>
        <v>125429</v>
      </c>
      <c r="J77" s="84">
        <f>IF(pt_fylk!I80=0," ",pt_fylk!I80)</f>
        <v>116364</v>
      </c>
      <c r="K77" s="84">
        <f>IF(pt_fylk!J80=0," ",pt_fylk!J80)</f>
        <v>127442</v>
      </c>
      <c r="L77" s="84">
        <f>IF(pt_fylk!K80=0," ",pt_fylk!K80)</f>
        <v>143674</v>
      </c>
      <c r="M77" s="84">
        <f>IF(pt_fylk!L80=0," ",pt_fylk!L80)</f>
        <v>141240</v>
      </c>
      <c r="N77" s="84">
        <f>IF(pt_fylk!M80=0," ",pt_fylk!M80)</f>
        <v>125761</v>
      </c>
      <c r="O77" s="84">
        <f>IF(pt_fylk!N80=0," ",pt_fylk!N80)</f>
        <v>143382</v>
      </c>
      <c r="P77" s="84">
        <f>IF(pt_fylk!O80=0," ",pt_fylk!O80)</f>
        <v>130292</v>
      </c>
      <c r="Q77" s="84">
        <f>IF(pt_fylk!P80=0," ",pt_fylk!P80)</f>
        <v>82174</v>
      </c>
      <c r="R77" s="84">
        <f>IF(pt_fylk!Q80=0," ",pt_fylk!Q80)</f>
        <v>129677</v>
      </c>
    </row>
    <row r="78" spans="2:18" x14ac:dyDescent="0.2">
      <c r="B78" s="83" t="str">
        <f>IF(pt_fylk!A81=0," ",pt_fylk!A81)</f>
        <v>0626 Lier</v>
      </c>
      <c r="C78" s="84">
        <f>IF(pt_fylk!B81=0," ",pt_fylk!B81)</f>
        <v>69174</v>
      </c>
      <c r="D78" s="84">
        <f>IF(pt_fylk!C81=0," ",pt_fylk!C81)</f>
        <v>92557</v>
      </c>
      <c r="E78" s="84">
        <f>IF(pt_fylk!D81=0," ",pt_fylk!D81)</f>
        <v>108711</v>
      </c>
      <c r="F78" s="84">
        <f>IF(pt_fylk!E81=0," ",pt_fylk!E81)</f>
        <v>128264</v>
      </c>
      <c r="G78" s="84">
        <f>IF(pt_fylk!F81=0," ",pt_fylk!F81)</f>
        <v>115248</v>
      </c>
      <c r="H78" s="84">
        <f>IF(pt_fylk!G81=0," ",pt_fylk!G81)</f>
        <v>121111</v>
      </c>
      <c r="I78" s="84">
        <f>IF(pt_fylk!H81=0," ",pt_fylk!H81)</f>
        <v>76074</v>
      </c>
      <c r="J78" s="84">
        <f>IF(pt_fylk!I81=0," ",pt_fylk!I81)</f>
        <v>95556</v>
      </c>
      <c r="K78" s="84">
        <f>IF(pt_fylk!J81=0," ",pt_fylk!J81)</f>
        <v>93566</v>
      </c>
      <c r="L78" s="84">
        <f>IF(pt_fylk!K81=0," ",pt_fylk!K81)</f>
        <v>97001</v>
      </c>
      <c r="M78" s="84">
        <f>IF(pt_fylk!L81=0," ",pt_fylk!L81)</f>
        <v>106904</v>
      </c>
      <c r="N78" s="84">
        <f>IF(pt_fylk!M81=0," ",pt_fylk!M81)</f>
        <v>99803</v>
      </c>
      <c r="O78" s="84">
        <f>IF(pt_fylk!N81=0," ",pt_fylk!N81)</f>
        <v>87273</v>
      </c>
      <c r="P78" s="84">
        <f>IF(pt_fylk!O81=0," ",pt_fylk!O81)</f>
        <v>89498</v>
      </c>
      <c r="Q78" s="84">
        <f>IF(pt_fylk!P81=0," ",pt_fylk!P81)</f>
        <v>95910</v>
      </c>
      <c r="R78" s="84">
        <f>IF(pt_fylk!Q81=0," ",pt_fylk!Q81)</f>
        <v>91778</v>
      </c>
    </row>
    <row r="79" spans="2:18" x14ac:dyDescent="0.2">
      <c r="B79" s="83" t="str">
        <f>IF(pt_fylk!A82=0," ",pt_fylk!A82)</f>
        <v>0627 Røyken</v>
      </c>
      <c r="C79" s="84" t="str">
        <f>IF(pt_fylk!B82=0," ",pt_fylk!B82)</f>
        <v xml:space="preserve"> </v>
      </c>
      <c r="D79" s="84">
        <f>IF(pt_fylk!C82=0," ",pt_fylk!C82)</f>
        <v>4348</v>
      </c>
      <c r="E79" s="84">
        <f>IF(pt_fylk!D82=0," ",pt_fylk!D82)</f>
        <v>2541</v>
      </c>
      <c r="F79" s="84">
        <f>IF(pt_fylk!E82=0," ",pt_fylk!E82)</f>
        <v>2431</v>
      </c>
      <c r="G79" s="84" t="str">
        <f>IF(pt_fylk!F82=0," ",pt_fylk!F82)</f>
        <v xml:space="preserve"> </v>
      </c>
      <c r="H79" s="84" t="str">
        <f>IF(pt_fylk!G82=0," ",pt_fylk!G82)</f>
        <v xml:space="preserve"> </v>
      </c>
      <c r="I79" s="84">
        <f>IF(pt_fylk!H82=0," ",pt_fylk!H82)</f>
        <v>2419</v>
      </c>
      <c r="J79" s="84" t="str">
        <f>IF(pt_fylk!I82=0," ",pt_fylk!I82)</f>
        <v xml:space="preserve"> </v>
      </c>
      <c r="K79" s="84" t="str">
        <f>IF(pt_fylk!J82=0," ",pt_fylk!J82)</f>
        <v xml:space="preserve"> </v>
      </c>
      <c r="L79" s="84" t="str">
        <f>IF(pt_fylk!K82=0," ",pt_fylk!K82)</f>
        <v xml:space="preserve"> </v>
      </c>
      <c r="M79" s="84" t="str">
        <f>IF(pt_fylk!L82=0," ",pt_fylk!L82)</f>
        <v xml:space="preserve"> </v>
      </c>
      <c r="N79" s="84" t="str">
        <f>IF(pt_fylk!M82=0," ",pt_fylk!M82)</f>
        <v xml:space="preserve"> </v>
      </c>
      <c r="O79" s="84" t="str">
        <f>IF(pt_fylk!N82=0," ",pt_fylk!N82)</f>
        <v xml:space="preserve"> </v>
      </c>
      <c r="P79" s="84" t="str">
        <f>IF(pt_fylk!O82=0," ",pt_fylk!O82)</f>
        <v xml:space="preserve"> </v>
      </c>
      <c r="Q79" s="84" t="str">
        <f>IF(pt_fylk!P82=0," ",pt_fylk!P82)</f>
        <v xml:space="preserve"> </v>
      </c>
      <c r="R79" s="84" t="str">
        <f>IF(pt_fylk!Q82=0," ",pt_fylk!Q82)</f>
        <v xml:space="preserve"> </v>
      </c>
    </row>
    <row r="80" spans="2:18" x14ac:dyDescent="0.2">
      <c r="B80" s="83" t="str">
        <f>IF(pt_fylk!A83=0," ",pt_fylk!A83)</f>
        <v>0628 Hurum</v>
      </c>
      <c r="C80" s="84">
        <f>IF(pt_fylk!B83=0," ",pt_fylk!B83)</f>
        <v>1661</v>
      </c>
      <c r="D80" s="84">
        <f>IF(pt_fylk!C83=0," ",pt_fylk!C83)</f>
        <v>1691</v>
      </c>
      <c r="E80" s="84" t="str">
        <f>IF(pt_fylk!D83=0," ",pt_fylk!D83)</f>
        <v xml:space="preserve"> </v>
      </c>
      <c r="F80" s="84">
        <f>IF(pt_fylk!E83=0," ",pt_fylk!E83)</f>
        <v>1657</v>
      </c>
      <c r="G80" s="84" t="str">
        <f>IF(pt_fylk!F83=0," ",pt_fylk!F83)</f>
        <v xml:space="preserve"> </v>
      </c>
      <c r="H80" s="84" t="str">
        <f>IF(pt_fylk!G83=0," ",pt_fylk!G83)</f>
        <v xml:space="preserve"> </v>
      </c>
      <c r="I80" s="84" t="str">
        <f>IF(pt_fylk!H83=0," ",pt_fylk!H83)</f>
        <v xml:space="preserve"> </v>
      </c>
      <c r="J80" s="84" t="str">
        <f>IF(pt_fylk!I83=0," ",pt_fylk!I83)</f>
        <v xml:space="preserve"> </v>
      </c>
      <c r="K80" s="84" t="str">
        <f>IF(pt_fylk!J83=0," ",pt_fylk!J83)</f>
        <v xml:space="preserve"> </v>
      </c>
      <c r="L80" s="84" t="str">
        <f>IF(pt_fylk!K83=0," ",pt_fylk!K83)</f>
        <v xml:space="preserve"> </v>
      </c>
      <c r="M80" s="84" t="str">
        <f>IF(pt_fylk!L83=0," ",pt_fylk!L83)</f>
        <v xml:space="preserve"> </v>
      </c>
      <c r="N80" s="84" t="str">
        <f>IF(pt_fylk!M83=0," ",pt_fylk!M83)</f>
        <v xml:space="preserve"> </v>
      </c>
      <c r="O80" s="84" t="str">
        <f>IF(pt_fylk!N83=0," ",pt_fylk!N83)</f>
        <v xml:space="preserve"> </v>
      </c>
      <c r="P80" s="84" t="str">
        <f>IF(pt_fylk!O83=0," ",pt_fylk!O83)</f>
        <v xml:space="preserve"> </v>
      </c>
      <c r="Q80" s="84" t="str">
        <f>IF(pt_fylk!P83=0," ",pt_fylk!P83)</f>
        <v xml:space="preserve"> </v>
      </c>
      <c r="R80" s="84" t="str">
        <f>IF(pt_fylk!Q83=0," ",pt_fylk!Q83)</f>
        <v xml:space="preserve"> </v>
      </c>
    </row>
    <row r="81" spans="2:18" x14ac:dyDescent="0.2">
      <c r="B81" s="83" t="str">
        <f>IF(pt_fylk!A84=0," ",pt_fylk!A84)</f>
        <v>0631 Flesberg</v>
      </c>
      <c r="C81" s="84">
        <f>IF(pt_fylk!B84=0," ",pt_fylk!B84)</f>
        <v>1408</v>
      </c>
      <c r="D81" s="84" t="str">
        <f>IF(pt_fylk!C84=0," ",pt_fylk!C84)</f>
        <v xml:space="preserve"> </v>
      </c>
      <c r="E81" s="84">
        <f>IF(pt_fylk!D84=0," ",pt_fylk!D84)</f>
        <v>1463</v>
      </c>
      <c r="F81" s="84" t="str">
        <f>IF(pt_fylk!E84=0," ",pt_fylk!E84)</f>
        <v xml:space="preserve"> </v>
      </c>
      <c r="G81" s="84" t="str">
        <f>IF(pt_fylk!F84=0," ",pt_fylk!F84)</f>
        <v xml:space="preserve"> </v>
      </c>
      <c r="H81" s="84" t="str">
        <f>IF(pt_fylk!G84=0," ",pt_fylk!G84)</f>
        <v xml:space="preserve"> </v>
      </c>
      <c r="I81" s="84" t="str">
        <f>IF(pt_fylk!H84=0," ",pt_fylk!H84)</f>
        <v xml:space="preserve"> </v>
      </c>
      <c r="J81" s="84" t="str">
        <f>IF(pt_fylk!I84=0," ",pt_fylk!I84)</f>
        <v xml:space="preserve"> </v>
      </c>
      <c r="K81" s="84" t="str">
        <f>IF(pt_fylk!J84=0," ",pt_fylk!J84)</f>
        <v xml:space="preserve"> </v>
      </c>
      <c r="L81" s="84" t="str">
        <f>IF(pt_fylk!K84=0," ",pt_fylk!K84)</f>
        <v xml:space="preserve"> </v>
      </c>
      <c r="M81" s="84" t="str">
        <f>IF(pt_fylk!L84=0," ",pt_fylk!L84)</f>
        <v xml:space="preserve"> </v>
      </c>
      <c r="N81" s="84" t="str">
        <f>IF(pt_fylk!M84=0," ",pt_fylk!M84)</f>
        <v xml:space="preserve"> </v>
      </c>
      <c r="O81" s="84" t="str">
        <f>IF(pt_fylk!N84=0," ",pt_fylk!N84)</f>
        <v xml:space="preserve"> </v>
      </c>
      <c r="P81" s="84" t="str">
        <f>IF(pt_fylk!O84=0," ",pt_fylk!O84)</f>
        <v xml:space="preserve"> </v>
      </c>
      <c r="Q81" s="84" t="str">
        <f>IF(pt_fylk!P84=0," ",pt_fylk!P84)</f>
        <v xml:space="preserve"> </v>
      </c>
      <c r="R81" s="84" t="str">
        <f>IF(pt_fylk!Q84=0," ",pt_fylk!Q84)</f>
        <v xml:space="preserve"> </v>
      </c>
    </row>
    <row r="82" spans="2:18" x14ac:dyDescent="0.2">
      <c r="B82" s="83" t="str">
        <f>IF(pt_fylk!A85=0," ",pt_fylk!A85)</f>
        <v>0701 Horten</v>
      </c>
      <c r="C82" s="84">
        <f>IF(pt_fylk!B85=0," ",pt_fylk!B85)</f>
        <v>93983</v>
      </c>
      <c r="D82" s="84">
        <f>IF(pt_fylk!C85=0," ",pt_fylk!C85)</f>
        <v>108180</v>
      </c>
      <c r="E82" s="84">
        <f>IF(pt_fylk!D85=0," ",pt_fylk!D85)</f>
        <v>115294</v>
      </c>
      <c r="F82" s="84">
        <f>IF(pt_fylk!E85=0," ",pt_fylk!E85)</f>
        <v>108325</v>
      </c>
      <c r="G82" s="84">
        <f>IF(pt_fylk!F85=0," ",pt_fylk!F85)</f>
        <v>150773</v>
      </c>
      <c r="H82" s="84">
        <f>IF(pt_fylk!G85=0," ",pt_fylk!G85)</f>
        <v>158679</v>
      </c>
      <c r="I82" s="84">
        <f>IF(pt_fylk!H85=0," ",pt_fylk!H85)</f>
        <v>96246</v>
      </c>
      <c r="J82" s="84">
        <f>IF(pt_fylk!I85=0," ",pt_fylk!I85)</f>
        <v>179628</v>
      </c>
      <c r="K82" s="84">
        <f>IF(pt_fylk!J85=0," ",pt_fylk!J85)</f>
        <v>137940</v>
      </c>
      <c r="L82" s="84">
        <f>IF(pt_fylk!K85=0," ",pt_fylk!K85)</f>
        <v>128320</v>
      </c>
      <c r="M82" s="84">
        <f>IF(pt_fylk!L85=0," ",pt_fylk!L85)</f>
        <v>218507</v>
      </c>
      <c r="N82" s="84">
        <f>IF(pt_fylk!M85=0," ",pt_fylk!M85)</f>
        <v>173631</v>
      </c>
      <c r="O82" s="84">
        <f>IF(pt_fylk!N85=0," ",pt_fylk!N85)</f>
        <v>105852</v>
      </c>
      <c r="P82" s="84">
        <f>IF(pt_fylk!O85=0," ",pt_fylk!O85)</f>
        <v>106752</v>
      </c>
      <c r="Q82" s="84">
        <f>IF(pt_fylk!P85=0," ",pt_fylk!P85)</f>
        <v>112160</v>
      </c>
      <c r="R82" s="84">
        <f>IF(pt_fylk!Q85=0," ",pt_fylk!Q85)</f>
        <v>101201</v>
      </c>
    </row>
    <row r="83" spans="2:18" x14ac:dyDescent="0.2">
      <c r="B83" s="83" t="str">
        <f>IF(pt_fylk!A86=0," ",pt_fylk!A86)</f>
        <v>0702 Holmestrand</v>
      </c>
      <c r="C83" s="84">
        <f>IF(pt_fylk!B86=0," ",pt_fylk!B86)</f>
        <v>363109</v>
      </c>
      <c r="D83" s="84">
        <f>IF(pt_fylk!C86=0," ",pt_fylk!C86)</f>
        <v>390649</v>
      </c>
      <c r="E83" s="84">
        <f>IF(pt_fylk!D86=0," ",pt_fylk!D86)</f>
        <v>405117</v>
      </c>
      <c r="F83" s="84">
        <f>IF(pt_fylk!E86=0," ",pt_fylk!E86)</f>
        <v>385550</v>
      </c>
      <c r="G83" s="84">
        <f>IF(pt_fylk!F86=0," ",pt_fylk!F86)</f>
        <v>427736</v>
      </c>
      <c r="H83" s="84">
        <f>IF(pt_fylk!G86=0," ",pt_fylk!G86)</f>
        <v>367124</v>
      </c>
      <c r="I83" s="84">
        <f>IF(pt_fylk!H86=0," ",pt_fylk!H86)</f>
        <v>305351</v>
      </c>
      <c r="J83" s="84">
        <f>IF(pt_fylk!I86=0," ",pt_fylk!I86)</f>
        <v>218664</v>
      </c>
      <c r="K83" s="84">
        <f>IF(pt_fylk!J86=0," ",pt_fylk!J86)</f>
        <v>197561</v>
      </c>
      <c r="L83" s="84">
        <f>IF(pt_fylk!K86=0," ",pt_fylk!K86)</f>
        <v>200325</v>
      </c>
      <c r="M83" s="84">
        <f>IF(pt_fylk!L86=0," ",pt_fylk!L86)</f>
        <v>231436</v>
      </c>
      <c r="N83" s="84">
        <f>IF(pt_fylk!M86=0," ",pt_fylk!M86)</f>
        <v>178266</v>
      </c>
      <c r="O83" s="84">
        <f>IF(pt_fylk!N86=0," ",pt_fylk!N86)</f>
        <v>159796</v>
      </c>
      <c r="P83" s="84">
        <f>IF(pt_fylk!O86=0," ",pt_fylk!O86)</f>
        <v>102795</v>
      </c>
      <c r="Q83" s="84">
        <f>IF(pt_fylk!P86=0," ",pt_fylk!P86)</f>
        <v>93115</v>
      </c>
      <c r="R83" s="84">
        <f>IF(pt_fylk!Q86=0," ",pt_fylk!Q86)</f>
        <v>105670</v>
      </c>
    </row>
    <row r="84" spans="2:18" x14ac:dyDescent="0.2">
      <c r="B84" s="83" t="str">
        <f>IF(pt_fylk!A87=0," ",pt_fylk!A87)</f>
        <v>0704 Tønsberg</v>
      </c>
      <c r="C84" s="84">
        <f>IF(pt_fylk!B87=0," ",pt_fylk!B87)</f>
        <v>342747</v>
      </c>
      <c r="D84" s="84">
        <f>IF(pt_fylk!C87=0," ",pt_fylk!C87)</f>
        <v>318945</v>
      </c>
      <c r="E84" s="84">
        <f>IF(pt_fylk!D87=0," ",pt_fylk!D87)</f>
        <v>335114</v>
      </c>
      <c r="F84" s="84">
        <f>IF(pt_fylk!E87=0," ",pt_fylk!E87)</f>
        <v>351529</v>
      </c>
      <c r="G84" s="84">
        <f>IF(pt_fylk!F87=0," ",pt_fylk!F87)</f>
        <v>362639</v>
      </c>
      <c r="H84" s="84">
        <f>IF(pt_fylk!G87=0," ",pt_fylk!G87)</f>
        <v>415355</v>
      </c>
      <c r="I84" s="84">
        <f>IF(pt_fylk!H87=0," ",pt_fylk!H87)</f>
        <v>364044</v>
      </c>
      <c r="J84" s="84">
        <f>IF(pt_fylk!I87=0," ",pt_fylk!I87)</f>
        <v>534745</v>
      </c>
      <c r="K84" s="84">
        <f>IF(pt_fylk!J87=0," ",pt_fylk!J87)</f>
        <v>571423</v>
      </c>
      <c r="L84" s="84">
        <f>IF(pt_fylk!K87=0," ",pt_fylk!K87)</f>
        <v>687043</v>
      </c>
      <c r="M84" s="84">
        <f>IF(pt_fylk!L87=0," ",pt_fylk!L87)</f>
        <v>633114</v>
      </c>
      <c r="N84" s="84">
        <f>IF(pt_fylk!M87=0," ",pt_fylk!M87)</f>
        <v>699538</v>
      </c>
      <c r="O84" s="84">
        <f>IF(pt_fylk!N87=0," ",pt_fylk!N87)</f>
        <v>859255</v>
      </c>
      <c r="P84" s="84">
        <f>IF(pt_fylk!O87=0," ",pt_fylk!O87)</f>
        <v>588933</v>
      </c>
      <c r="Q84" s="84">
        <f>IF(pt_fylk!P87=0," ",pt_fylk!P87)</f>
        <v>559402</v>
      </c>
      <c r="R84" s="84">
        <f>IF(pt_fylk!Q87=0," ",pt_fylk!Q87)</f>
        <v>386052</v>
      </c>
    </row>
    <row r="85" spans="2:18" x14ac:dyDescent="0.2">
      <c r="B85" s="83" t="str">
        <f>IF(pt_fylk!A88=0," ",pt_fylk!A88)</f>
        <v>0710 Sandefjord</v>
      </c>
      <c r="C85" s="84">
        <f>IF(pt_fylk!B88=0," ",pt_fylk!B88)</f>
        <v>1085352</v>
      </c>
      <c r="D85" s="84">
        <f>IF(pt_fylk!C88=0," ",pt_fylk!C88)</f>
        <v>996362</v>
      </c>
      <c r="E85" s="84">
        <f>IF(pt_fylk!D88=0," ",pt_fylk!D88)</f>
        <v>1016812</v>
      </c>
      <c r="F85" s="84">
        <f>IF(pt_fylk!E88=0," ",pt_fylk!E88)</f>
        <v>966453</v>
      </c>
      <c r="G85" s="84">
        <f>IF(pt_fylk!F88=0," ",pt_fylk!F88)</f>
        <v>1185215</v>
      </c>
      <c r="H85" s="84">
        <f>IF(pt_fylk!G88=0," ",pt_fylk!G88)</f>
        <v>1372631</v>
      </c>
      <c r="I85" s="84">
        <f>IF(pt_fylk!H88=0," ",pt_fylk!H88)</f>
        <v>1085138</v>
      </c>
      <c r="J85" s="84">
        <f>IF(pt_fylk!I88=0," ",pt_fylk!I88)</f>
        <v>1295600</v>
      </c>
      <c r="K85" s="84">
        <f>IF(pt_fylk!J88=0," ",pt_fylk!J88)</f>
        <v>1537300</v>
      </c>
      <c r="L85" s="84">
        <f>IF(pt_fylk!K88=0," ",pt_fylk!K88)</f>
        <v>1419669</v>
      </c>
      <c r="M85" s="84">
        <f>IF(pt_fylk!L88=0," ",pt_fylk!L88)</f>
        <v>1719354</v>
      </c>
      <c r="N85" s="84">
        <f>IF(pt_fylk!M88=0," ",pt_fylk!M88)</f>
        <v>1703918</v>
      </c>
      <c r="O85" s="84">
        <f>IF(pt_fylk!N88=0," ",pt_fylk!N88)</f>
        <v>1502780</v>
      </c>
      <c r="P85" s="84">
        <f>IF(pt_fylk!O88=0," ",pt_fylk!O88)</f>
        <v>1519039</v>
      </c>
      <c r="Q85" s="84">
        <f>IF(pt_fylk!P88=0," ",pt_fylk!P88)</f>
        <v>1477231</v>
      </c>
      <c r="R85" s="84">
        <f>IF(pt_fylk!Q88=0," ",pt_fylk!Q88)</f>
        <v>1328057</v>
      </c>
    </row>
    <row r="86" spans="2:18" x14ac:dyDescent="0.2">
      <c r="B86" s="83" t="str">
        <f>IF(pt_fylk!A89=0," ",pt_fylk!A89)</f>
        <v>0712 Larvik</v>
      </c>
      <c r="C86" s="84">
        <f>IF(pt_fylk!B89=0," ",pt_fylk!B89)</f>
        <v>675230</v>
      </c>
      <c r="D86" s="84">
        <f>IF(pt_fylk!C89=0," ",pt_fylk!C89)</f>
        <v>585603</v>
      </c>
      <c r="E86" s="84">
        <f>IF(pt_fylk!D89=0," ",pt_fylk!D89)</f>
        <v>636762</v>
      </c>
      <c r="F86" s="84">
        <f>IF(pt_fylk!E89=0," ",pt_fylk!E89)</f>
        <v>605807</v>
      </c>
      <c r="G86" s="84">
        <f>IF(pt_fylk!F89=0," ",pt_fylk!F89)</f>
        <v>740991</v>
      </c>
      <c r="H86" s="84">
        <f>IF(pt_fylk!G89=0," ",pt_fylk!G89)</f>
        <v>690772</v>
      </c>
      <c r="I86" s="84">
        <f>IF(pt_fylk!H89=0," ",pt_fylk!H89)</f>
        <v>625802</v>
      </c>
      <c r="J86" s="84">
        <f>IF(pt_fylk!I89=0," ",pt_fylk!I89)</f>
        <v>696656</v>
      </c>
      <c r="K86" s="84">
        <f>IF(pt_fylk!J89=0," ",pt_fylk!J89)</f>
        <v>620885</v>
      </c>
      <c r="L86" s="84">
        <f>IF(pt_fylk!K89=0," ",pt_fylk!K89)</f>
        <v>679822</v>
      </c>
      <c r="M86" s="84">
        <f>IF(pt_fylk!L89=0," ",pt_fylk!L89)</f>
        <v>706274</v>
      </c>
      <c r="N86" s="84">
        <f>IF(pt_fylk!M89=0," ",pt_fylk!M89)</f>
        <v>748623</v>
      </c>
      <c r="O86" s="84">
        <f>IF(pt_fylk!N89=0," ",pt_fylk!N89)</f>
        <v>649689</v>
      </c>
      <c r="P86" s="84">
        <f>IF(pt_fylk!O89=0," ",pt_fylk!O89)</f>
        <v>435401</v>
      </c>
      <c r="Q86" s="84">
        <f>IF(pt_fylk!P89=0," ",pt_fylk!P89)</f>
        <v>367400</v>
      </c>
      <c r="R86" s="84">
        <f>IF(pt_fylk!Q89=0," ",pt_fylk!Q89)</f>
        <v>418410</v>
      </c>
    </row>
    <row r="87" spans="2:18" x14ac:dyDescent="0.2">
      <c r="B87" s="83" t="str">
        <f>IF(pt_fylk!A90=0," ",pt_fylk!A90)</f>
        <v>0713 Sande</v>
      </c>
      <c r="C87" s="84">
        <f>IF(pt_fylk!B90=0," ",pt_fylk!B90)</f>
        <v>292099</v>
      </c>
      <c r="D87" s="84">
        <f>IF(pt_fylk!C90=0," ",pt_fylk!C90)</f>
        <v>257228</v>
      </c>
      <c r="E87" s="84">
        <f>IF(pt_fylk!D90=0," ",pt_fylk!D90)</f>
        <v>276172</v>
      </c>
      <c r="F87" s="84">
        <f>IF(pt_fylk!E90=0," ",pt_fylk!E90)</f>
        <v>242560</v>
      </c>
      <c r="G87" s="84">
        <f>IF(pt_fylk!F90=0," ",pt_fylk!F90)</f>
        <v>361966</v>
      </c>
      <c r="H87" s="84">
        <f>IF(pt_fylk!G90=0," ",pt_fylk!G90)</f>
        <v>369879</v>
      </c>
      <c r="I87" s="84">
        <f>IF(pt_fylk!H90=0," ",pt_fylk!H90)</f>
        <v>276101</v>
      </c>
      <c r="J87" s="84">
        <f>IF(pt_fylk!I90=0," ",pt_fylk!I90)</f>
        <v>325195</v>
      </c>
      <c r="K87" s="84">
        <f>IF(pt_fylk!J90=0," ",pt_fylk!J90)</f>
        <v>307953</v>
      </c>
      <c r="L87" s="84">
        <f>IF(pt_fylk!K90=0," ",pt_fylk!K90)</f>
        <v>338322</v>
      </c>
      <c r="M87" s="84">
        <f>IF(pt_fylk!L90=0," ",pt_fylk!L90)</f>
        <v>371933</v>
      </c>
      <c r="N87" s="84">
        <f>IF(pt_fylk!M90=0," ",pt_fylk!M90)</f>
        <v>361960</v>
      </c>
      <c r="O87" s="84">
        <f>IF(pt_fylk!N90=0," ",pt_fylk!N90)</f>
        <v>278564</v>
      </c>
      <c r="P87" s="84">
        <f>IF(pt_fylk!O90=0," ",pt_fylk!O90)</f>
        <v>242351</v>
      </c>
      <c r="Q87" s="84">
        <f>IF(pt_fylk!P90=0," ",pt_fylk!P90)</f>
        <v>225309</v>
      </c>
      <c r="R87" s="84">
        <f>IF(pt_fylk!Q90=0," ",pt_fylk!Q90)</f>
        <v>102227</v>
      </c>
    </row>
    <row r="88" spans="2:18" x14ac:dyDescent="0.2">
      <c r="B88" s="83" t="str">
        <f>IF(pt_fylk!A91=0," ",pt_fylk!A91)</f>
        <v>0716 Re</v>
      </c>
      <c r="C88" s="84">
        <f>IF(pt_fylk!B91=0," ",pt_fylk!B91)</f>
        <v>536931</v>
      </c>
      <c r="D88" s="84">
        <f>IF(pt_fylk!C91=0," ",pt_fylk!C91)</f>
        <v>480729</v>
      </c>
      <c r="E88" s="84">
        <f>IF(pt_fylk!D91=0," ",pt_fylk!D91)</f>
        <v>489093</v>
      </c>
      <c r="F88" s="84">
        <f>IF(pt_fylk!E91=0," ",pt_fylk!E91)</f>
        <v>481607</v>
      </c>
      <c r="G88" s="84">
        <f>IF(pt_fylk!F91=0," ",pt_fylk!F91)</f>
        <v>426124</v>
      </c>
      <c r="H88" s="84">
        <f>IF(pt_fylk!G91=0," ",pt_fylk!G91)</f>
        <v>468090</v>
      </c>
      <c r="I88" s="84">
        <f>IF(pt_fylk!H91=0," ",pt_fylk!H91)</f>
        <v>168293</v>
      </c>
      <c r="J88" s="84">
        <f>IF(pt_fylk!I91=0," ",pt_fylk!I91)</f>
        <v>401500</v>
      </c>
      <c r="K88" s="84">
        <f>IF(pt_fylk!J91=0," ",pt_fylk!J91)</f>
        <v>370648</v>
      </c>
      <c r="L88" s="84">
        <f>IF(pt_fylk!K91=0," ",pt_fylk!K91)</f>
        <v>251668</v>
      </c>
      <c r="M88" s="84">
        <f>IF(pt_fylk!L91=0," ",pt_fylk!L91)</f>
        <v>274164</v>
      </c>
      <c r="N88" s="84">
        <f>IF(pt_fylk!M91=0," ",pt_fylk!M91)</f>
        <v>429703</v>
      </c>
      <c r="O88" s="84">
        <f>IF(pt_fylk!N91=0," ",pt_fylk!N91)</f>
        <v>388126</v>
      </c>
      <c r="P88" s="84">
        <f>IF(pt_fylk!O91=0," ",pt_fylk!O91)</f>
        <v>316766</v>
      </c>
      <c r="Q88" s="84">
        <f>IF(pt_fylk!P91=0," ",pt_fylk!P91)</f>
        <v>206758</v>
      </c>
      <c r="R88" s="84">
        <f>IF(pt_fylk!Q91=0," ",pt_fylk!Q91)</f>
        <v>230874</v>
      </c>
    </row>
    <row r="89" spans="2:18" x14ac:dyDescent="0.2">
      <c r="B89" s="83" t="str">
        <f>IF(pt_fylk!A92=0," ",pt_fylk!A92)</f>
        <v>0729 Færder</v>
      </c>
      <c r="C89" s="84">
        <f>IF(pt_fylk!B92=0," ",pt_fylk!B92)</f>
        <v>7359</v>
      </c>
      <c r="D89" s="84">
        <f>IF(pt_fylk!C92=0," ",pt_fylk!C92)</f>
        <v>6773</v>
      </c>
      <c r="E89" s="84">
        <f>IF(pt_fylk!D92=0," ",pt_fylk!D92)</f>
        <v>6339</v>
      </c>
      <c r="F89" s="84">
        <f>IF(pt_fylk!E92=0," ",pt_fylk!E92)</f>
        <v>8276</v>
      </c>
      <c r="G89" s="84" t="str">
        <f>IF(pt_fylk!F92=0," ",pt_fylk!F92)</f>
        <v xml:space="preserve"> </v>
      </c>
      <c r="H89" s="84" t="str">
        <f>IF(pt_fylk!G92=0," ",pt_fylk!G92)</f>
        <v xml:space="preserve"> </v>
      </c>
      <c r="I89" s="84" t="str">
        <f>IF(pt_fylk!H92=0," ",pt_fylk!H92)</f>
        <v xml:space="preserve"> </v>
      </c>
      <c r="J89" s="84" t="str">
        <f>IF(pt_fylk!I92=0," ",pt_fylk!I92)</f>
        <v xml:space="preserve"> </v>
      </c>
      <c r="K89" s="84" t="str">
        <f>IF(pt_fylk!J92=0," ",pt_fylk!J92)</f>
        <v xml:space="preserve"> </v>
      </c>
      <c r="L89" s="84" t="str">
        <f>IF(pt_fylk!K92=0," ",pt_fylk!K92)</f>
        <v xml:space="preserve"> </v>
      </c>
      <c r="M89" s="84" t="str">
        <f>IF(pt_fylk!L92=0," ",pt_fylk!L92)</f>
        <v xml:space="preserve"> </v>
      </c>
      <c r="N89" s="84" t="str">
        <f>IF(pt_fylk!M92=0," ",pt_fylk!M92)</f>
        <v xml:space="preserve"> </v>
      </c>
      <c r="O89" s="84" t="str">
        <f>IF(pt_fylk!N92=0," ",pt_fylk!N92)</f>
        <v xml:space="preserve"> </v>
      </c>
      <c r="P89" s="84" t="str">
        <f>IF(pt_fylk!O92=0," ",pt_fylk!O92)</f>
        <v xml:space="preserve"> </v>
      </c>
      <c r="Q89" s="84" t="str">
        <f>IF(pt_fylk!P92=0," ",pt_fylk!P92)</f>
        <v xml:space="preserve"> </v>
      </c>
      <c r="R89" s="84" t="str">
        <f>IF(pt_fylk!Q92=0," ",pt_fylk!Q92)</f>
        <v xml:space="preserve"> </v>
      </c>
    </row>
    <row r="90" spans="2:18" x14ac:dyDescent="0.2">
      <c r="B90" s="83" t="str">
        <f>IF(pt_fylk!A93=0," ",pt_fylk!A93)</f>
        <v>0805 Porsgrunn</v>
      </c>
      <c r="C90" s="84" t="str">
        <f>IF(pt_fylk!B93=0," ",pt_fylk!B93)</f>
        <v xml:space="preserve"> </v>
      </c>
      <c r="D90" s="84" t="str">
        <f>IF(pt_fylk!C93=0," ",pt_fylk!C93)</f>
        <v xml:space="preserve"> </v>
      </c>
      <c r="E90" s="84" t="str">
        <f>IF(pt_fylk!D93=0," ",pt_fylk!D93)</f>
        <v xml:space="preserve"> </v>
      </c>
      <c r="F90" s="84">
        <f>IF(pt_fylk!E93=0," ",pt_fylk!E93)</f>
        <v>25020</v>
      </c>
      <c r="G90" s="84" t="str">
        <f>IF(pt_fylk!F93=0," ",pt_fylk!F93)</f>
        <v xml:space="preserve"> </v>
      </c>
      <c r="H90" s="84" t="str">
        <f>IF(pt_fylk!G93=0," ",pt_fylk!G93)</f>
        <v xml:space="preserve"> </v>
      </c>
      <c r="I90" s="84" t="str">
        <f>IF(pt_fylk!H93=0," ",pt_fylk!H93)</f>
        <v xml:space="preserve"> </v>
      </c>
      <c r="J90" s="84" t="str">
        <f>IF(pt_fylk!I93=0," ",pt_fylk!I93)</f>
        <v xml:space="preserve"> </v>
      </c>
      <c r="K90" s="84" t="str">
        <f>IF(pt_fylk!J93=0," ",pt_fylk!J93)</f>
        <v xml:space="preserve"> </v>
      </c>
      <c r="L90" s="84" t="str">
        <f>IF(pt_fylk!K93=0," ",pt_fylk!K93)</f>
        <v xml:space="preserve"> </v>
      </c>
      <c r="M90" s="84" t="str">
        <f>IF(pt_fylk!L93=0," ",pt_fylk!L93)</f>
        <v xml:space="preserve"> </v>
      </c>
      <c r="N90" s="84" t="str">
        <f>IF(pt_fylk!M93=0," ",pt_fylk!M93)</f>
        <v xml:space="preserve"> </v>
      </c>
      <c r="O90" s="84" t="str">
        <f>IF(pt_fylk!N93=0," ",pt_fylk!N93)</f>
        <v xml:space="preserve"> </v>
      </c>
      <c r="P90" s="84" t="str">
        <f>IF(pt_fylk!O93=0," ",pt_fylk!O93)</f>
        <v xml:space="preserve"> </v>
      </c>
      <c r="Q90" s="84" t="str">
        <f>IF(pt_fylk!P93=0," ",pt_fylk!P93)</f>
        <v xml:space="preserve"> </v>
      </c>
      <c r="R90" s="84" t="str">
        <f>IF(pt_fylk!Q93=0," ",pt_fylk!Q93)</f>
        <v xml:space="preserve"> </v>
      </c>
    </row>
    <row r="91" spans="2:18" x14ac:dyDescent="0.2">
      <c r="B91" s="83" t="str">
        <f>IF(pt_fylk!A94=0," ",pt_fylk!A94)</f>
        <v>0806 Skien</v>
      </c>
      <c r="C91" s="84">
        <f>IF(pt_fylk!B94=0," ",pt_fylk!B94)</f>
        <v>74688</v>
      </c>
      <c r="D91" s="84">
        <f>IF(pt_fylk!C94=0," ",pt_fylk!C94)</f>
        <v>55284</v>
      </c>
      <c r="E91" s="84">
        <f>IF(pt_fylk!D94=0," ",pt_fylk!D94)</f>
        <v>59359</v>
      </c>
      <c r="F91" s="84">
        <f>IF(pt_fylk!E94=0," ",pt_fylk!E94)</f>
        <v>76725</v>
      </c>
      <c r="G91" s="84">
        <f>IF(pt_fylk!F94=0," ",pt_fylk!F94)</f>
        <v>63737</v>
      </c>
      <c r="H91" s="84">
        <f>IF(pt_fylk!G94=0," ",pt_fylk!G94)</f>
        <v>55640</v>
      </c>
      <c r="I91" s="84">
        <f>IF(pt_fylk!H94=0," ",pt_fylk!H94)</f>
        <v>52392</v>
      </c>
      <c r="J91" s="84">
        <f>IF(pt_fylk!I94=0," ",pt_fylk!I94)</f>
        <v>52648</v>
      </c>
      <c r="K91" s="84">
        <f>IF(pt_fylk!J94=0," ",pt_fylk!J94)</f>
        <v>28412</v>
      </c>
      <c r="L91" s="84">
        <f>IF(pt_fylk!K94=0," ",pt_fylk!K94)</f>
        <v>11297</v>
      </c>
      <c r="M91" s="84">
        <f>IF(pt_fylk!L94=0," ",pt_fylk!L94)</f>
        <v>63075</v>
      </c>
      <c r="N91" s="84">
        <f>IF(pt_fylk!M94=0," ",pt_fylk!M94)</f>
        <v>30491</v>
      </c>
      <c r="O91" s="84">
        <f>IF(pt_fylk!N94=0," ",pt_fylk!N94)</f>
        <v>6141</v>
      </c>
      <c r="P91" s="84" t="str">
        <f>IF(pt_fylk!O94=0," ",pt_fylk!O94)</f>
        <v xml:space="preserve"> </v>
      </c>
      <c r="Q91" s="84" t="str">
        <f>IF(pt_fylk!P94=0," ",pt_fylk!P94)</f>
        <v xml:space="preserve"> </v>
      </c>
      <c r="R91" s="84" t="str">
        <f>IF(pt_fylk!Q94=0," ",pt_fylk!Q94)</f>
        <v xml:space="preserve"> </v>
      </c>
    </row>
    <row r="92" spans="2:18" x14ac:dyDescent="0.2">
      <c r="B92" s="83" t="str">
        <f>IF(pt_fylk!A95=0," ",pt_fylk!A95)</f>
        <v>0807 Notodden</v>
      </c>
      <c r="C92" s="84">
        <f>IF(pt_fylk!B95=0," ",pt_fylk!B95)</f>
        <v>8303</v>
      </c>
      <c r="D92" s="84">
        <f>IF(pt_fylk!C95=0," ",pt_fylk!C95)</f>
        <v>16269</v>
      </c>
      <c r="E92" s="84">
        <f>IF(pt_fylk!D95=0," ",pt_fylk!D95)</f>
        <v>12757</v>
      </c>
      <c r="F92" s="84">
        <f>IF(pt_fylk!E95=0," ",pt_fylk!E95)</f>
        <v>15860</v>
      </c>
      <c r="G92" s="84" t="str">
        <f>IF(pt_fylk!F95=0," ",pt_fylk!F95)</f>
        <v xml:space="preserve"> </v>
      </c>
      <c r="H92" s="84">
        <f>IF(pt_fylk!G95=0," ",pt_fylk!G95)</f>
        <v>3146</v>
      </c>
      <c r="I92" s="84">
        <f>IF(pt_fylk!H95=0," ",pt_fylk!H95)</f>
        <v>2758</v>
      </c>
      <c r="J92" s="84">
        <f>IF(pt_fylk!I95=0," ",pt_fylk!I95)</f>
        <v>5249</v>
      </c>
      <c r="K92" s="84" t="str">
        <f>IF(pt_fylk!J95=0," ",pt_fylk!J95)</f>
        <v xml:space="preserve"> </v>
      </c>
      <c r="L92" s="84" t="str">
        <f>IF(pt_fylk!K95=0," ",pt_fylk!K95)</f>
        <v xml:space="preserve"> </v>
      </c>
      <c r="M92" s="84" t="str">
        <f>IF(pt_fylk!L95=0," ",pt_fylk!L95)</f>
        <v xml:space="preserve"> </v>
      </c>
      <c r="N92" s="84" t="str">
        <f>IF(pt_fylk!M95=0," ",pt_fylk!M95)</f>
        <v xml:space="preserve"> </v>
      </c>
      <c r="O92" s="84" t="str">
        <f>IF(pt_fylk!N95=0," ",pt_fylk!N95)</f>
        <v xml:space="preserve"> </v>
      </c>
      <c r="P92" s="84" t="str">
        <f>IF(pt_fylk!O95=0," ",pt_fylk!O95)</f>
        <v xml:space="preserve"> </v>
      </c>
      <c r="Q92" s="84" t="str">
        <f>IF(pt_fylk!P95=0," ",pt_fylk!P95)</f>
        <v xml:space="preserve"> </v>
      </c>
      <c r="R92" s="84" t="str">
        <f>IF(pt_fylk!Q95=0," ",pt_fylk!Q95)</f>
        <v xml:space="preserve"> </v>
      </c>
    </row>
    <row r="93" spans="2:18" x14ac:dyDescent="0.2">
      <c r="B93" s="83" t="str">
        <f>IF(pt_fylk!A96=0," ",pt_fylk!A96)</f>
        <v>0811 Siljan</v>
      </c>
      <c r="C93" s="84">
        <f>IF(pt_fylk!B96=0," ",pt_fylk!B96)</f>
        <v>67085</v>
      </c>
      <c r="D93" s="84">
        <f>IF(pt_fylk!C96=0," ",pt_fylk!C96)</f>
        <v>44282</v>
      </c>
      <c r="E93" s="84">
        <f>IF(pt_fylk!D96=0," ",pt_fylk!D96)</f>
        <v>50426</v>
      </c>
      <c r="F93" s="84">
        <f>IF(pt_fylk!E96=0," ",pt_fylk!E96)</f>
        <v>35325</v>
      </c>
      <c r="G93" s="84" t="str">
        <f>IF(pt_fylk!F96=0," ",pt_fylk!F96)</f>
        <v xml:space="preserve"> </v>
      </c>
      <c r="H93" s="84" t="str">
        <f>IF(pt_fylk!G96=0," ",pt_fylk!G96)</f>
        <v xml:space="preserve"> </v>
      </c>
      <c r="I93" s="84" t="str">
        <f>IF(pt_fylk!H96=0," ",pt_fylk!H96)</f>
        <v xml:space="preserve"> </v>
      </c>
      <c r="J93" s="84" t="str">
        <f>IF(pt_fylk!I96=0," ",pt_fylk!I96)</f>
        <v xml:space="preserve"> </v>
      </c>
      <c r="K93" s="84" t="str">
        <f>IF(pt_fylk!J96=0," ",pt_fylk!J96)</f>
        <v xml:space="preserve"> </v>
      </c>
      <c r="L93" s="84" t="str">
        <f>IF(pt_fylk!K96=0," ",pt_fylk!K96)</f>
        <v xml:space="preserve"> </v>
      </c>
      <c r="M93" s="84" t="str">
        <f>IF(pt_fylk!L96=0," ",pt_fylk!L96)</f>
        <v xml:space="preserve"> </v>
      </c>
      <c r="N93" s="84" t="str">
        <f>IF(pt_fylk!M96=0," ",pt_fylk!M96)</f>
        <v xml:space="preserve"> </v>
      </c>
      <c r="O93" s="84" t="str">
        <f>IF(pt_fylk!N96=0," ",pt_fylk!N96)</f>
        <v xml:space="preserve"> </v>
      </c>
      <c r="P93" s="84" t="str">
        <f>IF(pt_fylk!O96=0," ",pt_fylk!O96)</f>
        <v xml:space="preserve"> </v>
      </c>
      <c r="Q93" s="84" t="str">
        <f>IF(pt_fylk!P96=0," ",pt_fylk!P96)</f>
        <v xml:space="preserve"> </v>
      </c>
      <c r="R93" s="84" t="str">
        <f>IF(pt_fylk!Q96=0," ",pt_fylk!Q96)</f>
        <v xml:space="preserve"> </v>
      </c>
    </row>
    <row r="94" spans="2:18" x14ac:dyDescent="0.2">
      <c r="B94" s="83" t="str">
        <f>IF(pt_fylk!A97=0," ",pt_fylk!A97)</f>
        <v>0814 Bamble</v>
      </c>
      <c r="C94" s="84">
        <f>IF(pt_fylk!B97=0," ",pt_fylk!B97)</f>
        <v>6493</v>
      </c>
      <c r="D94" s="84">
        <f>IF(pt_fylk!C97=0," ",pt_fylk!C97)</f>
        <v>9617</v>
      </c>
      <c r="E94" s="84">
        <f>IF(pt_fylk!D97=0," ",pt_fylk!D97)</f>
        <v>9200</v>
      </c>
      <c r="F94" s="84">
        <f>IF(pt_fylk!E97=0," ",pt_fylk!E97)</f>
        <v>5066</v>
      </c>
      <c r="G94" s="84" t="str">
        <f>IF(pt_fylk!F97=0," ",pt_fylk!F97)</f>
        <v xml:space="preserve"> </v>
      </c>
      <c r="H94" s="84" t="str">
        <f>IF(pt_fylk!G97=0," ",pt_fylk!G97)</f>
        <v xml:space="preserve"> </v>
      </c>
      <c r="I94" s="84" t="str">
        <f>IF(pt_fylk!H97=0," ",pt_fylk!H97)</f>
        <v xml:space="preserve"> </v>
      </c>
      <c r="J94" s="84" t="str">
        <f>IF(pt_fylk!I97=0," ",pt_fylk!I97)</f>
        <v xml:space="preserve"> </v>
      </c>
      <c r="K94" s="84" t="str">
        <f>IF(pt_fylk!J97=0," ",pt_fylk!J97)</f>
        <v xml:space="preserve"> </v>
      </c>
      <c r="L94" s="84" t="str">
        <f>IF(pt_fylk!K97=0," ",pt_fylk!K97)</f>
        <v xml:space="preserve"> </v>
      </c>
      <c r="M94" s="84" t="str">
        <f>IF(pt_fylk!L97=0," ",pt_fylk!L97)</f>
        <v xml:space="preserve"> </v>
      </c>
      <c r="N94" s="84" t="str">
        <f>IF(pt_fylk!M97=0," ",pt_fylk!M97)</f>
        <v xml:space="preserve"> </v>
      </c>
      <c r="O94" s="84" t="str">
        <f>IF(pt_fylk!N97=0," ",pt_fylk!N97)</f>
        <v xml:space="preserve"> </v>
      </c>
      <c r="P94" s="84" t="str">
        <f>IF(pt_fylk!O97=0," ",pt_fylk!O97)</f>
        <v xml:space="preserve"> </v>
      </c>
      <c r="Q94" s="84" t="str">
        <f>IF(pt_fylk!P97=0," ",pt_fylk!P97)</f>
        <v xml:space="preserve"> </v>
      </c>
      <c r="R94" s="84" t="str">
        <f>IF(pt_fylk!Q97=0," ",pt_fylk!Q97)</f>
        <v xml:space="preserve"> </v>
      </c>
    </row>
    <row r="95" spans="2:18" x14ac:dyDescent="0.2">
      <c r="B95" s="83" t="str">
        <f>IF(pt_fylk!A98=0," ",pt_fylk!A98)</f>
        <v>0815 Kragerø</v>
      </c>
      <c r="C95" s="84">
        <f>IF(pt_fylk!B98=0," ",pt_fylk!B98)</f>
        <v>637</v>
      </c>
      <c r="D95" s="84" t="str">
        <f>IF(pt_fylk!C98=0," ",pt_fylk!C98)</f>
        <v xml:space="preserve"> </v>
      </c>
      <c r="E95" s="84">
        <f>IF(pt_fylk!D98=0," ",pt_fylk!D98)</f>
        <v>485</v>
      </c>
      <c r="F95" s="84" t="str">
        <f>IF(pt_fylk!E98=0," ",pt_fylk!E98)</f>
        <v xml:space="preserve"> </v>
      </c>
      <c r="G95" s="84" t="str">
        <f>IF(pt_fylk!F98=0," ",pt_fylk!F98)</f>
        <v xml:space="preserve"> </v>
      </c>
      <c r="H95" s="84" t="str">
        <f>IF(pt_fylk!G98=0," ",pt_fylk!G98)</f>
        <v xml:space="preserve"> </v>
      </c>
      <c r="I95" s="84" t="str">
        <f>IF(pt_fylk!H98=0," ",pt_fylk!H98)</f>
        <v xml:space="preserve"> </v>
      </c>
      <c r="J95" s="84" t="str">
        <f>IF(pt_fylk!I98=0," ",pt_fylk!I98)</f>
        <v xml:space="preserve"> </v>
      </c>
      <c r="K95" s="84" t="str">
        <f>IF(pt_fylk!J98=0," ",pt_fylk!J98)</f>
        <v xml:space="preserve"> </v>
      </c>
      <c r="L95" s="84" t="str">
        <f>IF(pt_fylk!K98=0," ",pt_fylk!K98)</f>
        <v xml:space="preserve"> </v>
      </c>
      <c r="M95" s="84" t="str">
        <f>IF(pt_fylk!L98=0," ",pt_fylk!L98)</f>
        <v xml:space="preserve"> </v>
      </c>
      <c r="N95" s="84" t="str">
        <f>IF(pt_fylk!M98=0," ",pt_fylk!M98)</f>
        <v xml:space="preserve"> </v>
      </c>
      <c r="O95" s="84" t="str">
        <f>IF(pt_fylk!N98=0," ",pt_fylk!N98)</f>
        <v xml:space="preserve"> </v>
      </c>
      <c r="P95" s="84" t="str">
        <f>IF(pt_fylk!O98=0," ",pt_fylk!O98)</f>
        <v xml:space="preserve"> </v>
      </c>
      <c r="Q95" s="84" t="str">
        <f>IF(pt_fylk!P98=0," ",pt_fylk!P98)</f>
        <v xml:space="preserve"> </v>
      </c>
      <c r="R95" s="84" t="str">
        <f>IF(pt_fylk!Q98=0," ",pt_fylk!Q98)</f>
        <v xml:space="preserve"> </v>
      </c>
    </row>
    <row r="96" spans="2:18" x14ac:dyDescent="0.2">
      <c r="B96" s="83" t="str">
        <f>IF(pt_fylk!A99=0," ",pt_fylk!A99)</f>
        <v>0817 Drangedal</v>
      </c>
      <c r="C96" s="84">
        <f>IF(pt_fylk!B99=0," ",pt_fylk!B99)</f>
        <v>68631</v>
      </c>
      <c r="D96" s="84">
        <f>IF(pt_fylk!C99=0," ",pt_fylk!C99)</f>
        <v>88549</v>
      </c>
      <c r="E96" s="84">
        <f>IF(pt_fylk!D99=0," ",pt_fylk!D99)</f>
        <v>90189</v>
      </c>
      <c r="F96" s="84">
        <f>IF(pt_fylk!E99=0," ",pt_fylk!E99)</f>
        <v>97765</v>
      </c>
      <c r="G96" s="84">
        <f>IF(pt_fylk!F99=0," ",pt_fylk!F99)</f>
        <v>94351</v>
      </c>
      <c r="H96" s="84">
        <f>IF(pt_fylk!G99=0," ",pt_fylk!G99)</f>
        <v>130864</v>
      </c>
      <c r="I96" s="84">
        <f>IF(pt_fylk!H99=0," ",pt_fylk!H99)</f>
        <v>119706</v>
      </c>
      <c r="J96" s="84">
        <f>IF(pt_fylk!I99=0," ",pt_fylk!I99)</f>
        <v>121249</v>
      </c>
      <c r="K96" s="84">
        <f>IF(pt_fylk!J99=0," ",pt_fylk!J99)</f>
        <v>150166</v>
      </c>
      <c r="L96" s="84">
        <f>IF(pt_fylk!K99=0," ",pt_fylk!K99)</f>
        <v>141407</v>
      </c>
      <c r="M96" s="84">
        <f>IF(pt_fylk!L99=0," ",pt_fylk!L99)</f>
        <v>133883</v>
      </c>
      <c r="N96" s="84">
        <f>IF(pt_fylk!M99=0," ",pt_fylk!M99)</f>
        <v>163924</v>
      </c>
      <c r="O96" s="84">
        <f>IF(pt_fylk!N99=0," ",pt_fylk!N99)</f>
        <v>161110</v>
      </c>
      <c r="P96" s="84">
        <f>IF(pt_fylk!O99=0," ",pt_fylk!O99)</f>
        <v>114886</v>
      </c>
      <c r="Q96" s="84">
        <f>IF(pt_fylk!P99=0," ",pt_fylk!P99)</f>
        <v>162080</v>
      </c>
      <c r="R96" s="84">
        <f>IF(pt_fylk!Q99=0," ",pt_fylk!Q99)</f>
        <v>172336</v>
      </c>
    </row>
    <row r="97" spans="2:18" x14ac:dyDescent="0.2">
      <c r="B97" s="83" t="str">
        <f>IF(pt_fylk!A100=0," ",pt_fylk!A100)</f>
        <v>0819 Nome</v>
      </c>
      <c r="C97" s="84">
        <f>IF(pt_fylk!B100=0," ",pt_fylk!B100)</f>
        <v>12645</v>
      </c>
      <c r="D97" s="84">
        <f>IF(pt_fylk!C100=0," ",pt_fylk!C100)</f>
        <v>14105</v>
      </c>
      <c r="E97" s="84">
        <f>IF(pt_fylk!D100=0," ",pt_fylk!D100)</f>
        <v>14929</v>
      </c>
      <c r="F97" s="84">
        <f>IF(pt_fylk!E100=0," ",pt_fylk!E100)</f>
        <v>9250</v>
      </c>
      <c r="G97" s="84" t="str">
        <f>IF(pt_fylk!F100=0," ",pt_fylk!F100)</f>
        <v xml:space="preserve"> </v>
      </c>
      <c r="H97" s="84" t="str">
        <f>IF(pt_fylk!G100=0," ",pt_fylk!G100)</f>
        <v xml:space="preserve"> </v>
      </c>
      <c r="I97" s="84">
        <f>IF(pt_fylk!H100=0," ",pt_fylk!H100)</f>
        <v>1130</v>
      </c>
      <c r="J97" s="84">
        <f>IF(pt_fylk!I100=0," ",pt_fylk!I100)</f>
        <v>887</v>
      </c>
      <c r="K97" s="84" t="str">
        <f>IF(pt_fylk!J100=0," ",pt_fylk!J100)</f>
        <v xml:space="preserve"> </v>
      </c>
      <c r="L97" s="84" t="str">
        <f>IF(pt_fylk!K100=0," ",pt_fylk!K100)</f>
        <v xml:space="preserve"> </v>
      </c>
      <c r="M97" s="84" t="str">
        <f>IF(pt_fylk!L100=0," ",pt_fylk!L100)</f>
        <v xml:space="preserve"> </v>
      </c>
      <c r="N97" s="84" t="str">
        <f>IF(pt_fylk!M100=0," ",pt_fylk!M100)</f>
        <v xml:space="preserve"> </v>
      </c>
      <c r="O97" s="84" t="str">
        <f>IF(pt_fylk!N100=0," ",pt_fylk!N100)</f>
        <v xml:space="preserve"> </v>
      </c>
      <c r="P97" s="84" t="str">
        <f>IF(pt_fylk!O100=0," ",pt_fylk!O100)</f>
        <v xml:space="preserve"> </v>
      </c>
      <c r="Q97" s="84" t="str">
        <f>IF(pt_fylk!P100=0," ",pt_fylk!P100)</f>
        <v xml:space="preserve"> </v>
      </c>
      <c r="R97" s="84" t="str">
        <f>IF(pt_fylk!Q100=0," ",pt_fylk!Q100)</f>
        <v xml:space="preserve"> </v>
      </c>
    </row>
    <row r="98" spans="2:18" x14ac:dyDescent="0.2">
      <c r="B98" s="83" t="str">
        <f>IF(pt_fylk!A101=0," ",pt_fylk!A101)</f>
        <v>0821 Bø</v>
      </c>
      <c r="C98" s="84">
        <f>IF(pt_fylk!B101=0," ",pt_fylk!B101)</f>
        <v>13131</v>
      </c>
      <c r="D98" s="84">
        <f>IF(pt_fylk!C101=0," ",pt_fylk!C101)</f>
        <v>10494</v>
      </c>
      <c r="E98" s="84">
        <f>IF(pt_fylk!D101=0," ",pt_fylk!D101)</f>
        <v>12637</v>
      </c>
      <c r="F98" s="84">
        <f>IF(pt_fylk!E101=0," ",pt_fylk!E101)</f>
        <v>12756</v>
      </c>
      <c r="G98" s="84" t="str">
        <f>IF(pt_fylk!F101=0," ",pt_fylk!F101)</f>
        <v xml:space="preserve"> </v>
      </c>
      <c r="H98" s="84">
        <f>IF(pt_fylk!G101=0," ",pt_fylk!G101)</f>
        <v>1460</v>
      </c>
      <c r="I98" s="84">
        <f>IF(pt_fylk!H101=0," ",pt_fylk!H101)</f>
        <v>82373</v>
      </c>
      <c r="J98" s="84">
        <f>IF(pt_fylk!I101=0," ",pt_fylk!I101)</f>
        <v>128550</v>
      </c>
      <c r="K98" s="84">
        <f>IF(pt_fylk!J101=0," ",pt_fylk!J101)</f>
        <v>123511</v>
      </c>
      <c r="L98" s="84">
        <f>IF(pt_fylk!K101=0," ",pt_fylk!K101)</f>
        <v>127025</v>
      </c>
      <c r="M98" s="84">
        <f>IF(pt_fylk!L101=0," ",pt_fylk!L101)</f>
        <v>158012</v>
      </c>
      <c r="N98" s="84">
        <f>IF(pt_fylk!M101=0," ",pt_fylk!M101)</f>
        <v>152849</v>
      </c>
      <c r="O98" s="84">
        <f>IF(pt_fylk!N101=0," ",pt_fylk!N101)</f>
        <v>132524</v>
      </c>
      <c r="P98" s="84">
        <f>IF(pt_fylk!O101=0," ",pt_fylk!O101)</f>
        <v>160385</v>
      </c>
      <c r="Q98" s="84">
        <f>IF(pt_fylk!P101=0," ",pt_fylk!P101)</f>
        <v>164572</v>
      </c>
      <c r="R98" s="84">
        <f>IF(pt_fylk!Q101=0," ",pt_fylk!Q101)</f>
        <v>164443</v>
      </c>
    </row>
    <row r="99" spans="2:18" x14ac:dyDescent="0.2">
      <c r="B99" s="83" t="str">
        <f>IF(pt_fylk!A102=0," ",pt_fylk!A102)</f>
        <v>0822 Sauherad</v>
      </c>
      <c r="C99" s="84">
        <f>IF(pt_fylk!B102=0," ",pt_fylk!B102)</f>
        <v>1919</v>
      </c>
      <c r="D99" s="84" t="str">
        <f>IF(pt_fylk!C102=0," ",pt_fylk!C102)</f>
        <v xml:space="preserve"> </v>
      </c>
      <c r="E99" s="84">
        <f>IF(pt_fylk!D102=0," ",pt_fylk!D102)</f>
        <v>1850</v>
      </c>
      <c r="F99" s="84">
        <f>IF(pt_fylk!E102=0," ",pt_fylk!E102)</f>
        <v>1507</v>
      </c>
      <c r="G99" s="84" t="str">
        <f>IF(pt_fylk!F102=0," ",pt_fylk!F102)</f>
        <v xml:space="preserve"> </v>
      </c>
      <c r="H99" s="84" t="str">
        <f>IF(pt_fylk!G102=0," ",pt_fylk!G102)</f>
        <v xml:space="preserve"> </v>
      </c>
      <c r="I99" s="84" t="str">
        <f>IF(pt_fylk!H102=0," ",pt_fylk!H102)</f>
        <v xml:space="preserve"> </v>
      </c>
      <c r="J99" s="84" t="str">
        <f>IF(pt_fylk!I102=0," ",pt_fylk!I102)</f>
        <v xml:space="preserve"> </v>
      </c>
      <c r="K99" s="84" t="str">
        <f>IF(pt_fylk!J102=0," ",pt_fylk!J102)</f>
        <v xml:space="preserve"> </v>
      </c>
      <c r="L99" s="84" t="str">
        <f>IF(pt_fylk!K102=0," ",pt_fylk!K102)</f>
        <v xml:space="preserve"> </v>
      </c>
      <c r="M99" s="84" t="str">
        <f>IF(pt_fylk!L102=0," ",pt_fylk!L102)</f>
        <v xml:space="preserve"> </v>
      </c>
      <c r="N99" s="84" t="str">
        <f>IF(pt_fylk!M102=0," ",pt_fylk!M102)</f>
        <v xml:space="preserve"> </v>
      </c>
      <c r="O99" s="84" t="str">
        <f>IF(pt_fylk!N102=0," ",pt_fylk!N102)</f>
        <v xml:space="preserve"> </v>
      </c>
      <c r="P99" s="84" t="str">
        <f>IF(pt_fylk!O102=0," ",pt_fylk!O102)</f>
        <v xml:space="preserve"> </v>
      </c>
      <c r="Q99" s="84" t="str">
        <f>IF(pt_fylk!P102=0," ",pt_fylk!P102)</f>
        <v xml:space="preserve"> </v>
      </c>
      <c r="R99" s="84" t="str">
        <f>IF(pt_fylk!Q102=0," ",pt_fylk!Q102)</f>
        <v xml:space="preserve"> </v>
      </c>
    </row>
    <row r="100" spans="2:18" x14ac:dyDescent="0.2">
      <c r="B100" s="83" t="str">
        <f>IF(pt_fylk!A103=0," ",pt_fylk!A103)</f>
        <v>0826 Tinn</v>
      </c>
      <c r="C100" s="84" t="str">
        <f>IF(pt_fylk!B103=0," ",pt_fylk!B103)</f>
        <v xml:space="preserve"> </v>
      </c>
      <c r="D100" s="84">
        <f>IF(pt_fylk!C103=0," ",pt_fylk!C103)</f>
        <v>2026</v>
      </c>
      <c r="E100" s="84">
        <f>IF(pt_fylk!D103=0," ",pt_fylk!D103)</f>
        <v>2097</v>
      </c>
      <c r="F100" s="84">
        <f>IF(pt_fylk!E103=0," ",pt_fylk!E103)</f>
        <v>2522</v>
      </c>
      <c r="G100" s="84" t="str">
        <f>IF(pt_fylk!F103=0," ",pt_fylk!F103)</f>
        <v xml:space="preserve"> </v>
      </c>
      <c r="H100" s="84" t="str">
        <f>IF(pt_fylk!G103=0," ",pt_fylk!G103)</f>
        <v xml:space="preserve"> </v>
      </c>
      <c r="I100" s="84" t="str">
        <f>IF(pt_fylk!H103=0," ",pt_fylk!H103)</f>
        <v xml:space="preserve"> </v>
      </c>
      <c r="J100" s="84" t="str">
        <f>IF(pt_fylk!I103=0," ",pt_fylk!I103)</f>
        <v xml:space="preserve"> </v>
      </c>
      <c r="K100" s="84" t="str">
        <f>IF(pt_fylk!J103=0," ",pt_fylk!J103)</f>
        <v xml:space="preserve"> </v>
      </c>
      <c r="L100" s="84" t="str">
        <f>IF(pt_fylk!K103=0," ",pt_fylk!K103)</f>
        <v xml:space="preserve"> </v>
      </c>
      <c r="M100" s="84" t="str">
        <f>IF(pt_fylk!L103=0," ",pt_fylk!L103)</f>
        <v xml:space="preserve"> </v>
      </c>
      <c r="N100" s="84" t="str">
        <f>IF(pt_fylk!M103=0," ",pt_fylk!M103)</f>
        <v xml:space="preserve"> </v>
      </c>
      <c r="O100" s="84" t="str">
        <f>IF(pt_fylk!N103=0," ",pt_fylk!N103)</f>
        <v xml:space="preserve"> </v>
      </c>
      <c r="P100" s="84" t="str">
        <f>IF(pt_fylk!O103=0," ",pt_fylk!O103)</f>
        <v xml:space="preserve"> </v>
      </c>
      <c r="Q100" s="84" t="str">
        <f>IF(pt_fylk!P103=0," ",pt_fylk!P103)</f>
        <v xml:space="preserve"> </v>
      </c>
      <c r="R100" s="84" t="str">
        <f>IF(pt_fylk!Q103=0," ",pt_fylk!Q103)</f>
        <v xml:space="preserve"> </v>
      </c>
    </row>
    <row r="101" spans="2:18" x14ac:dyDescent="0.2">
      <c r="B101" s="83" t="str">
        <f>IF(pt_fylk!A104=0," ",pt_fylk!A104)</f>
        <v>0828 Seljord</v>
      </c>
      <c r="C101" s="84">
        <f>IF(pt_fylk!B104=0," ",pt_fylk!B104)</f>
        <v>7970</v>
      </c>
      <c r="D101" s="84">
        <f>IF(pt_fylk!C104=0," ",pt_fylk!C104)</f>
        <v>4444</v>
      </c>
      <c r="E101" s="84">
        <f>IF(pt_fylk!D104=0," ",pt_fylk!D104)</f>
        <v>8731</v>
      </c>
      <c r="F101" s="84" t="str">
        <f>IF(pt_fylk!E104=0," ",pt_fylk!E104)</f>
        <v xml:space="preserve"> </v>
      </c>
      <c r="G101" s="84" t="str">
        <f>IF(pt_fylk!F104=0," ",pt_fylk!F104)</f>
        <v xml:space="preserve"> </v>
      </c>
      <c r="H101" s="84" t="str">
        <f>IF(pt_fylk!G104=0," ",pt_fylk!G104)</f>
        <v xml:space="preserve"> </v>
      </c>
      <c r="I101" s="84" t="str">
        <f>IF(pt_fylk!H104=0," ",pt_fylk!H104)</f>
        <v xml:space="preserve"> </v>
      </c>
      <c r="J101" s="84" t="str">
        <f>IF(pt_fylk!I104=0," ",pt_fylk!I104)</f>
        <v xml:space="preserve"> </v>
      </c>
      <c r="K101" s="84" t="str">
        <f>IF(pt_fylk!J104=0," ",pt_fylk!J104)</f>
        <v xml:space="preserve"> </v>
      </c>
      <c r="L101" s="84" t="str">
        <f>IF(pt_fylk!K104=0," ",pt_fylk!K104)</f>
        <v xml:space="preserve"> </v>
      </c>
      <c r="M101" s="84" t="str">
        <f>IF(pt_fylk!L104=0," ",pt_fylk!L104)</f>
        <v xml:space="preserve"> </v>
      </c>
      <c r="N101" s="84" t="str">
        <f>IF(pt_fylk!M104=0," ",pt_fylk!M104)</f>
        <v xml:space="preserve"> </v>
      </c>
      <c r="O101" s="84" t="str">
        <f>IF(pt_fylk!N104=0," ",pt_fylk!N104)</f>
        <v xml:space="preserve"> </v>
      </c>
      <c r="P101" s="84" t="str">
        <f>IF(pt_fylk!O104=0," ",pt_fylk!O104)</f>
        <v xml:space="preserve"> </v>
      </c>
      <c r="Q101" s="84" t="str">
        <f>IF(pt_fylk!P104=0," ",pt_fylk!P104)</f>
        <v xml:space="preserve"> </v>
      </c>
      <c r="R101" s="84" t="str">
        <f>IF(pt_fylk!Q104=0," ",pt_fylk!Q104)</f>
        <v xml:space="preserve"> </v>
      </c>
    </row>
    <row r="102" spans="2:18" x14ac:dyDescent="0.2">
      <c r="B102" s="83" t="str">
        <f>IF(pt_fylk!A105=0," ",pt_fylk!A105)</f>
        <v>0829 Kviteseid</v>
      </c>
      <c r="C102" s="84">
        <f>IF(pt_fylk!B105=0," ",pt_fylk!B105)</f>
        <v>3784</v>
      </c>
      <c r="D102" s="84">
        <f>IF(pt_fylk!C105=0," ",pt_fylk!C105)</f>
        <v>10143</v>
      </c>
      <c r="E102" s="84">
        <f>IF(pt_fylk!D105=0," ",pt_fylk!D105)</f>
        <v>10646</v>
      </c>
      <c r="F102" s="84">
        <f>IF(pt_fylk!E105=0," ",pt_fylk!E105)</f>
        <v>5038</v>
      </c>
      <c r="G102" s="84" t="str">
        <f>IF(pt_fylk!F105=0," ",pt_fylk!F105)</f>
        <v xml:space="preserve"> </v>
      </c>
      <c r="H102" s="84">
        <f>IF(pt_fylk!G105=0," ",pt_fylk!G105)</f>
        <v>1656</v>
      </c>
      <c r="I102" s="84">
        <f>IF(pt_fylk!H105=0," ",pt_fylk!H105)</f>
        <v>2883</v>
      </c>
      <c r="J102" s="84" t="str">
        <f>IF(pt_fylk!I105=0," ",pt_fylk!I105)</f>
        <v xml:space="preserve"> </v>
      </c>
      <c r="K102" s="84" t="str">
        <f>IF(pt_fylk!J105=0," ",pt_fylk!J105)</f>
        <v xml:space="preserve"> </v>
      </c>
      <c r="L102" s="84" t="str">
        <f>IF(pt_fylk!K105=0," ",pt_fylk!K105)</f>
        <v xml:space="preserve"> </v>
      </c>
      <c r="M102" s="84" t="str">
        <f>IF(pt_fylk!L105=0," ",pt_fylk!L105)</f>
        <v xml:space="preserve"> </v>
      </c>
      <c r="N102" s="84" t="str">
        <f>IF(pt_fylk!M105=0," ",pt_fylk!M105)</f>
        <v xml:space="preserve"> </v>
      </c>
      <c r="O102" s="84" t="str">
        <f>IF(pt_fylk!N105=0," ",pt_fylk!N105)</f>
        <v xml:space="preserve"> </v>
      </c>
      <c r="P102" s="84" t="str">
        <f>IF(pt_fylk!O105=0," ",pt_fylk!O105)</f>
        <v xml:space="preserve"> </v>
      </c>
      <c r="Q102" s="84" t="str">
        <f>IF(pt_fylk!P105=0," ",pt_fylk!P105)</f>
        <v xml:space="preserve"> </v>
      </c>
      <c r="R102" s="84" t="str">
        <f>IF(pt_fylk!Q105=0," ",pt_fylk!Q105)</f>
        <v xml:space="preserve"> </v>
      </c>
    </row>
    <row r="103" spans="2:18" x14ac:dyDescent="0.2">
      <c r="B103" s="83" t="str">
        <f>IF(pt_fylk!A106=0," ",pt_fylk!A106)</f>
        <v>0830 Nissedal</v>
      </c>
      <c r="C103" s="84">
        <f>IF(pt_fylk!B106=0," ",pt_fylk!B106)</f>
        <v>2852</v>
      </c>
      <c r="D103" s="84">
        <f>IF(pt_fylk!C106=0," ",pt_fylk!C106)</f>
        <v>1668</v>
      </c>
      <c r="E103" s="84" t="str">
        <f>IF(pt_fylk!D106=0," ",pt_fylk!D106)</f>
        <v xml:space="preserve"> </v>
      </c>
      <c r="F103" s="84" t="str">
        <f>IF(pt_fylk!E106=0," ",pt_fylk!E106)</f>
        <v xml:space="preserve"> </v>
      </c>
      <c r="G103" s="84" t="str">
        <f>IF(pt_fylk!F106=0," ",pt_fylk!F106)</f>
        <v xml:space="preserve"> </v>
      </c>
      <c r="H103" s="84" t="str">
        <f>IF(pt_fylk!G106=0," ",pt_fylk!G106)</f>
        <v xml:space="preserve"> </v>
      </c>
      <c r="I103" s="84" t="str">
        <f>IF(pt_fylk!H106=0," ",pt_fylk!H106)</f>
        <v xml:space="preserve"> </v>
      </c>
      <c r="J103" s="84" t="str">
        <f>IF(pt_fylk!I106=0," ",pt_fylk!I106)</f>
        <v xml:space="preserve"> </v>
      </c>
      <c r="K103" s="84" t="str">
        <f>IF(pt_fylk!J106=0," ",pt_fylk!J106)</f>
        <v xml:space="preserve"> </v>
      </c>
      <c r="L103" s="84" t="str">
        <f>IF(pt_fylk!K106=0," ",pt_fylk!K106)</f>
        <v xml:space="preserve"> </v>
      </c>
      <c r="M103" s="84" t="str">
        <f>IF(pt_fylk!L106=0," ",pt_fylk!L106)</f>
        <v xml:space="preserve"> </v>
      </c>
      <c r="N103" s="84" t="str">
        <f>IF(pt_fylk!M106=0," ",pt_fylk!M106)</f>
        <v xml:space="preserve"> </v>
      </c>
      <c r="O103" s="84" t="str">
        <f>IF(pt_fylk!N106=0," ",pt_fylk!N106)</f>
        <v xml:space="preserve"> </v>
      </c>
      <c r="P103" s="84" t="str">
        <f>IF(pt_fylk!O106=0," ",pt_fylk!O106)</f>
        <v xml:space="preserve"> </v>
      </c>
      <c r="Q103" s="84" t="str">
        <f>IF(pt_fylk!P106=0," ",pt_fylk!P106)</f>
        <v xml:space="preserve"> </v>
      </c>
      <c r="R103" s="84" t="str">
        <f>IF(pt_fylk!Q106=0," ",pt_fylk!Q106)</f>
        <v xml:space="preserve"> </v>
      </c>
    </row>
    <row r="104" spans="2:18" x14ac:dyDescent="0.2">
      <c r="B104" s="83" t="str">
        <f>IF(pt_fylk!A107=0," ",pt_fylk!A107)</f>
        <v>0834 Vinje</v>
      </c>
      <c r="C104" s="84">
        <f>IF(pt_fylk!B107=0," ",pt_fylk!B107)</f>
        <v>39830</v>
      </c>
      <c r="D104" s="84">
        <f>IF(pt_fylk!C107=0," ",pt_fylk!C107)</f>
        <v>33656</v>
      </c>
      <c r="E104" s="84">
        <f>IF(pt_fylk!D107=0," ",pt_fylk!D107)</f>
        <v>27348</v>
      </c>
      <c r="F104" s="84">
        <f>IF(pt_fylk!E107=0," ",pt_fylk!E107)</f>
        <v>34039</v>
      </c>
      <c r="G104" s="84">
        <f>IF(pt_fylk!F107=0," ",pt_fylk!F107)</f>
        <v>6623</v>
      </c>
      <c r="H104" s="84" t="str">
        <f>IF(pt_fylk!G107=0," ",pt_fylk!G107)</f>
        <v xml:space="preserve"> </v>
      </c>
      <c r="I104" s="84" t="str">
        <f>IF(pt_fylk!H107=0," ",pt_fylk!H107)</f>
        <v xml:space="preserve"> </v>
      </c>
      <c r="J104" s="84" t="str">
        <f>IF(pt_fylk!I107=0," ",pt_fylk!I107)</f>
        <v xml:space="preserve"> </v>
      </c>
      <c r="K104" s="84" t="str">
        <f>IF(pt_fylk!J107=0," ",pt_fylk!J107)</f>
        <v xml:space="preserve"> </v>
      </c>
      <c r="L104" s="84" t="str">
        <f>IF(pt_fylk!K107=0," ",pt_fylk!K107)</f>
        <v xml:space="preserve"> </v>
      </c>
      <c r="M104" s="84" t="str">
        <f>IF(pt_fylk!L107=0," ",pt_fylk!L107)</f>
        <v xml:space="preserve"> </v>
      </c>
      <c r="N104" s="84" t="str">
        <f>IF(pt_fylk!M107=0," ",pt_fylk!M107)</f>
        <v xml:space="preserve"> </v>
      </c>
      <c r="O104" s="84" t="str">
        <f>IF(pt_fylk!N107=0," ",pt_fylk!N107)</f>
        <v xml:space="preserve"> </v>
      </c>
      <c r="P104" s="84" t="str">
        <f>IF(pt_fylk!O107=0," ",pt_fylk!O107)</f>
        <v xml:space="preserve"> </v>
      </c>
      <c r="Q104" s="84" t="str">
        <f>IF(pt_fylk!P107=0," ",pt_fylk!P107)</f>
        <v xml:space="preserve"> </v>
      </c>
      <c r="R104" s="84" t="str">
        <f>IF(pt_fylk!Q107=0," ",pt_fylk!Q107)</f>
        <v xml:space="preserve"> </v>
      </c>
    </row>
    <row r="105" spans="2:18" x14ac:dyDescent="0.2">
      <c r="B105" s="83" t="str">
        <f>IF(pt_fylk!A108=0," ",pt_fylk!A108)</f>
        <v>0904 Grimstad</v>
      </c>
      <c r="C105" s="84">
        <f>IF(pt_fylk!B108=0," ",pt_fylk!B108)</f>
        <v>89707</v>
      </c>
      <c r="D105" s="84">
        <f>IF(pt_fylk!C108=0," ",pt_fylk!C108)</f>
        <v>102275</v>
      </c>
      <c r="E105" s="84">
        <f>IF(pt_fylk!D108=0," ",pt_fylk!D108)</f>
        <v>126917</v>
      </c>
      <c r="F105" s="84">
        <f>IF(pt_fylk!E108=0," ",pt_fylk!E108)</f>
        <v>138727</v>
      </c>
      <c r="G105" s="84">
        <f>IF(pt_fylk!F108=0," ",pt_fylk!F108)</f>
        <v>129280</v>
      </c>
      <c r="H105" s="84">
        <f>IF(pt_fylk!G108=0," ",pt_fylk!G108)</f>
        <v>147636</v>
      </c>
      <c r="I105" s="84">
        <f>IF(pt_fylk!H108=0," ",pt_fylk!H108)</f>
        <v>135723</v>
      </c>
      <c r="J105" s="84">
        <f>IF(pt_fylk!I108=0," ",pt_fylk!I108)</f>
        <v>121533</v>
      </c>
      <c r="K105" s="84">
        <f>IF(pt_fylk!J108=0," ",pt_fylk!J108)</f>
        <v>104527</v>
      </c>
      <c r="L105" s="84">
        <f>IF(pt_fylk!K108=0," ",pt_fylk!K108)</f>
        <v>88300</v>
      </c>
      <c r="M105" s="84">
        <f>IF(pt_fylk!L108=0," ",pt_fylk!L108)</f>
        <v>125038</v>
      </c>
      <c r="N105" s="84">
        <f>IF(pt_fylk!M108=0," ",pt_fylk!M108)</f>
        <v>114064</v>
      </c>
      <c r="O105" s="84">
        <f>IF(pt_fylk!N108=0," ",pt_fylk!N108)</f>
        <v>95263</v>
      </c>
      <c r="P105" s="84">
        <f>IF(pt_fylk!O108=0," ",pt_fylk!O108)</f>
        <v>12459</v>
      </c>
      <c r="Q105" s="84" t="str">
        <f>IF(pt_fylk!P108=0," ",pt_fylk!P108)</f>
        <v xml:space="preserve"> </v>
      </c>
      <c r="R105" s="84" t="str">
        <f>IF(pt_fylk!Q108=0," ",pt_fylk!Q108)</f>
        <v xml:space="preserve"> </v>
      </c>
    </row>
    <row r="106" spans="2:18" x14ac:dyDescent="0.2">
      <c r="B106" s="83" t="str">
        <f>IF(pt_fylk!A109=0," ",pt_fylk!A109)</f>
        <v>0906 Arendal</v>
      </c>
      <c r="C106" s="84">
        <f>IF(pt_fylk!B109=0," ",pt_fylk!B109)</f>
        <v>11885</v>
      </c>
      <c r="D106" s="84">
        <f>IF(pt_fylk!C109=0," ",pt_fylk!C109)</f>
        <v>9849</v>
      </c>
      <c r="E106" s="84">
        <f>IF(pt_fylk!D109=0," ",pt_fylk!D109)</f>
        <v>8540</v>
      </c>
      <c r="F106" s="84">
        <f>IF(pt_fylk!E109=0," ",pt_fylk!E109)</f>
        <v>3163</v>
      </c>
      <c r="G106" s="84" t="str">
        <f>IF(pt_fylk!F109=0," ",pt_fylk!F109)</f>
        <v xml:space="preserve"> </v>
      </c>
      <c r="H106" s="84">
        <f>IF(pt_fylk!G109=0," ",pt_fylk!G109)</f>
        <v>26062</v>
      </c>
      <c r="I106" s="84">
        <f>IF(pt_fylk!H109=0," ",pt_fylk!H109)</f>
        <v>275697</v>
      </c>
      <c r="J106" s="84">
        <f>IF(pt_fylk!I109=0," ",pt_fylk!I109)</f>
        <v>241752</v>
      </c>
      <c r="K106" s="84">
        <f>IF(pt_fylk!J109=0," ",pt_fylk!J109)</f>
        <v>276272</v>
      </c>
      <c r="L106" s="84">
        <f>IF(pt_fylk!K109=0," ",pt_fylk!K109)</f>
        <v>299227</v>
      </c>
      <c r="M106" s="84">
        <f>IF(pt_fylk!L109=0," ",pt_fylk!L109)</f>
        <v>339070</v>
      </c>
      <c r="N106" s="84">
        <f>IF(pt_fylk!M109=0," ",pt_fylk!M109)</f>
        <v>299733</v>
      </c>
      <c r="O106" s="84">
        <f>IF(pt_fylk!N109=0," ",pt_fylk!N109)</f>
        <v>261639</v>
      </c>
      <c r="P106" s="84">
        <f>IF(pt_fylk!O109=0," ",pt_fylk!O109)</f>
        <v>19861</v>
      </c>
      <c r="Q106" s="84" t="str">
        <f>IF(pt_fylk!P109=0," ",pt_fylk!P109)</f>
        <v xml:space="preserve"> </v>
      </c>
      <c r="R106" s="84" t="str">
        <f>IF(pt_fylk!Q109=0," ",pt_fylk!Q109)</f>
        <v xml:space="preserve"> </v>
      </c>
    </row>
    <row r="107" spans="2:18" x14ac:dyDescent="0.2">
      <c r="B107" s="83" t="str">
        <f>IF(pt_fylk!A110=0," ",pt_fylk!A110)</f>
        <v>0914 Tvedestrand</v>
      </c>
      <c r="C107" s="84">
        <f>IF(pt_fylk!B110=0," ",pt_fylk!B110)</f>
        <v>3217</v>
      </c>
      <c r="D107" s="84">
        <f>IF(pt_fylk!C110=0," ",pt_fylk!C110)</f>
        <v>2676</v>
      </c>
      <c r="E107" s="84" t="str">
        <f>IF(pt_fylk!D110=0," ",pt_fylk!D110)</f>
        <v xml:space="preserve"> </v>
      </c>
      <c r="F107" s="84">
        <f>IF(pt_fylk!E110=0," ",pt_fylk!E110)</f>
        <v>1745</v>
      </c>
      <c r="G107" s="84" t="str">
        <f>IF(pt_fylk!F110=0," ",pt_fylk!F110)</f>
        <v xml:space="preserve"> </v>
      </c>
      <c r="H107" s="84" t="str">
        <f>IF(pt_fylk!G110=0," ",pt_fylk!G110)</f>
        <v xml:space="preserve"> </v>
      </c>
      <c r="I107" s="84" t="str">
        <f>IF(pt_fylk!H110=0," ",pt_fylk!H110)</f>
        <v xml:space="preserve"> </v>
      </c>
      <c r="J107" s="84" t="str">
        <f>IF(pt_fylk!I110=0," ",pt_fylk!I110)</f>
        <v xml:space="preserve"> </v>
      </c>
      <c r="K107" s="84" t="str">
        <f>IF(pt_fylk!J110=0," ",pt_fylk!J110)</f>
        <v xml:space="preserve"> </v>
      </c>
      <c r="L107" s="84" t="str">
        <f>IF(pt_fylk!K110=0," ",pt_fylk!K110)</f>
        <v xml:space="preserve"> </v>
      </c>
      <c r="M107" s="84" t="str">
        <f>IF(pt_fylk!L110=0," ",pt_fylk!L110)</f>
        <v xml:space="preserve"> </v>
      </c>
      <c r="N107" s="84" t="str">
        <f>IF(pt_fylk!M110=0," ",pt_fylk!M110)</f>
        <v xml:space="preserve"> </v>
      </c>
      <c r="O107" s="84" t="str">
        <f>IF(pt_fylk!N110=0," ",pt_fylk!N110)</f>
        <v xml:space="preserve"> </v>
      </c>
      <c r="P107" s="84" t="str">
        <f>IF(pt_fylk!O110=0," ",pt_fylk!O110)</f>
        <v xml:space="preserve"> </v>
      </c>
      <c r="Q107" s="84" t="str">
        <f>IF(pt_fylk!P110=0," ",pt_fylk!P110)</f>
        <v xml:space="preserve"> </v>
      </c>
      <c r="R107" s="84" t="str">
        <f>IF(pt_fylk!Q110=0," ",pt_fylk!Q110)</f>
        <v xml:space="preserve"> </v>
      </c>
    </row>
    <row r="108" spans="2:18" x14ac:dyDescent="0.2">
      <c r="B108" s="83" t="str">
        <f>IF(pt_fylk!A111=0," ",pt_fylk!A111)</f>
        <v>0919 Froland</v>
      </c>
      <c r="C108" s="84">
        <f>IF(pt_fylk!B111=0," ",pt_fylk!B111)</f>
        <v>47327</v>
      </c>
      <c r="D108" s="84">
        <f>IF(pt_fylk!C111=0," ",pt_fylk!C111)</f>
        <v>45629</v>
      </c>
      <c r="E108" s="84">
        <f>IF(pt_fylk!D111=0," ",pt_fylk!D111)</f>
        <v>56671</v>
      </c>
      <c r="F108" s="84">
        <f>IF(pt_fylk!E111=0," ",pt_fylk!E111)</f>
        <v>66110</v>
      </c>
      <c r="G108" s="84">
        <f>IF(pt_fylk!F111=0," ",pt_fylk!F111)</f>
        <v>69837</v>
      </c>
      <c r="H108" s="84">
        <f>IF(pt_fylk!G111=0," ",pt_fylk!G111)</f>
        <v>63811</v>
      </c>
      <c r="I108" s="84">
        <f>IF(pt_fylk!H111=0," ",pt_fylk!H111)</f>
        <v>73105</v>
      </c>
      <c r="J108" s="84">
        <f>IF(pt_fylk!I111=0," ",pt_fylk!I111)</f>
        <v>66192</v>
      </c>
      <c r="K108" s="84">
        <f>IF(pt_fylk!J111=0," ",pt_fylk!J111)</f>
        <v>51898</v>
      </c>
      <c r="L108" s="84">
        <f>IF(pt_fylk!K111=0," ",pt_fylk!K111)</f>
        <v>54495</v>
      </c>
      <c r="M108" s="84">
        <f>IF(pt_fylk!L111=0," ",pt_fylk!L111)</f>
        <v>59607</v>
      </c>
      <c r="N108" s="84">
        <f>IF(pt_fylk!M111=0," ",pt_fylk!M111)</f>
        <v>8910</v>
      </c>
      <c r="O108" s="84" t="str">
        <f>IF(pt_fylk!N111=0," ",pt_fylk!N111)</f>
        <v xml:space="preserve"> </v>
      </c>
      <c r="P108" s="84" t="str">
        <f>IF(pt_fylk!O111=0," ",pt_fylk!O111)</f>
        <v xml:space="preserve"> </v>
      </c>
      <c r="Q108" s="84" t="str">
        <f>IF(pt_fylk!P111=0," ",pt_fylk!P111)</f>
        <v xml:space="preserve"> </v>
      </c>
      <c r="R108" s="84" t="str">
        <f>IF(pt_fylk!Q111=0," ",pt_fylk!Q111)</f>
        <v xml:space="preserve"> </v>
      </c>
    </row>
    <row r="109" spans="2:18" x14ac:dyDescent="0.2">
      <c r="B109" s="83" t="str">
        <f>IF(pt_fylk!A112=0," ",pt_fylk!A112)</f>
        <v>0928 Birkenes</v>
      </c>
      <c r="C109" s="84">
        <f>IF(pt_fylk!B112=0," ",pt_fylk!B112)</f>
        <v>4853</v>
      </c>
      <c r="D109" s="84">
        <f>IF(pt_fylk!C112=0," ",pt_fylk!C112)</f>
        <v>1421</v>
      </c>
      <c r="E109" s="84" t="str">
        <f>IF(pt_fylk!D112=0," ",pt_fylk!D112)</f>
        <v xml:space="preserve"> </v>
      </c>
      <c r="F109" s="84">
        <f>IF(pt_fylk!E112=0," ",pt_fylk!E112)</f>
        <v>1168</v>
      </c>
      <c r="G109" s="84" t="str">
        <f>IF(pt_fylk!F112=0," ",pt_fylk!F112)</f>
        <v xml:space="preserve"> </v>
      </c>
      <c r="H109" s="84" t="str">
        <f>IF(pt_fylk!G112=0," ",pt_fylk!G112)</f>
        <v xml:space="preserve"> </v>
      </c>
      <c r="I109" s="84" t="str">
        <f>IF(pt_fylk!H112=0," ",pt_fylk!H112)</f>
        <v xml:space="preserve"> </v>
      </c>
      <c r="J109" s="84" t="str">
        <f>IF(pt_fylk!I112=0," ",pt_fylk!I112)</f>
        <v xml:space="preserve"> </v>
      </c>
      <c r="K109" s="84" t="str">
        <f>IF(pt_fylk!J112=0," ",pt_fylk!J112)</f>
        <v xml:space="preserve"> </v>
      </c>
      <c r="L109" s="84" t="str">
        <f>IF(pt_fylk!K112=0," ",pt_fylk!K112)</f>
        <v xml:space="preserve"> </v>
      </c>
      <c r="M109" s="84" t="str">
        <f>IF(pt_fylk!L112=0," ",pt_fylk!L112)</f>
        <v xml:space="preserve"> </v>
      </c>
      <c r="N109" s="84" t="str">
        <f>IF(pt_fylk!M112=0," ",pt_fylk!M112)</f>
        <v xml:space="preserve"> </v>
      </c>
      <c r="O109" s="84" t="str">
        <f>IF(pt_fylk!N112=0," ",pt_fylk!N112)</f>
        <v xml:space="preserve"> </v>
      </c>
      <c r="P109" s="84" t="str">
        <f>IF(pt_fylk!O112=0," ",pt_fylk!O112)</f>
        <v xml:space="preserve"> </v>
      </c>
      <c r="Q109" s="84" t="str">
        <f>IF(pt_fylk!P112=0," ",pt_fylk!P112)</f>
        <v xml:space="preserve"> </v>
      </c>
      <c r="R109" s="84" t="str">
        <f>IF(pt_fylk!Q112=0," ",pt_fylk!Q112)</f>
        <v xml:space="preserve"> </v>
      </c>
    </row>
    <row r="110" spans="2:18" x14ac:dyDescent="0.2">
      <c r="B110" s="83" t="str">
        <f>IF(pt_fylk!A113=0," ",pt_fylk!A113)</f>
        <v>0929 Åmli</v>
      </c>
      <c r="C110" s="84">
        <f>IF(pt_fylk!B113=0," ",pt_fylk!B113)</f>
        <v>46484</v>
      </c>
      <c r="D110" s="84">
        <f>IF(pt_fylk!C113=0," ",pt_fylk!C113)</f>
        <v>46408</v>
      </c>
      <c r="E110" s="84">
        <f>IF(pt_fylk!D113=0," ",pt_fylk!D113)</f>
        <v>53808</v>
      </c>
      <c r="F110" s="84">
        <f>IF(pt_fylk!E113=0," ",pt_fylk!E113)</f>
        <v>58320</v>
      </c>
      <c r="G110" s="84">
        <f>IF(pt_fylk!F113=0," ",pt_fylk!F113)</f>
        <v>55061</v>
      </c>
      <c r="H110" s="84">
        <f>IF(pt_fylk!G113=0," ",pt_fylk!G113)</f>
        <v>70587</v>
      </c>
      <c r="I110" s="84">
        <f>IF(pt_fylk!H113=0," ",pt_fylk!H113)</f>
        <v>66566</v>
      </c>
      <c r="J110" s="84">
        <f>IF(pt_fylk!I113=0," ",pt_fylk!I113)</f>
        <v>56336</v>
      </c>
      <c r="K110" s="84">
        <f>IF(pt_fylk!J113=0," ",pt_fylk!J113)</f>
        <v>43765</v>
      </c>
      <c r="L110" s="84">
        <f>IF(pt_fylk!K113=0," ",pt_fylk!K113)</f>
        <v>47933</v>
      </c>
      <c r="M110" s="84">
        <f>IF(pt_fylk!L113=0," ",pt_fylk!L113)</f>
        <v>52155</v>
      </c>
      <c r="N110" s="84">
        <f>IF(pt_fylk!M113=0," ",pt_fylk!M113)</f>
        <v>44881</v>
      </c>
      <c r="O110" s="84" t="str">
        <f>IF(pt_fylk!N113=0," ",pt_fylk!N113)</f>
        <v xml:space="preserve"> </v>
      </c>
      <c r="P110" s="84" t="str">
        <f>IF(pt_fylk!O113=0," ",pt_fylk!O113)</f>
        <v xml:space="preserve"> </v>
      </c>
      <c r="Q110" s="84" t="str">
        <f>IF(pt_fylk!P113=0," ",pt_fylk!P113)</f>
        <v xml:space="preserve"> </v>
      </c>
      <c r="R110" s="84" t="str">
        <f>IF(pt_fylk!Q113=0," ",pt_fylk!Q113)</f>
        <v xml:space="preserve"> </v>
      </c>
    </row>
    <row r="111" spans="2:18" x14ac:dyDescent="0.2">
      <c r="B111" s="83" t="str">
        <f>IF(pt_fylk!A114=0," ",pt_fylk!A114)</f>
        <v>0935 Iveland</v>
      </c>
      <c r="C111" s="84">
        <f>IF(pt_fylk!B114=0," ",pt_fylk!B114)</f>
        <v>35795</v>
      </c>
      <c r="D111" s="84">
        <f>IF(pt_fylk!C114=0," ",pt_fylk!C114)</f>
        <v>26709</v>
      </c>
      <c r="E111" s="84" t="str">
        <f>IF(pt_fylk!D114=0," ",pt_fylk!D114)</f>
        <v xml:space="preserve"> </v>
      </c>
      <c r="F111" s="84" t="str">
        <f>IF(pt_fylk!E114=0," ",pt_fylk!E114)</f>
        <v xml:space="preserve"> </v>
      </c>
      <c r="G111" s="84" t="str">
        <f>IF(pt_fylk!F114=0," ",pt_fylk!F114)</f>
        <v xml:space="preserve"> </v>
      </c>
      <c r="H111" s="84" t="str">
        <f>IF(pt_fylk!G114=0," ",pt_fylk!G114)</f>
        <v xml:space="preserve"> </v>
      </c>
      <c r="I111" s="84" t="str">
        <f>IF(pt_fylk!H114=0," ",pt_fylk!H114)</f>
        <v xml:space="preserve"> </v>
      </c>
      <c r="J111" s="84" t="str">
        <f>IF(pt_fylk!I114=0," ",pt_fylk!I114)</f>
        <v xml:space="preserve"> </v>
      </c>
      <c r="K111" s="84" t="str">
        <f>IF(pt_fylk!J114=0," ",pt_fylk!J114)</f>
        <v xml:space="preserve"> </v>
      </c>
      <c r="L111" s="84" t="str">
        <f>IF(pt_fylk!K114=0," ",pt_fylk!K114)</f>
        <v xml:space="preserve"> </v>
      </c>
      <c r="M111" s="84" t="str">
        <f>IF(pt_fylk!L114=0," ",pt_fylk!L114)</f>
        <v xml:space="preserve"> </v>
      </c>
      <c r="N111" s="84" t="str">
        <f>IF(pt_fylk!M114=0," ",pt_fylk!M114)</f>
        <v xml:space="preserve"> </v>
      </c>
      <c r="O111" s="84" t="str">
        <f>IF(pt_fylk!N114=0," ",pt_fylk!N114)</f>
        <v xml:space="preserve"> </v>
      </c>
      <c r="P111" s="84" t="str">
        <f>IF(pt_fylk!O114=0," ",pt_fylk!O114)</f>
        <v xml:space="preserve"> </v>
      </c>
      <c r="Q111" s="84" t="str">
        <f>IF(pt_fylk!P114=0," ",pt_fylk!P114)</f>
        <v xml:space="preserve"> </v>
      </c>
      <c r="R111" s="84" t="str">
        <f>IF(pt_fylk!Q114=0," ",pt_fylk!Q114)</f>
        <v xml:space="preserve"> </v>
      </c>
    </row>
    <row r="112" spans="2:18" x14ac:dyDescent="0.2">
      <c r="B112" s="83" t="str">
        <f>IF(pt_fylk!A115=0," ",pt_fylk!A115)</f>
        <v>0938 Bygland</v>
      </c>
      <c r="C112" s="84">
        <f>IF(pt_fylk!B115=0," ",pt_fylk!B115)</f>
        <v>955</v>
      </c>
      <c r="D112" s="84" t="str">
        <f>IF(pt_fylk!C115=0," ",pt_fylk!C115)</f>
        <v xml:space="preserve"> </v>
      </c>
      <c r="E112" s="84" t="str">
        <f>IF(pt_fylk!D115=0," ",pt_fylk!D115)</f>
        <v xml:space="preserve"> </v>
      </c>
      <c r="F112" s="84" t="str">
        <f>IF(pt_fylk!E115=0," ",pt_fylk!E115)</f>
        <v xml:space="preserve"> </v>
      </c>
      <c r="G112" s="84" t="str">
        <f>IF(pt_fylk!F115=0," ",pt_fylk!F115)</f>
        <v xml:space="preserve"> </v>
      </c>
      <c r="H112" s="84" t="str">
        <f>IF(pt_fylk!G115=0," ",pt_fylk!G115)</f>
        <v xml:space="preserve"> </v>
      </c>
      <c r="I112" s="84" t="str">
        <f>IF(pt_fylk!H115=0," ",pt_fylk!H115)</f>
        <v xml:space="preserve"> </v>
      </c>
      <c r="J112" s="84" t="str">
        <f>IF(pt_fylk!I115=0," ",pt_fylk!I115)</f>
        <v xml:space="preserve"> </v>
      </c>
      <c r="K112" s="84" t="str">
        <f>IF(pt_fylk!J115=0," ",pt_fylk!J115)</f>
        <v xml:space="preserve"> </v>
      </c>
      <c r="L112" s="84" t="str">
        <f>IF(pt_fylk!K115=0," ",pt_fylk!K115)</f>
        <v xml:space="preserve"> </v>
      </c>
      <c r="M112" s="84" t="str">
        <f>IF(pt_fylk!L115=0," ",pt_fylk!L115)</f>
        <v xml:space="preserve"> </v>
      </c>
      <c r="N112" s="84" t="str">
        <f>IF(pt_fylk!M115=0," ",pt_fylk!M115)</f>
        <v xml:space="preserve"> </v>
      </c>
      <c r="O112" s="84" t="str">
        <f>IF(pt_fylk!N115=0," ",pt_fylk!N115)</f>
        <v xml:space="preserve"> </v>
      </c>
      <c r="P112" s="84" t="str">
        <f>IF(pt_fylk!O115=0," ",pt_fylk!O115)</f>
        <v xml:space="preserve"> </v>
      </c>
      <c r="Q112" s="84" t="str">
        <f>IF(pt_fylk!P115=0," ",pt_fylk!P115)</f>
        <v xml:space="preserve"> </v>
      </c>
      <c r="R112" s="84" t="str">
        <f>IF(pt_fylk!Q115=0," ",pt_fylk!Q115)</f>
        <v xml:space="preserve"> </v>
      </c>
    </row>
    <row r="113" spans="2:18" x14ac:dyDescent="0.2">
      <c r="B113" s="83" t="str">
        <f>IF(pt_fylk!A116=0," ",pt_fylk!A116)</f>
        <v>1001 Kristiansand</v>
      </c>
      <c r="C113" s="84" t="str">
        <f>IF(pt_fylk!B116=0," ",pt_fylk!B116)</f>
        <v xml:space="preserve"> </v>
      </c>
      <c r="D113" s="84">
        <f>IF(pt_fylk!C116=0," ",pt_fylk!C116)</f>
        <v>3554</v>
      </c>
      <c r="E113" s="84" t="str">
        <f>IF(pt_fylk!D116=0," ",pt_fylk!D116)</f>
        <v xml:space="preserve"> </v>
      </c>
      <c r="F113" s="84" t="str">
        <f>IF(pt_fylk!E116=0," ",pt_fylk!E116)</f>
        <v xml:space="preserve"> </v>
      </c>
      <c r="G113" s="84" t="str">
        <f>IF(pt_fylk!F116=0," ",pt_fylk!F116)</f>
        <v xml:space="preserve"> </v>
      </c>
      <c r="H113" s="84" t="str">
        <f>IF(pt_fylk!G116=0," ",pt_fylk!G116)</f>
        <v xml:space="preserve"> </v>
      </c>
      <c r="I113" s="84" t="str">
        <f>IF(pt_fylk!H116=0," ",pt_fylk!H116)</f>
        <v xml:space="preserve"> </v>
      </c>
      <c r="J113" s="84" t="str">
        <f>IF(pt_fylk!I116=0," ",pt_fylk!I116)</f>
        <v xml:space="preserve"> </v>
      </c>
      <c r="K113" s="84" t="str">
        <f>IF(pt_fylk!J116=0," ",pt_fylk!J116)</f>
        <v xml:space="preserve"> </v>
      </c>
      <c r="L113" s="84" t="str">
        <f>IF(pt_fylk!K116=0," ",pt_fylk!K116)</f>
        <v xml:space="preserve"> </v>
      </c>
      <c r="M113" s="84" t="str">
        <f>IF(pt_fylk!L116=0," ",pt_fylk!L116)</f>
        <v xml:space="preserve"> </v>
      </c>
      <c r="N113" s="84" t="str">
        <f>IF(pt_fylk!M116=0," ",pt_fylk!M116)</f>
        <v xml:space="preserve"> </v>
      </c>
      <c r="O113" s="84" t="str">
        <f>IF(pt_fylk!N116=0," ",pt_fylk!N116)</f>
        <v xml:space="preserve"> </v>
      </c>
      <c r="P113" s="84" t="str">
        <f>IF(pt_fylk!O116=0," ",pt_fylk!O116)</f>
        <v xml:space="preserve"> </v>
      </c>
      <c r="Q113" s="84" t="str">
        <f>IF(pt_fylk!P116=0," ",pt_fylk!P116)</f>
        <v xml:space="preserve"> </v>
      </c>
      <c r="R113" s="84" t="str">
        <f>IF(pt_fylk!Q116=0," ",pt_fylk!Q116)</f>
        <v xml:space="preserve"> </v>
      </c>
    </row>
    <row r="114" spans="2:18" x14ac:dyDescent="0.2">
      <c r="B114" s="83" t="str">
        <f>IF(pt_fylk!A117=0," ",pt_fylk!A117)</f>
        <v>1002 Mandal</v>
      </c>
      <c r="C114" s="84">
        <f>IF(pt_fylk!B117=0," ",pt_fylk!B117)</f>
        <v>170445</v>
      </c>
      <c r="D114" s="84">
        <f>IF(pt_fylk!C117=0," ",pt_fylk!C117)</f>
        <v>133948</v>
      </c>
      <c r="E114" s="84">
        <f>IF(pt_fylk!D117=0," ",pt_fylk!D117)</f>
        <v>98558</v>
      </c>
      <c r="F114" s="84">
        <f>IF(pt_fylk!E117=0," ",pt_fylk!E117)</f>
        <v>17156</v>
      </c>
      <c r="G114" s="84" t="str">
        <f>IF(pt_fylk!F117=0," ",pt_fylk!F117)</f>
        <v xml:space="preserve"> </v>
      </c>
      <c r="H114" s="84" t="str">
        <f>IF(pt_fylk!G117=0," ",pt_fylk!G117)</f>
        <v xml:space="preserve"> </v>
      </c>
      <c r="I114" s="84" t="str">
        <f>IF(pt_fylk!H117=0," ",pt_fylk!H117)</f>
        <v xml:space="preserve"> </v>
      </c>
      <c r="J114" s="84" t="str">
        <f>IF(pt_fylk!I117=0," ",pt_fylk!I117)</f>
        <v xml:space="preserve"> </v>
      </c>
      <c r="K114" s="84" t="str">
        <f>IF(pt_fylk!J117=0," ",pt_fylk!J117)</f>
        <v xml:space="preserve"> </v>
      </c>
      <c r="L114" s="84" t="str">
        <f>IF(pt_fylk!K117=0," ",pt_fylk!K117)</f>
        <v xml:space="preserve"> </v>
      </c>
      <c r="M114" s="84" t="str">
        <f>IF(pt_fylk!L117=0," ",pt_fylk!L117)</f>
        <v xml:space="preserve"> </v>
      </c>
      <c r="N114" s="84" t="str">
        <f>IF(pt_fylk!M117=0," ",pt_fylk!M117)</f>
        <v xml:space="preserve"> </v>
      </c>
      <c r="O114" s="84" t="str">
        <f>IF(pt_fylk!N117=0," ",pt_fylk!N117)</f>
        <v xml:space="preserve"> </v>
      </c>
      <c r="P114" s="84" t="str">
        <f>IF(pt_fylk!O117=0," ",pt_fylk!O117)</f>
        <v xml:space="preserve"> </v>
      </c>
      <c r="Q114" s="84" t="str">
        <f>IF(pt_fylk!P117=0," ",pt_fylk!P117)</f>
        <v xml:space="preserve"> </v>
      </c>
      <c r="R114" s="84" t="str">
        <f>IF(pt_fylk!Q117=0," ",pt_fylk!Q117)</f>
        <v xml:space="preserve"> </v>
      </c>
    </row>
    <row r="115" spans="2:18" x14ac:dyDescent="0.2">
      <c r="B115" s="83" t="str">
        <f>IF(pt_fylk!A118=0," ",pt_fylk!A118)</f>
        <v>1003 Farsund</v>
      </c>
      <c r="C115" s="84">
        <f>IF(pt_fylk!B118=0," ",pt_fylk!B118)</f>
        <v>3507</v>
      </c>
      <c r="D115" s="84">
        <f>IF(pt_fylk!C118=0," ",pt_fylk!C118)</f>
        <v>8116</v>
      </c>
      <c r="E115" s="84" t="str">
        <f>IF(pt_fylk!D118=0," ",pt_fylk!D118)</f>
        <v xml:space="preserve"> </v>
      </c>
      <c r="F115" s="84">
        <f>IF(pt_fylk!E118=0," ",pt_fylk!E118)</f>
        <v>5502</v>
      </c>
      <c r="G115" s="84" t="str">
        <f>IF(pt_fylk!F118=0," ",pt_fylk!F118)</f>
        <v xml:space="preserve"> </v>
      </c>
      <c r="H115" s="84" t="str">
        <f>IF(pt_fylk!G118=0," ",pt_fylk!G118)</f>
        <v xml:space="preserve"> </v>
      </c>
      <c r="I115" s="84">
        <f>IF(pt_fylk!H118=0," ",pt_fylk!H118)</f>
        <v>150359</v>
      </c>
      <c r="J115" s="84">
        <f>IF(pt_fylk!I118=0," ",pt_fylk!I118)</f>
        <v>134766</v>
      </c>
      <c r="K115" s="84">
        <f>IF(pt_fylk!J118=0," ",pt_fylk!J118)</f>
        <v>155280</v>
      </c>
      <c r="L115" s="84">
        <f>IF(pt_fylk!K118=0," ",pt_fylk!K118)</f>
        <v>143829</v>
      </c>
      <c r="M115" s="84">
        <f>IF(pt_fylk!L118=0," ",pt_fylk!L118)</f>
        <v>179032</v>
      </c>
      <c r="N115" s="84">
        <f>IF(pt_fylk!M118=0," ",pt_fylk!M118)</f>
        <v>135304</v>
      </c>
      <c r="O115" s="84">
        <f>IF(pt_fylk!N118=0," ",pt_fylk!N118)</f>
        <v>161447</v>
      </c>
      <c r="P115" s="84">
        <f>IF(pt_fylk!O118=0," ",pt_fylk!O118)</f>
        <v>179052</v>
      </c>
      <c r="Q115" s="84">
        <f>IF(pt_fylk!P118=0," ",pt_fylk!P118)</f>
        <v>163610</v>
      </c>
      <c r="R115" s="84">
        <f>IF(pt_fylk!Q118=0," ",pt_fylk!Q118)</f>
        <v>214764</v>
      </c>
    </row>
    <row r="116" spans="2:18" x14ac:dyDescent="0.2">
      <c r="B116" s="83" t="str">
        <f>IF(pt_fylk!A119=0," ",pt_fylk!A119)</f>
        <v>1004 Flekkefjord</v>
      </c>
      <c r="C116" s="84">
        <f>IF(pt_fylk!B119=0," ",pt_fylk!B119)</f>
        <v>56225</v>
      </c>
      <c r="D116" s="84">
        <f>IF(pt_fylk!C119=0," ",pt_fylk!C119)</f>
        <v>59329</v>
      </c>
      <c r="E116" s="84">
        <f>IF(pt_fylk!D119=0," ",pt_fylk!D119)</f>
        <v>62361</v>
      </c>
      <c r="F116" s="84">
        <f>IF(pt_fylk!E119=0," ",pt_fylk!E119)</f>
        <v>65279</v>
      </c>
      <c r="G116" s="84">
        <f>IF(pt_fylk!F119=0," ",pt_fylk!F119)</f>
        <v>57696</v>
      </c>
      <c r="H116" s="84">
        <f>IF(pt_fylk!G119=0," ",pt_fylk!G119)</f>
        <v>65469</v>
      </c>
      <c r="I116" s="84">
        <f>IF(pt_fylk!H119=0," ",pt_fylk!H119)</f>
        <v>59451</v>
      </c>
      <c r="J116" s="84">
        <f>IF(pt_fylk!I119=0," ",pt_fylk!I119)</f>
        <v>51284</v>
      </c>
      <c r="K116" s="84">
        <f>IF(pt_fylk!J119=0," ",pt_fylk!J119)</f>
        <v>50503</v>
      </c>
      <c r="L116" s="84">
        <f>IF(pt_fylk!K119=0," ",pt_fylk!K119)</f>
        <v>50776</v>
      </c>
      <c r="M116" s="84">
        <f>IF(pt_fylk!L119=0," ",pt_fylk!L119)</f>
        <v>43224</v>
      </c>
      <c r="N116" s="84" t="str">
        <f>IF(pt_fylk!M119=0," ",pt_fylk!M119)</f>
        <v xml:space="preserve"> </v>
      </c>
      <c r="O116" s="84" t="str">
        <f>IF(pt_fylk!N119=0," ",pt_fylk!N119)</f>
        <v xml:space="preserve"> </v>
      </c>
      <c r="P116" s="84" t="str">
        <f>IF(pt_fylk!O119=0," ",pt_fylk!O119)</f>
        <v xml:space="preserve"> </v>
      </c>
      <c r="Q116" s="84" t="str">
        <f>IF(pt_fylk!P119=0," ",pt_fylk!P119)</f>
        <v xml:space="preserve"> </v>
      </c>
      <c r="R116" s="84" t="str">
        <f>IF(pt_fylk!Q119=0," ",pt_fylk!Q119)</f>
        <v xml:space="preserve"> </v>
      </c>
    </row>
    <row r="117" spans="2:18" x14ac:dyDescent="0.2">
      <c r="B117" s="83" t="str">
        <f>IF(pt_fylk!A120=0," ",pt_fylk!A120)</f>
        <v>1014 Vennesla</v>
      </c>
      <c r="C117" s="84">
        <f>IF(pt_fylk!B120=0," ",pt_fylk!B120)</f>
        <v>8851</v>
      </c>
      <c r="D117" s="84">
        <f>IF(pt_fylk!C120=0," ",pt_fylk!C120)</f>
        <v>5466</v>
      </c>
      <c r="E117" s="84" t="str">
        <f>IF(pt_fylk!D120=0," ",pt_fylk!D120)</f>
        <v xml:space="preserve"> </v>
      </c>
      <c r="F117" s="84">
        <f>IF(pt_fylk!E120=0," ",pt_fylk!E120)</f>
        <v>2200</v>
      </c>
      <c r="G117" s="84" t="str">
        <f>IF(pt_fylk!F120=0," ",pt_fylk!F120)</f>
        <v xml:space="preserve"> </v>
      </c>
      <c r="H117" s="84" t="str">
        <f>IF(pt_fylk!G120=0," ",pt_fylk!G120)</f>
        <v xml:space="preserve"> </v>
      </c>
      <c r="I117" s="84" t="str">
        <f>IF(pt_fylk!H120=0," ",pt_fylk!H120)</f>
        <v xml:space="preserve"> </v>
      </c>
      <c r="J117" s="84" t="str">
        <f>IF(pt_fylk!I120=0," ",pt_fylk!I120)</f>
        <v xml:space="preserve"> </v>
      </c>
      <c r="K117" s="84" t="str">
        <f>IF(pt_fylk!J120=0," ",pt_fylk!J120)</f>
        <v xml:space="preserve"> </v>
      </c>
      <c r="L117" s="84" t="str">
        <f>IF(pt_fylk!K120=0," ",pt_fylk!K120)</f>
        <v xml:space="preserve"> </v>
      </c>
      <c r="M117" s="84" t="str">
        <f>IF(pt_fylk!L120=0," ",pt_fylk!L120)</f>
        <v xml:space="preserve"> </v>
      </c>
      <c r="N117" s="84" t="str">
        <f>IF(pt_fylk!M120=0," ",pt_fylk!M120)</f>
        <v xml:space="preserve"> </v>
      </c>
      <c r="O117" s="84" t="str">
        <f>IF(pt_fylk!N120=0," ",pt_fylk!N120)</f>
        <v xml:space="preserve"> </v>
      </c>
      <c r="P117" s="84" t="str">
        <f>IF(pt_fylk!O120=0," ",pt_fylk!O120)</f>
        <v xml:space="preserve"> </v>
      </c>
      <c r="Q117" s="84" t="str">
        <f>IF(pt_fylk!P120=0," ",pt_fylk!P120)</f>
        <v xml:space="preserve"> </v>
      </c>
      <c r="R117" s="84" t="str">
        <f>IF(pt_fylk!Q120=0," ",pt_fylk!Q120)</f>
        <v xml:space="preserve"> </v>
      </c>
    </row>
    <row r="118" spans="2:18" x14ac:dyDescent="0.2">
      <c r="B118" s="83" t="str">
        <f>IF(pt_fylk!A121=0," ",pt_fylk!A121)</f>
        <v>1017 Songdalen</v>
      </c>
      <c r="C118" s="84">
        <f>IF(pt_fylk!B121=0," ",pt_fylk!B121)</f>
        <v>840</v>
      </c>
      <c r="D118" s="84" t="str">
        <f>IF(pt_fylk!C121=0," ",pt_fylk!C121)</f>
        <v xml:space="preserve"> </v>
      </c>
      <c r="E118" s="84" t="str">
        <f>IF(pt_fylk!D121=0," ",pt_fylk!D121)</f>
        <v xml:space="preserve"> </v>
      </c>
      <c r="F118" s="84" t="str">
        <f>IF(pt_fylk!E121=0," ",pt_fylk!E121)</f>
        <v xml:space="preserve"> </v>
      </c>
      <c r="G118" s="84" t="str">
        <f>IF(pt_fylk!F121=0," ",pt_fylk!F121)</f>
        <v xml:space="preserve"> </v>
      </c>
      <c r="H118" s="84" t="str">
        <f>IF(pt_fylk!G121=0," ",pt_fylk!G121)</f>
        <v xml:space="preserve"> </v>
      </c>
      <c r="I118" s="84" t="str">
        <f>IF(pt_fylk!H121=0," ",pt_fylk!H121)</f>
        <v xml:space="preserve"> </v>
      </c>
      <c r="J118" s="84" t="str">
        <f>IF(pt_fylk!I121=0," ",pt_fylk!I121)</f>
        <v xml:space="preserve"> </v>
      </c>
      <c r="K118" s="84" t="str">
        <f>IF(pt_fylk!J121=0," ",pt_fylk!J121)</f>
        <v xml:space="preserve"> </v>
      </c>
      <c r="L118" s="84" t="str">
        <f>IF(pt_fylk!K121=0," ",pt_fylk!K121)</f>
        <v xml:space="preserve"> </v>
      </c>
      <c r="M118" s="84" t="str">
        <f>IF(pt_fylk!L121=0," ",pt_fylk!L121)</f>
        <v xml:space="preserve"> </v>
      </c>
      <c r="N118" s="84" t="str">
        <f>IF(pt_fylk!M121=0," ",pt_fylk!M121)</f>
        <v xml:space="preserve"> </v>
      </c>
      <c r="O118" s="84" t="str">
        <f>IF(pt_fylk!N121=0," ",pt_fylk!N121)</f>
        <v xml:space="preserve"> </v>
      </c>
      <c r="P118" s="84" t="str">
        <f>IF(pt_fylk!O121=0," ",pt_fylk!O121)</f>
        <v xml:space="preserve"> </v>
      </c>
      <c r="Q118" s="84" t="str">
        <f>IF(pt_fylk!P121=0," ",pt_fylk!P121)</f>
        <v xml:space="preserve"> </v>
      </c>
      <c r="R118" s="84" t="str">
        <f>IF(pt_fylk!Q121=0," ",pt_fylk!Q121)</f>
        <v xml:space="preserve"> </v>
      </c>
    </row>
    <row r="119" spans="2:18" x14ac:dyDescent="0.2">
      <c r="B119" s="83" t="str">
        <f>IF(pt_fylk!A122=0," ",pt_fylk!A122)</f>
        <v>1018 Søgne</v>
      </c>
      <c r="C119" s="84">
        <f>IF(pt_fylk!B122=0," ",pt_fylk!B122)</f>
        <v>80874</v>
      </c>
      <c r="D119" s="84">
        <f>IF(pt_fylk!C122=0," ",pt_fylk!C122)</f>
        <v>59659</v>
      </c>
      <c r="E119" s="84">
        <f>IF(pt_fylk!D122=0," ",pt_fylk!D122)</f>
        <v>56340</v>
      </c>
      <c r="F119" s="84">
        <f>IF(pt_fylk!E122=0," ",pt_fylk!E122)</f>
        <v>57664</v>
      </c>
      <c r="G119" s="84">
        <f>IF(pt_fylk!F122=0," ",pt_fylk!F122)</f>
        <v>66825</v>
      </c>
      <c r="H119" s="84">
        <f>IF(pt_fylk!G122=0," ",pt_fylk!G122)</f>
        <v>9140</v>
      </c>
      <c r="I119" s="84" t="str">
        <f>IF(pt_fylk!H122=0," ",pt_fylk!H122)</f>
        <v xml:space="preserve"> </v>
      </c>
      <c r="J119" s="84" t="str">
        <f>IF(pt_fylk!I122=0," ",pt_fylk!I122)</f>
        <v xml:space="preserve"> </v>
      </c>
      <c r="K119" s="84" t="str">
        <f>IF(pt_fylk!J122=0," ",pt_fylk!J122)</f>
        <v xml:space="preserve"> </v>
      </c>
      <c r="L119" s="84" t="str">
        <f>IF(pt_fylk!K122=0," ",pt_fylk!K122)</f>
        <v xml:space="preserve"> </v>
      </c>
      <c r="M119" s="84" t="str">
        <f>IF(pt_fylk!L122=0," ",pt_fylk!L122)</f>
        <v xml:space="preserve"> </v>
      </c>
      <c r="N119" s="84" t="str">
        <f>IF(pt_fylk!M122=0," ",pt_fylk!M122)</f>
        <v xml:space="preserve"> </v>
      </c>
      <c r="O119" s="84" t="str">
        <f>IF(pt_fylk!N122=0," ",pt_fylk!N122)</f>
        <v xml:space="preserve"> </v>
      </c>
      <c r="P119" s="84" t="str">
        <f>IF(pt_fylk!O122=0," ",pt_fylk!O122)</f>
        <v xml:space="preserve"> </v>
      </c>
      <c r="Q119" s="84" t="str">
        <f>IF(pt_fylk!P122=0," ",pt_fylk!P122)</f>
        <v xml:space="preserve"> </v>
      </c>
      <c r="R119" s="84" t="str">
        <f>IF(pt_fylk!Q122=0," ",pt_fylk!Q122)</f>
        <v xml:space="preserve"> </v>
      </c>
    </row>
    <row r="120" spans="2:18" x14ac:dyDescent="0.2">
      <c r="B120" s="83" t="str">
        <f>IF(pt_fylk!A123=0," ",pt_fylk!A123)</f>
        <v>1021 Marnardal</v>
      </c>
      <c r="C120" s="84">
        <f>IF(pt_fylk!B123=0," ",pt_fylk!B123)</f>
        <v>78249</v>
      </c>
      <c r="D120" s="84">
        <f>IF(pt_fylk!C123=0," ",pt_fylk!C123)</f>
        <v>62227</v>
      </c>
      <c r="E120" s="84">
        <f>IF(pt_fylk!D123=0," ",pt_fylk!D123)</f>
        <v>52682</v>
      </c>
      <c r="F120" s="84">
        <f>IF(pt_fylk!E123=0," ",pt_fylk!E123)</f>
        <v>59890</v>
      </c>
      <c r="G120" s="84">
        <f>IF(pt_fylk!F123=0," ",pt_fylk!F123)</f>
        <v>68482</v>
      </c>
      <c r="H120" s="84">
        <f>IF(pt_fylk!G123=0," ",pt_fylk!G123)</f>
        <v>37117</v>
      </c>
      <c r="I120" s="84" t="str">
        <f>IF(pt_fylk!H123=0," ",pt_fylk!H123)</f>
        <v xml:space="preserve"> </v>
      </c>
      <c r="J120" s="84" t="str">
        <f>IF(pt_fylk!I123=0," ",pt_fylk!I123)</f>
        <v xml:space="preserve"> </v>
      </c>
      <c r="K120" s="84" t="str">
        <f>IF(pt_fylk!J123=0," ",pt_fylk!J123)</f>
        <v xml:space="preserve"> </v>
      </c>
      <c r="L120" s="84" t="str">
        <f>IF(pt_fylk!K123=0," ",pt_fylk!K123)</f>
        <v xml:space="preserve"> </v>
      </c>
      <c r="M120" s="84" t="str">
        <f>IF(pt_fylk!L123=0," ",pt_fylk!L123)</f>
        <v xml:space="preserve"> </v>
      </c>
      <c r="N120" s="84" t="str">
        <f>IF(pt_fylk!M123=0," ",pt_fylk!M123)</f>
        <v xml:space="preserve"> </v>
      </c>
      <c r="O120" s="84" t="str">
        <f>IF(pt_fylk!N123=0," ",pt_fylk!N123)</f>
        <v xml:space="preserve"> </v>
      </c>
      <c r="P120" s="84" t="str">
        <f>IF(pt_fylk!O123=0," ",pt_fylk!O123)</f>
        <v xml:space="preserve"> </v>
      </c>
      <c r="Q120" s="84" t="str">
        <f>IF(pt_fylk!P123=0," ",pt_fylk!P123)</f>
        <v xml:space="preserve"> </v>
      </c>
      <c r="R120" s="84" t="str">
        <f>IF(pt_fylk!Q123=0," ",pt_fylk!Q123)</f>
        <v xml:space="preserve"> </v>
      </c>
    </row>
    <row r="121" spans="2:18" x14ac:dyDescent="0.2">
      <c r="B121" s="83" t="str">
        <f>IF(pt_fylk!A124=0," ",pt_fylk!A124)</f>
        <v>1029 Lindesnes</v>
      </c>
      <c r="C121" s="84" t="str">
        <f>IF(pt_fylk!B124=0," ",pt_fylk!B124)</f>
        <v xml:space="preserve"> </v>
      </c>
      <c r="D121" s="84">
        <f>IF(pt_fylk!C124=0," ",pt_fylk!C124)</f>
        <v>2340</v>
      </c>
      <c r="E121" s="84">
        <f>IF(pt_fylk!D124=0," ",pt_fylk!D124)</f>
        <v>1587</v>
      </c>
      <c r="F121" s="84">
        <f>IF(pt_fylk!E124=0," ",pt_fylk!E124)</f>
        <v>1507</v>
      </c>
      <c r="G121" s="84" t="str">
        <f>IF(pt_fylk!F124=0," ",pt_fylk!F124)</f>
        <v xml:space="preserve"> </v>
      </c>
      <c r="H121" s="84" t="str">
        <f>IF(pt_fylk!G124=0," ",pt_fylk!G124)</f>
        <v xml:space="preserve"> </v>
      </c>
      <c r="I121" s="84" t="str">
        <f>IF(pt_fylk!H124=0," ",pt_fylk!H124)</f>
        <v xml:space="preserve"> </v>
      </c>
      <c r="J121" s="84" t="str">
        <f>IF(pt_fylk!I124=0," ",pt_fylk!I124)</f>
        <v xml:space="preserve"> </v>
      </c>
      <c r="K121" s="84" t="str">
        <f>IF(pt_fylk!J124=0," ",pt_fylk!J124)</f>
        <v xml:space="preserve"> </v>
      </c>
      <c r="L121" s="84" t="str">
        <f>IF(pt_fylk!K124=0," ",pt_fylk!K124)</f>
        <v xml:space="preserve"> </v>
      </c>
      <c r="M121" s="84" t="str">
        <f>IF(pt_fylk!L124=0," ",pt_fylk!L124)</f>
        <v xml:space="preserve"> </v>
      </c>
      <c r="N121" s="84" t="str">
        <f>IF(pt_fylk!M124=0," ",pt_fylk!M124)</f>
        <v xml:space="preserve"> </v>
      </c>
      <c r="O121" s="84" t="str">
        <f>IF(pt_fylk!N124=0," ",pt_fylk!N124)</f>
        <v xml:space="preserve"> </v>
      </c>
      <c r="P121" s="84" t="str">
        <f>IF(pt_fylk!O124=0," ",pt_fylk!O124)</f>
        <v xml:space="preserve"> </v>
      </c>
      <c r="Q121" s="84" t="str">
        <f>IF(pt_fylk!P124=0," ",pt_fylk!P124)</f>
        <v xml:space="preserve"> </v>
      </c>
      <c r="R121" s="84" t="str">
        <f>IF(pt_fylk!Q124=0," ",pt_fylk!Q124)</f>
        <v xml:space="preserve"> </v>
      </c>
    </row>
    <row r="122" spans="2:18" x14ac:dyDescent="0.2">
      <c r="B122" s="83" t="str">
        <f>IF(pt_fylk!A125=0," ",pt_fylk!A125)</f>
        <v>1032 Lyngdal</v>
      </c>
      <c r="C122" s="84">
        <f>IF(pt_fylk!B125=0," ",pt_fylk!B125)</f>
        <v>4266</v>
      </c>
      <c r="D122" s="84">
        <f>IF(pt_fylk!C125=0," ",pt_fylk!C125)</f>
        <v>2373</v>
      </c>
      <c r="E122" s="84">
        <f>IF(pt_fylk!D125=0," ",pt_fylk!D125)</f>
        <v>2056</v>
      </c>
      <c r="F122" s="84">
        <f>IF(pt_fylk!E125=0," ",pt_fylk!E125)</f>
        <v>1810</v>
      </c>
      <c r="G122" s="84" t="str">
        <f>IF(pt_fylk!F125=0," ",pt_fylk!F125)</f>
        <v xml:space="preserve"> </v>
      </c>
      <c r="H122" s="84" t="str">
        <f>IF(pt_fylk!G125=0," ",pt_fylk!G125)</f>
        <v xml:space="preserve"> </v>
      </c>
      <c r="I122" s="84" t="str">
        <f>IF(pt_fylk!H125=0," ",pt_fylk!H125)</f>
        <v xml:space="preserve"> </v>
      </c>
      <c r="J122" s="84" t="str">
        <f>IF(pt_fylk!I125=0," ",pt_fylk!I125)</f>
        <v xml:space="preserve"> </v>
      </c>
      <c r="K122" s="84" t="str">
        <f>IF(pt_fylk!J125=0," ",pt_fylk!J125)</f>
        <v xml:space="preserve"> </v>
      </c>
      <c r="L122" s="84" t="str">
        <f>IF(pt_fylk!K125=0," ",pt_fylk!K125)</f>
        <v xml:space="preserve"> </v>
      </c>
      <c r="M122" s="84">
        <f>IF(pt_fylk!L125=0," ",pt_fylk!L125)</f>
        <v>57786</v>
      </c>
      <c r="N122" s="84">
        <f>IF(pt_fylk!M125=0," ",pt_fylk!M125)</f>
        <v>163185</v>
      </c>
      <c r="O122" s="84">
        <f>IF(pt_fylk!N125=0," ",pt_fylk!N125)</f>
        <v>158891</v>
      </c>
      <c r="P122" s="84">
        <f>IF(pt_fylk!O125=0," ",pt_fylk!O125)</f>
        <v>153849</v>
      </c>
      <c r="Q122" s="84">
        <f>IF(pt_fylk!P125=0," ",pt_fylk!P125)</f>
        <v>185923</v>
      </c>
      <c r="R122" s="84">
        <f>IF(pt_fylk!Q125=0," ",pt_fylk!Q125)</f>
        <v>183403</v>
      </c>
    </row>
    <row r="123" spans="2:18" x14ac:dyDescent="0.2">
      <c r="B123" s="83" t="str">
        <f>IF(pt_fylk!A126=0," ",pt_fylk!A126)</f>
        <v>1034 Hægebostad</v>
      </c>
      <c r="C123" s="84">
        <f>IF(pt_fylk!B126=0," ",pt_fylk!B126)</f>
        <v>936</v>
      </c>
      <c r="D123" s="84">
        <f>IF(pt_fylk!C126=0," ",pt_fylk!C126)</f>
        <v>2521</v>
      </c>
      <c r="E123" s="84">
        <f>IF(pt_fylk!D126=0," ",pt_fylk!D126)</f>
        <v>2108</v>
      </c>
      <c r="F123" s="84" t="str">
        <f>IF(pt_fylk!E126=0," ",pt_fylk!E126)</f>
        <v xml:space="preserve"> </v>
      </c>
      <c r="G123" s="84" t="str">
        <f>IF(pt_fylk!F126=0," ",pt_fylk!F126)</f>
        <v xml:space="preserve"> </v>
      </c>
      <c r="H123" s="84" t="str">
        <f>IF(pt_fylk!G126=0," ",pt_fylk!G126)</f>
        <v xml:space="preserve"> </v>
      </c>
      <c r="I123" s="84" t="str">
        <f>IF(pt_fylk!H126=0," ",pt_fylk!H126)</f>
        <v xml:space="preserve"> </v>
      </c>
      <c r="J123" s="84" t="str">
        <f>IF(pt_fylk!I126=0," ",pt_fylk!I126)</f>
        <v xml:space="preserve"> </v>
      </c>
      <c r="K123" s="84" t="str">
        <f>IF(pt_fylk!J126=0," ",pt_fylk!J126)</f>
        <v xml:space="preserve"> </v>
      </c>
      <c r="L123" s="84" t="str">
        <f>IF(pt_fylk!K126=0," ",pt_fylk!K126)</f>
        <v xml:space="preserve"> </v>
      </c>
      <c r="M123" s="84" t="str">
        <f>IF(pt_fylk!L126=0," ",pt_fylk!L126)</f>
        <v xml:space="preserve"> </v>
      </c>
      <c r="N123" s="84">
        <f>IF(pt_fylk!M126=0," ",pt_fylk!M126)</f>
        <v>187377</v>
      </c>
      <c r="O123" s="84">
        <f>IF(pt_fylk!N126=0," ",pt_fylk!N126)</f>
        <v>260793</v>
      </c>
      <c r="P123" s="84">
        <f>IF(pt_fylk!O126=0," ",pt_fylk!O126)</f>
        <v>268573</v>
      </c>
      <c r="Q123" s="84">
        <f>IF(pt_fylk!P126=0," ",pt_fylk!P126)</f>
        <v>254331</v>
      </c>
      <c r="R123" s="84">
        <f>IF(pt_fylk!Q126=0," ",pt_fylk!Q126)</f>
        <v>263700</v>
      </c>
    </row>
    <row r="124" spans="2:18" x14ac:dyDescent="0.2">
      <c r="B124" s="83" t="str">
        <f>IF(pt_fylk!A127=0," ",pt_fylk!A127)</f>
        <v>1037 Kvinesdal</v>
      </c>
      <c r="C124" s="84">
        <f>IF(pt_fylk!B127=0," ",pt_fylk!B127)</f>
        <v>6407</v>
      </c>
      <c r="D124" s="84">
        <f>IF(pt_fylk!C127=0," ",pt_fylk!C127)</f>
        <v>3901</v>
      </c>
      <c r="E124" s="84">
        <f>IF(pt_fylk!D127=0," ",pt_fylk!D127)</f>
        <v>2014</v>
      </c>
      <c r="F124" s="84">
        <f>IF(pt_fylk!E127=0," ",pt_fylk!E127)</f>
        <v>2068</v>
      </c>
      <c r="G124" s="84" t="str">
        <f>IF(pt_fylk!F127=0," ",pt_fylk!F127)</f>
        <v xml:space="preserve"> </v>
      </c>
      <c r="H124" s="84" t="str">
        <f>IF(pt_fylk!G127=0," ",pt_fylk!G127)</f>
        <v xml:space="preserve"> </v>
      </c>
      <c r="I124" s="84" t="str">
        <f>IF(pt_fylk!H127=0," ",pt_fylk!H127)</f>
        <v xml:space="preserve"> </v>
      </c>
      <c r="J124" s="84" t="str">
        <f>IF(pt_fylk!I127=0," ",pt_fylk!I127)</f>
        <v xml:space="preserve"> </v>
      </c>
      <c r="K124" s="84" t="str">
        <f>IF(pt_fylk!J127=0," ",pt_fylk!J127)</f>
        <v xml:space="preserve"> </v>
      </c>
      <c r="L124" s="84" t="str">
        <f>IF(pt_fylk!K127=0," ",pt_fylk!K127)</f>
        <v xml:space="preserve"> </v>
      </c>
      <c r="M124" s="84" t="str">
        <f>IF(pt_fylk!L127=0," ",pt_fylk!L127)</f>
        <v xml:space="preserve"> </v>
      </c>
      <c r="N124" s="84" t="str">
        <f>IF(pt_fylk!M127=0," ",pt_fylk!M127)</f>
        <v xml:space="preserve"> </v>
      </c>
      <c r="O124" s="84" t="str">
        <f>IF(pt_fylk!N127=0," ",pt_fylk!N127)</f>
        <v xml:space="preserve"> </v>
      </c>
      <c r="P124" s="84" t="str">
        <f>IF(pt_fylk!O127=0," ",pt_fylk!O127)</f>
        <v xml:space="preserve"> </v>
      </c>
      <c r="Q124" s="84" t="str">
        <f>IF(pt_fylk!P127=0," ",pt_fylk!P127)</f>
        <v xml:space="preserve"> </v>
      </c>
      <c r="R124" s="84" t="str">
        <f>IF(pt_fylk!Q127=0," ",pt_fylk!Q127)</f>
        <v xml:space="preserve"> </v>
      </c>
    </row>
    <row r="125" spans="2:18" x14ac:dyDescent="0.2">
      <c r="B125" s="83" t="str">
        <f>IF(pt_fylk!A128=0," ",pt_fylk!A128)</f>
        <v>1046 Sirdal</v>
      </c>
      <c r="C125" s="84" t="str">
        <f>IF(pt_fylk!B128=0," ",pt_fylk!B128)</f>
        <v xml:space="preserve"> </v>
      </c>
      <c r="D125" s="84">
        <f>IF(pt_fylk!C128=0," ",pt_fylk!C128)</f>
        <v>9576</v>
      </c>
      <c r="E125" s="84">
        <f>IF(pt_fylk!D128=0," ",pt_fylk!D128)</f>
        <v>11568</v>
      </c>
      <c r="F125" s="84" t="str">
        <f>IF(pt_fylk!E128=0," ",pt_fylk!E128)</f>
        <v xml:space="preserve"> </v>
      </c>
      <c r="G125" s="84" t="str">
        <f>IF(pt_fylk!F128=0," ",pt_fylk!F128)</f>
        <v xml:space="preserve"> </v>
      </c>
      <c r="H125" s="84" t="str">
        <f>IF(pt_fylk!G128=0," ",pt_fylk!G128)</f>
        <v xml:space="preserve"> </v>
      </c>
      <c r="I125" s="84" t="str">
        <f>IF(pt_fylk!H128=0," ",pt_fylk!H128)</f>
        <v xml:space="preserve"> </v>
      </c>
      <c r="J125" s="84" t="str">
        <f>IF(pt_fylk!I128=0," ",pt_fylk!I128)</f>
        <v xml:space="preserve"> </v>
      </c>
      <c r="K125" s="84" t="str">
        <f>IF(pt_fylk!J128=0," ",pt_fylk!J128)</f>
        <v xml:space="preserve"> </v>
      </c>
      <c r="L125" s="84" t="str">
        <f>IF(pt_fylk!K128=0," ",pt_fylk!K128)</f>
        <v xml:space="preserve"> </v>
      </c>
      <c r="M125" s="84" t="str">
        <f>IF(pt_fylk!L128=0," ",pt_fylk!L128)</f>
        <v xml:space="preserve"> </v>
      </c>
      <c r="N125" s="84" t="str">
        <f>IF(pt_fylk!M128=0," ",pt_fylk!M128)</f>
        <v xml:space="preserve"> </v>
      </c>
      <c r="O125" s="84" t="str">
        <f>IF(pt_fylk!N128=0," ",pt_fylk!N128)</f>
        <v xml:space="preserve"> </v>
      </c>
      <c r="P125" s="84" t="str">
        <f>IF(pt_fylk!O128=0," ",pt_fylk!O128)</f>
        <v xml:space="preserve"> </v>
      </c>
      <c r="Q125" s="84" t="str">
        <f>IF(pt_fylk!P128=0," ",pt_fylk!P128)</f>
        <v xml:space="preserve"> </v>
      </c>
      <c r="R125" s="84" t="str">
        <f>IF(pt_fylk!Q128=0," ",pt_fylk!Q128)</f>
        <v xml:space="preserve"> </v>
      </c>
    </row>
    <row r="126" spans="2:18" x14ac:dyDescent="0.2">
      <c r="B126" s="83" t="str">
        <f>IF(pt_fylk!A129=0," ",pt_fylk!A129)</f>
        <v>1101 Eigersund</v>
      </c>
      <c r="C126" s="84">
        <f>IF(pt_fylk!B129=0," ",pt_fylk!B129)</f>
        <v>56960</v>
      </c>
      <c r="D126" s="84">
        <f>IF(pt_fylk!C129=0," ",pt_fylk!C129)</f>
        <v>69465</v>
      </c>
      <c r="E126" s="84">
        <f>IF(pt_fylk!D129=0," ",pt_fylk!D129)</f>
        <v>60024</v>
      </c>
      <c r="F126" s="84">
        <f>IF(pt_fylk!E129=0," ",pt_fylk!E129)</f>
        <v>83874</v>
      </c>
      <c r="G126" s="84">
        <f>IF(pt_fylk!F129=0," ",pt_fylk!F129)</f>
        <v>98217</v>
      </c>
      <c r="H126" s="84">
        <f>IF(pt_fylk!G129=0," ",pt_fylk!G129)</f>
        <v>234398</v>
      </c>
      <c r="I126" s="84">
        <f>IF(pt_fylk!H129=0," ",pt_fylk!H129)</f>
        <v>306234</v>
      </c>
      <c r="J126" s="84">
        <f>IF(pt_fylk!I129=0," ",pt_fylk!I129)</f>
        <v>289058</v>
      </c>
      <c r="K126" s="84">
        <f>IF(pt_fylk!J129=0," ",pt_fylk!J129)</f>
        <v>282246</v>
      </c>
      <c r="L126" s="84">
        <f>IF(pt_fylk!K129=0," ",pt_fylk!K129)</f>
        <v>343651</v>
      </c>
      <c r="M126" s="84">
        <f>IF(pt_fylk!L129=0," ",pt_fylk!L129)</f>
        <v>350472</v>
      </c>
      <c r="N126" s="84">
        <f>IF(pt_fylk!M129=0," ",pt_fylk!M129)</f>
        <v>348534</v>
      </c>
      <c r="O126" s="84">
        <f>IF(pt_fylk!N129=0," ",pt_fylk!N129)</f>
        <v>287389</v>
      </c>
      <c r="P126" s="84">
        <f>IF(pt_fylk!O129=0," ",pt_fylk!O129)</f>
        <v>357792</v>
      </c>
      <c r="Q126" s="84">
        <f>IF(pt_fylk!P129=0," ",pt_fylk!P129)</f>
        <v>355938</v>
      </c>
      <c r="R126" s="84">
        <f>IF(pt_fylk!Q129=0," ",pt_fylk!Q129)</f>
        <v>120126</v>
      </c>
    </row>
    <row r="127" spans="2:18" x14ac:dyDescent="0.2">
      <c r="B127" s="83" t="str">
        <f>IF(pt_fylk!A130=0," ",pt_fylk!A130)</f>
        <v>1102 Sandnes</v>
      </c>
      <c r="C127" s="84">
        <f>IF(pt_fylk!B130=0," ",pt_fylk!B130)</f>
        <v>788717</v>
      </c>
      <c r="D127" s="84">
        <f>IF(pt_fylk!C130=0," ",pt_fylk!C130)</f>
        <v>663126</v>
      </c>
      <c r="E127" s="84">
        <f>IF(pt_fylk!D130=0," ",pt_fylk!D130)</f>
        <v>861199</v>
      </c>
      <c r="F127" s="84">
        <f>IF(pt_fylk!E130=0," ",pt_fylk!E130)</f>
        <v>1004479</v>
      </c>
      <c r="G127" s="84">
        <f>IF(pt_fylk!F130=0," ",pt_fylk!F130)</f>
        <v>1197216</v>
      </c>
      <c r="H127" s="84">
        <f>IF(pt_fylk!G130=0," ",pt_fylk!G130)</f>
        <v>1444856</v>
      </c>
      <c r="I127" s="84">
        <f>IF(pt_fylk!H130=0," ",pt_fylk!H130)</f>
        <v>1741004</v>
      </c>
      <c r="J127" s="84">
        <f>IF(pt_fylk!I130=0," ",pt_fylk!I130)</f>
        <v>1708782</v>
      </c>
      <c r="K127" s="84">
        <f>IF(pt_fylk!J130=0," ",pt_fylk!J130)</f>
        <v>1679986</v>
      </c>
      <c r="L127" s="84">
        <f>IF(pt_fylk!K130=0," ",pt_fylk!K130)</f>
        <v>1950392</v>
      </c>
      <c r="M127" s="84">
        <f>IF(pt_fylk!L130=0," ",pt_fylk!L130)</f>
        <v>2151738</v>
      </c>
      <c r="N127" s="84">
        <f>IF(pt_fylk!M130=0," ",pt_fylk!M130)</f>
        <v>2424363</v>
      </c>
      <c r="O127" s="84">
        <f>IF(pt_fylk!N130=0," ",pt_fylk!N130)</f>
        <v>2142061</v>
      </c>
      <c r="P127" s="84">
        <f>IF(pt_fylk!O130=0," ",pt_fylk!O130)</f>
        <v>2971477</v>
      </c>
      <c r="Q127" s="84">
        <f>IF(pt_fylk!P130=0," ",pt_fylk!P130)</f>
        <v>3505577</v>
      </c>
      <c r="R127" s="84">
        <f>IF(pt_fylk!Q130=0," ",pt_fylk!Q130)</f>
        <v>3177647</v>
      </c>
    </row>
    <row r="128" spans="2:18" x14ac:dyDescent="0.2">
      <c r="B128" s="83" t="str">
        <f>IF(pt_fylk!A131=0," ",pt_fylk!A131)</f>
        <v>1103 Stavanger</v>
      </c>
      <c r="C128" s="84">
        <f>IF(pt_fylk!B131=0," ",pt_fylk!B131)</f>
        <v>132167</v>
      </c>
      <c r="D128" s="84">
        <f>IF(pt_fylk!C131=0," ",pt_fylk!C131)</f>
        <v>192901</v>
      </c>
      <c r="E128" s="84">
        <f>IF(pt_fylk!D131=0," ",pt_fylk!D131)</f>
        <v>224900</v>
      </c>
      <c r="F128" s="84">
        <f>IF(pt_fylk!E131=0," ",pt_fylk!E131)</f>
        <v>211047</v>
      </c>
      <c r="G128" s="84">
        <f>IF(pt_fylk!F131=0," ",pt_fylk!F131)</f>
        <v>219924</v>
      </c>
      <c r="H128" s="84">
        <f>IF(pt_fylk!G131=0," ",pt_fylk!G131)</f>
        <v>200209</v>
      </c>
      <c r="I128" s="84">
        <f>IF(pt_fylk!H131=0," ",pt_fylk!H131)</f>
        <v>233521</v>
      </c>
      <c r="J128" s="84">
        <f>IF(pt_fylk!I131=0," ",pt_fylk!I131)</f>
        <v>209948</v>
      </c>
      <c r="K128" s="84">
        <f>IF(pt_fylk!J131=0," ",pt_fylk!J131)</f>
        <v>181884</v>
      </c>
      <c r="L128" s="84">
        <f>IF(pt_fylk!K131=0," ",pt_fylk!K131)</f>
        <v>180223</v>
      </c>
      <c r="M128" s="84">
        <f>IF(pt_fylk!L131=0," ",pt_fylk!L131)</f>
        <v>200125</v>
      </c>
      <c r="N128" s="84">
        <f>IF(pt_fylk!M131=0," ",pt_fylk!M131)</f>
        <v>170393</v>
      </c>
      <c r="O128" s="84">
        <f>IF(pt_fylk!N131=0," ",pt_fylk!N131)</f>
        <v>169479</v>
      </c>
      <c r="P128" s="84">
        <f>IF(pt_fylk!O131=0," ",pt_fylk!O131)</f>
        <v>211846</v>
      </c>
      <c r="Q128" s="84">
        <f>IF(pt_fylk!P131=0," ",pt_fylk!P131)</f>
        <v>174015</v>
      </c>
      <c r="R128" s="84">
        <f>IF(pt_fylk!Q131=0," ",pt_fylk!Q131)</f>
        <v>158931</v>
      </c>
    </row>
    <row r="129" spans="2:18" x14ac:dyDescent="0.2">
      <c r="B129" s="83" t="str">
        <f>IF(pt_fylk!A132=0," ",pt_fylk!A132)</f>
        <v>1111 Sokndal</v>
      </c>
      <c r="C129" s="84" t="str">
        <f>IF(pt_fylk!B132=0," ",pt_fylk!B132)</f>
        <v xml:space="preserve"> </v>
      </c>
      <c r="D129" s="84" t="str">
        <f>IF(pt_fylk!C132=0," ",pt_fylk!C132)</f>
        <v xml:space="preserve"> </v>
      </c>
      <c r="E129" s="84" t="str">
        <f>IF(pt_fylk!D132=0," ",pt_fylk!D132)</f>
        <v xml:space="preserve"> </v>
      </c>
      <c r="F129" s="84" t="str">
        <f>IF(pt_fylk!E132=0," ",pt_fylk!E132)</f>
        <v xml:space="preserve"> </v>
      </c>
      <c r="G129" s="84" t="str">
        <f>IF(pt_fylk!F132=0," ",pt_fylk!F132)</f>
        <v xml:space="preserve"> </v>
      </c>
      <c r="H129" s="84" t="str">
        <f>IF(pt_fylk!G132=0," ",pt_fylk!G132)</f>
        <v xml:space="preserve"> </v>
      </c>
      <c r="I129" s="84" t="str">
        <f>IF(pt_fylk!H132=0," ",pt_fylk!H132)</f>
        <v xml:space="preserve"> </v>
      </c>
      <c r="J129" s="84" t="str">
        <f>IF(pt_fylk!I132=0," ",pt_fylk!I132)</f>
        <v xml:space="preserve"> </v>
      </c>
      <c r="K129" s="84" t="str">
        <f>IF(pt_fylk!J132=0," ",pt_fylk!J132)</f>
        <v xml:space="preserve"> </v>
      </c>
      <c r="L129" s="84">
        <f>IF(pt_fylk!K132=0," ",pt_fylk!K132)</f>
        <v>116782</v>
      </c>
      <c r="M129" s="84">
        <f>IF(pt_fylk!L132=0," ",pt_fylk!L132)</f>
        <v>189247</v>
      </c>
      <c r="N129" s="84">
        <f>IF(pt_fylk!M132=0," ",pt_fylk!M132)</f>
        <v>175339</v>
      </c>
      <c r="O129" s="84">
        <f>IF(pt_fylk!N132=0," ",pt_fylk!N132)</f>
        <v>148406</v>
      </c>
      <c r="P129" s="84">
        <f>IF(pt_fylk!O132=0," ",pt_fylk!O132)</f>
        <v>220402</v>
      </c>
      <c r="Q129" s="84">
        <f>IF(pt_fylk!P132=0," ",pt_fylk!P132)</f>
        <v>229897</v>
      </c>
      <c r="R129" s="84">
        <f>IF(pt_fylk!Q132=0," ",pt_fylk!Q132)</f>
        <v>188611</v>
      </c>
    </row>
    <row r="130" spans="2:18" x14ac:dyDescent="0.2">
      <c r="B130" s="83" t="str">
        <f>IF(pt_fylk!A133=0," ",pt_fylk!A133)</f>
        <v>1112 Lund</v>
      </c>
      <c r="C130" s="84" t="str">
        <f>IF(pt_fylk!B133=0," ",pt_fylk!B133)</f>
        <v xml:space="preserve"> </v>
      </c>
      <c r="D130" s="84">
        <f>IF(pt_fylk!C133=0," ",pt_fylk!C133)</f>
        <v>2588</v>
      </c>
      <c r="E130" s="84">
        <f>IF(pt_fylk!D133=0," ",pt_fylk!D133)</f>
        <v>2310</v>
      </c>
      <c r="F130" s="84" t="str">
        <f>IF(pt_fylk!E133=0," ",pt_fylk!E133)</f>
        <v xml:space="preserve"> </v>
      </c>
      <c r="G130" s="84" t="str">
        <f>IF(pt_fylk!F133=0," ",pt_fylk!F133)</f>
        <v xml:space="preserve"> </v>
      </c>
      <c r="H130" s="84">
        <f>IF(pt_fylk!G133=0," ",pt_fylk!G133)</f>
        <v>26878</v>
      </c>
      <c r="I130" s="84">
        <f>IF(pt_fylk!H133=0," ",pt_fylk!H133)</f>
        <v>145881</v>
      </c>
      <c r="J130" s="84">
        <f>IF(pt_fylk!I133=0," ",pt_fylk!I133)</f>
        <v>136820</v>
      </c>
      <c r="K130" s="84">
        <f>IF(pt_fylk!J133=0," ",pt_fylk!J133)</f>
        <v>130458</v>
      </c>
      <c r="L130" s="84">
        <f>IF(pt_fylk!K133=0," ",pt_fylk!K133)</f>
        <v>153016</v>
      </c>
      <c r="M130" s="84">
        <f>IF(pt_fylk!L133=0," ",pt_fylk!L133)</f>
        <v>180947</v>
      </c>
      <c r="N130" s="84">
        <f>IF(pt_fylk!M133=0," ",pt_fylk!M133)</f>
        <v>237396</v>
      </c>
      <c r="O130" s="84">
        <f>IF(pt_fylk!N133=0," ",pt_fylk!N133)</f>
        <v>313811</v>
      </c>
      <c r="P130" s="84">
        <f>IF(pt_fylk!O133=0," ",pt_fylk!O133)</f>
        <v>432042</v>
      </c>
      <c r="Q130" s="84">
        <f>IF(pt_fylk!P133=0," ",pt_fylk!P133)</f>
        <v>443718</v>
      </c>
      <c r="R130" s="84">
        <f>IF(pt_fylk!Q133=0," ",pt_fylk!Q133)</f>
        <v>451108</v>
      </c>
    </row>
    <row r="131" spans="2:18" x14ac:dyDescent="0.2">
      <c r="B131" s="83" t="str">
        <f>IF(pt_fylk!A134=0," ",pt_fylk!A134)</f>
        <v>1114 Bjerkreim</v>
      </c>
      <c r="C131" s="84">
        <f>IF(pt_fylk!B134=0," ",pt_fylk!B134)</f>
        <v>106337</v>
      </c>
      <c r="D131" s="84">
        <f>IF(pt_fylk!C134=0," ",pt_fylk!C134)</f>
        <v>98437</v>
      </c>
      <c r="E131" s="84">
        <f>IF(pt_fylk!D134=0," ",pt_fylk!D134)</f>
        <v>141933</v>
      </c>
      <c r="F131" s="84">
        <f>IF(pt_fylk!E134=0," ",pt_fylk!E134)</f>
        <v>121928</v>
      </c>
      <c r="G131" s="84">
        <f>IF(pt_fylk!F134=0," ",pt_fylk!F134)</f>
        <v>135982</v>
      </c>
      <c r="H131" s="84">
        <f>IF(pt_fylk!G134=0," ",pt_fylk!G134)</f>
        <v>285885</v>
      </c>
      <c r="I131" s="84">
        <f>IF(pt_fylk!H134=0," ",pt_fylk!H134)</f>
        <v>243870</v>
      </c>
      <c r="J131" s="84">
        <f>IF(pt_fylk!I134=0," ",pt_fylk!I134)</f>
        <v>251867</v>
      </c>
      <c r="K131" s="84">
        <f>IF(pt_fylk!J134=0," ",pt_fylk!J134)</f>
        <v>216290</v>
      </c>
      <c r="L131" s="84">
        <f>IF(pt_fylk!K134=0," ",pt_fylk!K134)</f>
        <v>310227</v>
      </c>
      <c r="M131" s="84">
        <f>IF(pt_fylk!L134=0," ",pt_fylk!L134)</f>
        <v>326134</v>
      </c>
      <c r="N131" s="84">
        <f>IF(pt_fylk!M134=0," ",pt_fylk!M134)</f>
        <v>209170</v>
      </c>
      <c r="O131" s="84">
        <f>IF(pt_fylk!N134=0," ",pt_fylk!N134)</f>
        <v>95210</v>
      </c>
      <c r="P131" s="84">
        <f>IF(pt_fylk!O134=0," ",pt_fylk!O134)</f>
        <v>331284</v>
      </c>
      <c r="Q131" s="84">
        <f>IF(pt_fylk!P134=0," ",pt_fylk!P134)</f>
        <v>618785</v>
      </c>
      <c r="R131" s="84">
        <f>IF(pt_fylk!Q134=0," ",pt_fylk!Q134)</f>
        <v>774943</v>
      </c>
    </row>
    <row r="132" spans="2:18" x14ac:dyDescent="0.2">
      <c r="B132" s="83" t="str">
        <f>IF(pt_fylk!A135=0," ",pt_fylk!A135)</f>
        <v>1119 Hå</v>
      </c>
      <c r="C132" s="84">
        <f>IF(pt_fylk!B135=0," ",pt_fylk!B135)</f>
        <v>1407817</v>
      </c>
      <c r="D132" s="84">
        <f>IF(pt_fylk!C135=0," ",pt_fylk!C135)</f>
        <v>1486896</v>
      </c>
      <c r="E132" s="84">
        <f>IF(pt_fylk!D135=0," ",pt_fylk!D135)</f>
        <v>1638993</v>
      </c>
      <c r="F132" s="84">
        <f>IF(pt_fylk!E135=0," ",pt_fylk!E135)</f>
        <v>1944525</v>
      </c>
      <c r="G132" s="84">
        <f>IF(pt_fylk!F135=0," ",pt_fylk!F135)</f>
        <v>2948940</v>
      </c>
      <c r="H132" s="84">
        <f>IF(pt_fylk!G135=0," ",pt_fylk!G135)</f>
        <v>3153438</v>
      </c>
      <c r="I132" s="84">
        <f>IF(pt_fylk!H135=0," ",pt_fylk!H135)</f>
        <v>3375384</v>
      </c>
      <c r="J132" s="84">
        <f>IF(pt_fylk!I135=0," ",pt_fylk!I135)</f>
        <v>3308546</v>
      </c>
      <c r="K132" s="84">
        <f>IF(pt_fylk!J135=0," ",pt_fylk!J135)</f>
        <v>3014204</v>
      </c>
      <c r="L132" s="84">
        <f>IF(pt_fylk!K135=0," ",pt_fylk!K135)</f>
        <v>3669119</v>
      </c>
      <c r="M132" s="84">
        <f>IF(pt_fylk!L135=0," ",pt_fylk!L135)</f>
        <v>4605494</v>
      </c>
      <c r="N132" s="84">
        <f>IF(pt_fylk!M135=0," ",pt_fylk!M135)</f>
        <v>4401237</v>
      </c>
      <c r="O132" s="84">
        <f>IF(pt_fylk!N135=0," ",pt_fylk!N135)</f>
        <v>4141438</v>
      </c>
      <c r="P132" s="84">
        <f>IF(pt_fylk!O135=0," ",pt_fylk!O135)</f>
        <v>5356510</v>
      </c>
      <c r="Q132" s="84">
        <f>IF(pt_fylk!P135=0," ",pt_fylk!P135)</f>
        <v>6673237</v>
      </c>
      <c r="R132" s="84">
        <f>IF(pt_fylk!Q135=0," ",pt_fylk!Q135)</f>
        <v>7753110</v>
      </c>
    </row>
    <row r="133" spans="2:18" x14ac:dyDescent="0.2">
      <c r="B133" s="83" t="str">
        <f>IF(pt_fylk!A136=0," ",pt_fylk!A136)</f>
        <v>1120 Klepp</v>
      </c>
      <c r="C133" s="84">
        <f>IF(pt_fylk!B136=0," ",pt_fylk!B136)</f>
        <v>1623787</v>
      </c>
      <c r="D133" s="84">
        <f>IF(pt_fylk!C136=0," ",pt_fylk!C136)</f>
        <v>1469168</v>
      </c>
      <c r="E133" s="84">
        <f>IF(pt_fylk!D136=0," ",pt_fylk!D136)</f>
        <v>1904940</v>
      </c>
      <c r="F133" s="84">
        <f>IF(pt_fylk!E136=0," ",pt_fylk!E136)</f>
        <v>2200101</v>
      </c>
      <c r="G133" s="84">
        <f>IF(pt_fylk!F136=0," ",pt_fylk!F136)</f>
        <v>2491727</v>
      </c>
      <c r="H133" s="84">
        <f>IF(pt_fylk!G136=0," ",pt_fylk!G136)</f>
        <v>2759102</v>
      </c>
      <c r="I133" s="84">
        <f>IF(pt_fylk!H136=0," ",pt_fylk!H136)</f>
        <v>2752754</v>
      </c>
      <c r="J133" s="84">
        <f>IF(pt_fylk!I136=0," ",pt_fylk!I136)</f>
        <v>2858802</v>
      </c>
      <c r="K133" s="84">
        <f>IF(pt_fylk!J136=0," ",pt_fylk!J136)</f>
        <v>2409893</v>
      </c>
      <c r="L133" s="84">
        <f>IF(pt_fylk!K136=0," ",pt_fylk!K136)</f>
        <v>3106882</v>
      </c>
      <c r="M133" s="84">
        <f>IF(pt_fylk!L136=0," ",pt_fylk!L136)</f>
        <v>3500668</v>
      </c>
      <c r="N133" s="84">
        <f>IF(pt_fylk!M136=0," ",pt_fylk!M136)</f>
        <v>3253983</v>
      </c>
      <c r="O133" s="84">
        <f>IF(pt_fylk!N136=0," ",pt_fylk!N136)</f>
        <v>3100270</v>
      </c>
      <c r="P133" s="84">
        <f>IF(pt_fylk!O136=0," ",pt_fylk!O136)</f>
        <v>3915936</v>
      </c>
      <c r="Q133" s="84">
        <f>IF(pt_fylk!P136=0," ",pt_fylk!P136)</f>
        <v>4368414</v>
      </c>
      <c r="R133" s="84">
        <f>IF(pt_fylk!Q136=0," ",pt_fylk!Q136)</f>
        <v>3743790</v>
      </c>
    </row>
    <row r="134" spans="2:18" x14ac:dyDescent="0.2">
      <c r="B134" s="83" t="str">
        <f>IF(pt_fylk!A137=0," ",pt_fylk!A137)</f>
        <v>1121 Time</v>
      </c>
      <c r="C134" s="84">
        <f>IF(pt_fylk!B137=0," ",pt_fylk!B137)</f>
        <v>253850</v>
      </c>
      <c r="D134" s="84">
        <f>IF(pt_fylk!C137=0," ",pt_fylk!C137)</f>
        <v>255878</v>
      </c>
      <c r="E134" s="84">
        <f>IF(pt_fylk!D137=0," ",pt_fylk!D137)</f>
        <v>234328</v>
      </c>
      <c r="F134" s="84">
        <f>IF(pt_fylk!E137=0," ",pt_fylk!E137)</f>
        <v>270034</v>
      </c>
      <c r="G134" s="84">
        <f>IF(pt_fylk!F137=0," ",pt_fylk!F137)</f>
        <v>424327</v>
      </c>
      <c r="H134" s="84">
        <f>IF(pt_fylk!G137=0," ",pt_fylk!G137)</f>
        <v>583098</v>
      </c>
      <c r="I134" s="84">
        <f>IF(pt_fylk!H137=0," ",pt_fylk!H137)</f>
        <v>558756</v>
      </c>
      <c r="J134" s="84">
        <f>IF(pt_fylk!I137=0," ",pt_fylk!I137)</f>
        <v>613092</v>
      </c>
      <c r="K134" s="84">
        <f>IF(pt_fylk!J137=0," ",pt_fylk!J137)</f>
        <v>558790</v>
      </c>
      <c r="L134" s="84">
        <f>IF(pt_fylk!K137=0," ",pt_fylk!K137)</f>
        <v>676414</v>
      </c>
      <c r="M134" s="84">
        <f>IF(pt_fylk!L137=0," ",pt_fylk!L137)</f>
        <v>741430</v>
      </c>
      <c r="N134" s="84">
        <f>IF(pt_fylk!M137=0," ",pt_fylk!M137)</f>
        <v>1092642</v>
      </c>
      <c r="O134" s="84">
        <f>IF(pt_fylk!N137=0," ",pt_fylk!N137)</f>
        <v>1190881</v>
      </c>
      <c r="P134" s="84">
        <f>IF(pt_fylk!O137=0," ",pt_fylk!O137)</f>
        <v>1550261</v>
      </c>
      <c r="Q134" s="84">
        <f>IF(pt_fylk!P137=0," ",pt_fylk!P137)</f>
        <v>1507934</v>
      </c>
      <c r="R134" s="84">
        <f>IF(pt_fylk!Q137=0," ",pt_fylk!Q137)</f>
        <v>1374264</v>
      </c>
    </row>
    <row r="135" spans="2:18" x14ac:dyDescent="0.2">
      <c r="B135" s="83" t="str">
        <f>IF(pt_fylk!A138=0," ",pt_fylk!A138)</f>
        <v>1122 Gjesdal</v>
      </c>
      <c r="C135" s="84">
        <f>IF(pt_fylk!B138=0," ",pt_fylk!B138)</f>
        <v>669848</v>
      </c>
      <c r="D135" s="84">
        <f>IF(pt_fylk!C138=0," ",pt_fylk!C138)</f>
        <v>620260</v>
      </c>
      <c r="E135" s="84">
        <f>IF(pt_fylk!D138=0," ",pt_fylk!D138)</f>
        <v>676667</v>
      </c>
      <c r="F135" s="84">
        <f>IF(pt_fylk!E138=0," ",pt_fylk!E138)</f>
        <v>783202</v>
      </c>
      <c r="G135" s="84">
        <f>IF(pt_fylk!F138=0," ",pt_fylk!F138)</f>
        <v>974428</v>
      </c>
      <c r="H135" s="84">
        <f>IF(pt_fylk!G138=0," ",pt_fylk!G138)</f>
        <v>1073950</v>
      </c>
      <c r="I135" s="84">
        <f>IF(pt_fylk!H138=0," ",pt_fylk!H138)</f>
        <v>848785</v>
      </c>
      <c r="J135" s="84">
        <f>IF(pt_fylk!I138=0," ",pt_fylk!I138)</f>
        <v>986881</v>
      </c>
      <c r="K135" s="84">
        <f>IF(pt_fylk!J138=0," ",pt_fylk!J138)</f>
        <v>810869</v>
      </c>
      <c r="L135" s="84">
        <f>IF(pt_fylk!K138=0," ",pt_fylk!K138)</f>
        <v>948724</v>
      </c>
      <c r="M135" s="84">
        <f>IF(pt_fylk!L138=0," ",pt_fylk!L138)</f>
        <v>1105158</v>
      </c>
      <c r="N135" s="84">
        <f>IF(pt_fylk!M138=0," ",pt_fylk!M138)</f>
        <v>1093365</v>
      </c>
      <c r="O135" s="84">
        <f>IF(pt_fylk!N138=0," ",pt_fylk!N138)</f>
        <v>1032135</v>
      </c>
      <c r="P135" s="84">
        <f>IF(pt_fylk!O138=0," ",pt_fylk!O138)</f>
        <v>1463643</v>
      </c>
      <c r="Q135" s="84">
        <f>IF(pt_fylk!P138=0," ",pt_fylk!P138)</f>
        <v>1703461</v>
      </c>
      <c r="R135" s="84">
        <f>IF(pt_fylk!Q138=0," ",pt_fylk!Q138)</f>
        <v>1400675</v>
      </c>
    </row>
    <row r="136" spans="2:18" x14ac:dyDescent="0.2">
      <c r="B136" s="83" t="str">
        <f>IF(pt_fylk!A139=0," ",pt_fylk!A139)</f>
        <v>1124 Sola</v>
      </c>
      <c r="C136" s="84">
        <f>IF(pt_fylk!B139=0," ",pt_fylk!B139)</f>
        <v>1006720</v>
      </c>
      <c r="D136" s="84">
        <f>IF(pt_fylk!C139=0," ",pt_fylk!C139)</f>
        <v>904891</v>
      </c>
      <c r="E136" s="84">
        <f>IF(pt_fylk!D139=0," ",pt_fylk!D139)</f>
        <v>1102257</v>
      </c>
      <c r="F136" s="84">
        <f>IF(pt_fylk!E139=0," ",pt_fylk!E139)</f>
        <v>1128102</v>
      </c>
      <c r="G136" s="84">
        <f>IF(pt_fylk!F139=0," ",pt_fylk!F139)</f>
        <v>1314456</v>
      </c>
      <c r="H136" s="84">
        <f>IF(pt_fylk!G139=0," ",pt_fylk!G139)</f>
        <v>1489848</v>
      </c>
      <c r="I136" s="84">
        <f>IF(pt_fylk!H139=0," ",pt_fylk!H139)</f>
        <v>1376865</v>
      </c>
      <c r="J136" s="84">
        <f>IF(pt_fylk!I139=0," ",pt_fylk!I139)</f>
        <v>1474951</v>
      </c>
      <c r="K136" s="84">
        <f>IF(pt_fylk!J139=0," ",pt_fylk!J139)</f>
        <v>1320522</v>
      </c>
      <c r="L136" s="84">
        <f>IF(pt_fylk!K139=0," ",pt_fylk!K139)</f>
        <v>1277565</v>
      </c>
      <c r="M136" s="84">
        <f>IF(pt_fylk!L139=0," ",pt_fylk!L139)</f>
        <v>1797555</v>
      </c>
      <c r="N136" s="84">
        <f>IF(pt_fylk!M139=0," ",pt_fylk!M139)</f>
        <v>1682739</v>
      </c>
      <c r="O136" s="84">
        <f>IF(pt_fylk!N139=0," ",pt_fylk!N139)</f>
        <v>1369377</v>
      </c>
      <c r="P136" s="84">
        <f>IF(pt_fylk!O139=0," ",pt_fylk!O139)</f>
        <v>2035701</v>
      </c>
      <c r="Q136" s="84">
        <f>IF(pt_fylk!P139=0," ",pt_fylk!P139)</f>
        <v>1762670</v>
      </c>
      <c r="R136" s="84">
        <f>IF(pt_fylk!Q139=0," ",pt_fylk!Q139)</f>
        <v>2189045</v>
      </c>
    </row>
    <row r="137" spans="2:18" x14ac:dyDescent="0.2">
      <c r="B137" s="83" t="str">
        <f>IF(pt_fylk!A140=0," ",pt_fylk!A140)</f>
        <v>1127 Randaberg</v>
      </c>
      <c r="C137" s="84">
        <f>IF(pt_fylk!B140=0," ",pt_fylk!B140)</f>
        <v>333580</v>
      </c>
      <c r="D137" s="84">
        <f>IF(pt_fylk!C140=0," ",pt_fylk!C140)</f>
        <v>287456</v>
      </c>
      <c r="E137" s="84">
        <f>IF(pt_fylk!D140=0," ",pt_fylk!D140)</f>
        <v>357545</v>
      </c>
      <c r="F137" s="84">
        <f>IF(pt_fylk!E140=0," ",pt_fylk!E140)</f>
        <v>316021</v>
      </c>
      <c r="G137" s="84">
        <f>IF(pt_fylk!F140=0," ",pt_fylk!F140)</f>
        <v>350223</v>
      </c>
      <c r="H137" s="84">
        <f>IF(pt_fylk!G140=0," ",pt_fylk!G140)</f>
        <v>357672</v>
      </c>
      <c r="I137" s="84">
        <f>IF(pt_fylk!H140=0," ",pt_fylk!H140)</f>
        <v>310769</v>
      </c>
      <c r="J137" s="84">
        <f>IF(pt_fylk!I140=0," ",pt_fylk!I140)</f>
        <v>337250</v>
      </c>
      <c r="K137" s="84">
        <f>IF(pt_fylk!J140=0," ",pt_fylk!J140)</f>
        <v>319126</v>
      </c>
      <c r="L137" s="84">
        <f>IF(pt_fylk!K140=0," ",pt_fylk!K140)</f>
        <v>575993</v>
      </c>
      <c r="M137" s="84">
        <f>IF(pt_fylk!L140=0," ",pt_fylk!L140)</f>
        <v>1068653</v>
      </c>
      <c r="N137" s="84">
        <f>IF(pt_fylk!M140=0," ",pt_fylk!M140)</f>
        <v>1015460</v>
      </c>
      <c r="O137" s="84">
        <f>IF(pt_fylk!N140=0," ",pt_fylk!N140)</f>
        <v>1005462</v>
      </c>
      <c r="P137" s="84">
        <f>IF(pt_fylk!O140=0," ",pt_fylk!O140)</f>
        <v>1154518</v>
      </c>
      <c r="Q137" s="84">
        <f>IF(pt_fylk!P140=0," ",pt_fylk!P140)</f>
        <v>1303274</v>
      </c>
      <c r="R137" s="84">
        <f>IF(pt_fylk!Q140=0," ",pt_fylk!Q140)</f>
        <v>1056294</v>
      </c>
    </row>
    <row r="138" spans="2:18" x14ac:dyDescent="0.2">
      <c r="B138" s="83" t="str">
        <f>IF(pt_fylk!A141=0," ",pt_fylk!A141)</f>
        <v>1129 Forsand</v>
      </c>
      <c r="C138" s="84" t="str">
        <f>IF(pt_fylk!B141=0," ",pt_fylk!B141)</f>
        <v xml:space="preserve"> </v>
      </c>
      <c r="D138" s="84" t="str">
        <f>IF(pt_fylk!C141=0," ",pt_fylk!C141)</f>
        <v xml:space="preserve"> </v>
      </c>
      <c r="E138" s="84">
        <f>IF(pt_fylk!D141=0," ",pt_fylk!D141)</f>
        <v>6756</v>
      </c>
      <c r="F138" s="84" t="str">
        <f>IF(pt_fylk!E141=0," ",pt_fylk!E141)</f>
        <v xml:space="preserve"> </v>
      </c>
      <c r="G138" s="84" t="str">
        <f>IF(pt_fylk!F141=0," ",pt_fylk!F141)</f>
        <v xml:space="preserve"> </v>
      </c>
      <c r="H138" s="84" t="str">
        <f>IF(pt_fylk!G141=0," ",pt_fylk!G141)</f>
        <v xml:space="preserve"> </v>
      </c>
      <c r="I138" s="84" t="str">
        <f>IF(pt_fylk!H141=0," ",pt_fylk!H141)</f>
        <v xml:space="preserve"> </v>
      </c>
      <c r="J138" s="84" t="str">
        <f>IF(pt_fylk!I141=0," ",pt_fylk!I141)</f>
        <v xml:space="preserve"> </v>
      </c>
      <c r="K138" s="84" t="str">
        <f>IF(pt_fylk!J141=0," ",pt_fylk!J141)</f>
        <v xml:space="preserve"> </v>
      </c>
      <c r="L138" s="84" t="str">
        <f>IF(pt_fylk!K141=0," ",pt_fylk!K141)</f>
        <v xml:space="preserve"> </v>
      </c>
      <c r="M138" s="84" t="str">
        <f>IF(pt_fylk!L141=0," ",pt_fylk!L141)</f>
        <v xml:space="preserve"> </v>
      </c>
      <c r="N138" s="84" t="str">
        <f>IF(pt_fylk!M141=0," ",pt_fylk!M141)</f>
        <v xml:space="preserve"> </v>
      </c>
      <c r="O138" s="84" t="str">
        <f>IF(pt_fylk!N141=0," ",pt_fylk!N141)</f>
        <v xml:space="preserve"> </v>
      </c>
      <c r="P138" s="84" t="str">
        <f>IF(pt_fylk!O141=0," ",pt_fylk!O141)</f>
        <v xml:space="preserve"> </v>
      </c>
      <c r="Q138" s="84" t="str">
        <f>IF(pt_fylk!P141=0," ",pt_fylk!P141)</f>
        <v xml:space="preserve"> </v>
      </c>
      <c r="R138" s="84" t="str">
        <f>IF(pt_fylk!Q141=0," ",pt_fylk!Q141)</f>
        <v xml:space="preserve"> </v>
      </c>
    </row>
    <row r="139" spans="2:18" x14ac:dyDescent="0.2">
      <c r="B139" s="83" t="str">
        <f>IF(pt_fylk!A142=0," ",pt_fylk!A142)</f>
        <v>1130 Strand</v>
      </c>
      <c r="C139" s="84">
        <f>IF(pt_fylk!B142=0," ",pt_fylk!B142)</f>
        <v>77689</v>
      </c>
      <c r="D139" s="84">
        <f>IF(pt_fylk!C142=0," ",pt_fylk!C142)</f>
        <v>87290</v>
      </c>
      <c r="E139" s="84">
        <f>IF(pt_fylk!D142=0," ",pt_fylk!D142)</f>
        <v>75197</v>
      </c>
      <c r="F139" s="84">
        <f>IF(pt_fylk!E142=0," ",pt_fylk!E142)</f>
        <v>82410</v>
      </c>
      <c r="G139" s="84">
        <f>IF(pt_fylk!F142=0," ",pt_fylk!F142)</f>
        <v>72584</v>
      </c>
      <c r="H139" s="84">
        <f>IF(pt_fylk!G142=0," ",pt_fylk!G142)</f>
        <v>79518</v>
      </c>
      <c r="I139" s="84">
        <f>IF(pt_fylk!H142=0," ",pt_fylk!H142)</f>
        <v>68229</v>
      </c>
      <c r="J139" s="84">
        <f>IF(pt_fylk!I142=0," ",pt_fylk!I142)</f>
        <v>52290</v>
      </c>
      <c r="K139" s="84">
        <f>IF(pt_fylk!J142=0," ",pt_fylk!J142)</f>
        <v>51320</v>
      </c>
      <c r="L139" s="84">
        <f>IF(pt_fylk!K142=0," ",pt_fylk!K142)</f>
        <v>61473</v>
      </c>
      <c r="M139" s="84">
        <f>IF(pt_fylk!L142=0," ",pt_fylk!L142)</f>
        <v>186520</v>
      </c>
      <c r="N139" s="84">
        <f>IF(pt_fylk!M142=0," ",pt_fylk!M142)</f>
        <v>184436</v>
      </c>
      <c r="O139" s="84">
        <f>IF(pt_fylk!N142=0," ",pt_fylk!N142)</f>
        <v>278381</v>
      </c>
      <c r="P139" s="84">
        <f>IF(pt_fylk!O142=0," ",pt_fylk!O142)</f>
        <v>383401</v>
      </c>
      <c r="Q139" s="84">
        <f>IF(pt_fylk!P142=0," ",pt_fylk!P142)</f>
        <v>320334</v>
      </c>
      <c r="R139" s="84">
        <f>IF(pt_fylk!Q142=0," ",pt_fylk!Q142)</f>
        <v>319975</v>
      </c>
    </row>
    <row r="140" spans="2:18" x14ac:dyDescent="0.2">
      <c r="B140" s="83" t="str">
        <f>IF(pt_fylk!A143=0," ",pt_fylk!A143)</f>
        <v>1133 Hjelmeland</v>
      </c>
      <c r="C140" s="84">
        <f>IF(pt_fylk!B143=0," ",pt_fylk!B143)</f>
        <v>55290</v>
      </c>
      <c r="D140" s="84">
        <f>IF(pt_fylk!C143=0," ",pt_fylk!C143)</f>
        <v>49384</v>
      </c>
      <c r="E140" s="84">
        <f>IF(pt_fylk!D143=0," ",pt_fylk!D143)</f>
        <v>52365</v>
      </c>
      <c r="F140" s="84">
        <f>IF(pt_fylk!E143=0," ",pt_fylk!E143)</f>
        <v>18512</v>
      </c>
      <c r="G140" s="84" t="str">
        <f>IF(pt_fylk!F143=0," ",pt_fylk!F143)</f>
        <v xml:space="preserve"> </v>
      </c>
      <c r="H140" s="84" t="str">
        <f>IF(pt_fylk!G143=0," ",pt_fylk!G143)</f>
        <v xml:space="preserve"> </v>
      </c>
      <c r="I140" s="84">
        <f>IF(pt_fylk!H143=0," ",pt_fylk!H143)</f>
        <v>138019</v>
      </c>
      <c r="J140" s="84">
        <f>IF(pt_fylk!I143=0," ",pt_fylk!I143)</f>
        <v>151587</v>
      </c>
      <c r="K140" s="84">
        <f>IF(pt_fylk!J143=0," ",pt_fylk!J143)</f>
        <v>122175</v>
      </c>
      <c r="L140" s="84">
        <f>IF(pt_fylk!K143=0," ",pt_fylk!K143)</f>
        <v>134733</v>
      </c>
      <c r="M140" s="84">
        <f>IF(pt_fylk!L143=0," ",pt_fylk!L143)</f>
        <v>254306</v>
      </c>
      <c r="N140" s="84">
        <f>IF(pt_fylk!M143=0," ",pt_fylk!M143)</f>
        <v>701909</v>
      </c>
      <c r="O140" s="84">
        <f>IF(pt_fylk!N143=0," ",pt_fylk!N143)</f>
        <v>575830</v>
      </c>
      <c r="P140" s="84">
        <f>IF(pt_fylk!O143=0," ",pt_fylk!O143)</f>
        <v>959871</v>
      </c>
      <c r="Q140" s="84">
        <f>IF(pt_fylk!P143=0," ",pt_fylk!P143)</f>
        <v>854845</v>
      </c>
      <c r="R140" s="84">
        <f>IF(pt_fylk!Q143=0," ",pt_fylk!Q143)</f>
        <v>838803</v>
      </c>
    </row>
    <row r="141" spans="2:18" x14ac:dyDescent="0.2">
      <c r="B141" s="83" t="str">
        <f>IF(pt_fylk!A144=0," ",pt_fylk!A144)</f>
        <v>1134 Suldal</v>
      </c>
      <c r="C141" s="84">
        <f>IF(pt_fylk!B144=0," ",pt_fylk!B144)</f>
        <v>16490</v>
      </c>
      <c r="D141" s="84">
        <f>IF(pt_fylk!C144=0," ",pt_fylk!C144)</f>
        <v>16747</v>
      </c>
      <c r="E141" s="84">
        <f>IF(pt_fylk!D144=0," ",pt_fylk!D144)</f>
        <v>27190</v>
      </c>
      <c r="F141" s="84">
        <f>IF(pt_fylk!E144=0," ",pt_fylk!E144)</f>
        <v>18521</v>
      </c>
      <c r="G141" s="84" t="str">
        <f>IF(pt_fylk!F144=0," ",pt_fylk!F144)</f>
        <v xml:space="preserve"> </v>
      </c>
      <c r="H141" s="84" t="str">
        <f>IF(pt_fylk!G144=0," ",pt_fylk!G144)</f>
        <v xml:space="preserve"> </v>
      </c>
      <c r="I141" s="84" t="str">
        <f>IF(pt_fylk!H144=0," ",pt_fylk!H144)</f>
        <v xml:space="preserve"> </v>
      </c>
      <c r="J141" s="84" t="str">
        <f>IF(pt_fylk!I144=0," ",pt_fylk!I144)</f>
        <v xml:space="preserve"> </v>
      </c>
      <c r="K141" s="84" t="str">
        <f>IF(pt_fylk!J144=0," ",pt_fylk!J144)</f>
        <v xml:space="preserve"> </v>
      </c>
      <c r="L141" s="84" t="str">
        <f>IF(pt_fylk!K144=0," ",pt_fylk!K144)</f>
        <v xml:space="preserve"> </v>
      </c>
      <c r="M141" s="84" t="str">
        <f>IF(pt_fylk!L144=0," ",pt_fylk!L144)</f>
        <v xml:space="preserve"> </v>
      </c>
      <c r="N141" s="84" t="str">
        <f>IF(pt_fylk!M144=0," ",pt_fylk!M144)</f>
        <v xml:space="preserve"> </v>
      </c>
      <c r="O141" s="84" t="str">
        <f>IF(pt_fylk!N144=0," ",pt_fylk!N144)</f>
        <v xml:space="preserve"> </v>
      </c>
      <c r="P141" s="84" t="str">
        <f>IF(pt_fylk!O144=0," ",pt_fylk!O144)</f>
        <v xml:space="preserve"> </v>
      </c>
      <c r="Q141" s="84" t="str">
        <f>IF(pt_fylk!P144=0," ",pt_fylk!P144)</f>
        <v xml:space="preserve"> </v>
      </c>
      <c r="R141" s="84" t="str">
        <f>IF(pt_fylk!Q144=0," ",pt_fylk!Q144)</f>
        <v xml:space="preserve"> </v>
      </c>
    </row>
    <row r="142" spans="2:18" x14ac:dyDescent="0.2">
      <c r="B142" s="83" t="str">
        <f>IF(pt_fylk!A145=0," ",pt_fylk!A145)</f>
        <v>1135 Sauda</v>
      </c>
      <c r="C142" s="84">
        <f>IF(pt_fylk!B145=0," ",pt_fylk!B145)</f>
        <v>6340</v>
      </c>
      <c r="D142" s="84" t="str">
        <f>IF(pt_fylk!C145=0," ",pt_fylk!C145)</f>
        <v xml:space="preserve"> </v>
      </c>
      <c r="E142" s="84" t="str">
        <f>IF(pt_fylk!D145=0," ",pt_fylk!D145)</f>
        <v xml:space="preserve"> </v>
      </c>
      <c r="F142" s="84" t="str">
        <f>IF(pt_fylk!E145=0," ",pt_fylk!E145)</f>
        <v xml:space="preserve"> </v>
      </c>
      <c r="G142" s="84" t="str">
        <f>IF(pt_fylk!F145=0," ",pt_fylk!F145)</f>
        <v xml:space="preserve"> </v>
      </c>
      <c r="H142" s="84" t="str">
        <f>IF(pt_fylk!G145=0," ",pt_fylk!G145)</f>
        <v xml:space="preserve"> </v>
      </c>
      <c r="I142" s="84" t="str">
        <f>IF(pt_fylk!H145=0," ",pt_fylk!H145)</f>
        <v xml:space="preserve"> </v>
      </c>
      <c r="J142" s="84" t="str">
        <f>IF(pt_fylk!I145=0," ",pt_fylk!I145)</f>
        <v xml:space="preserve"> </v>
      </c>
      <c r="K142" s="84" t="str">
        <f>IF(pt_fylk!J145=0," ",pt_fylk!J145)</f>
        <v xml:space="preserve"> </v>
      </c>
      <c r="L142" s="84" t="str">
        <f>IF(pt_fylk!K145=0," ",pt_fylk!K145)</f>
        <v xml:space="preserve"> </v>
      </c>
      <c r="M142" s="84" t="str">
        <f>IF(pt_fylk!L145=0," ",pt_fylk!L145)</f>
        <v xml:space="preserve"> </v>
      </c>
      <c r="N142" s="84" t="str">
        <f>IF(pt_fylk!M145=0," ",pt_fylk!M145)</f>
        <v xml:space="preserve"> </v>
      </c>
      <c r="O142" s="84" t="str">
        <f>IF(pt_fylk!N145=0," ",pt_fylk!N145)</f>
        <v xml:space="preserve"> </v>
      </c>
      <c r="P142" s="84" t="str">
        <f>IF(pt_fylk!O145=0," ",pt_fylk!O145)</f>
        <v xml:space="preserve"> </v>
      </c>
      <c r="Q142" s="84" t="str">
        <f>IF(pt_fylk!P145=0," ",pt_fylk!P145)</f>
        <v xml:space="preserve"> </v>
      </c>
      <c r="R142" s="84" t="str">
        <f>IF(pt_fylk!Q145=0," ",pt_fylk!Q145)</f>
        <v xml:space="preserve"> </v>
      </c>
    </row>
    <row r="143" spans="2:18" x14ac:dyDescent="0.2">
      <c r="B143" s="83" t="str">
        <f>IF(pt_fylk!A146=0," ",pt_fylk!A146)</f>
        <v>1141 Finnøy</v>
      </c>
      <c r="C143" s="84">
        <f>IF(pt_fylk!B146=0," ",pt_fylk!B146)</f>
        <v>646181</v>
      </c>
      <c r="D143" s="84">
        <f>IF(pt_fylk!C146=0," ",pt_fylk!C146)</f>
        <v>665903</v>
      </c>
      <c r="E143" s="84">
        <f>IF(pt_fylk!D146=0," ",pt_fylk!D146)</f>
        <v>855539</v>
      </c>
      <c r="F143" s="84">
        <f>IF(pt_fylk!E146=0," ",pt_fylk!E146)</f>
        <v>766792</v>
      </c>
      <c r="G143" s="84">
        <f>IF(pt_fylk!F146=0," ",pt_fylk!F146)</f>
        <v>1000636</v>
      </c>
      <c r="H143" s="84">
        <f>IF(pt_fylk!G146=0," ",pt_fylk!G146)</f>
        <v>1683250</v>
      </c>
      <c r="I143" s="84">
        <f>IF(pt_fylk!H146=0," ",pt_fylk!H146)</f>
        <v>1484057</v>
      </c>
      <c r="J143" s="84">
        <f>IF(pt_fylk!I146=0," ",pt_fylk!I146)</f>
        <v>1561146</v>
      </c>
      <c r="K143" s="84">
        <f>IF(pt_fylk!J146=0," ",pt_fylk!J146)</f>
        <v>1454951</v>
      </c>
      <c r="L143" s="84">
        <f>IF(pt_fylk!K146=0," ",pt_fylk!K146)</f>
        <v>1825405</v>
      </c>
      <c r="M143" s="84">
        <f>IF(pt_fylk!L146=0," ",pt_fylk!L146)</f>
        <v>2244926</v>
      </c>
      <c r="N143" s="84">
        <f>IF(pt_fylk!M146=0," ",pt_fylk!M146)</f>
        <v>2384808</v>
      </c>
      <c r="O143" s="84">
        <f>IF(pt_fylk!N146=0," ",pt_fylk!N146)</f>
        <v>1740242</v>
      </c>
      <c r="P143" s="84">
        <f>IF(pt_fylk!O146=0," ",pt_fylk!O146)</f>
        <v>2398166</v>
      </c>
      <c r="Q143" s="84">
        <f>IF(pt_fylk!P146=0," ",pt_fylk!P146)</f>
        <v>2663598</v>
      </c>
      <c r="R143" s="84">
        <f>IF(pt_fylk!Q146=0," ",pt_fylk!Q146)</f>
        <v>2410411</v>
      </c>
    </row>
    <row r="144" spans="2:18" x14ac:dyDescent="0.2">
      <c r="B144" s="83" t="str">
        <f>IF(pt_fylk!A147=0," ",pt_fylk!A147)</f>
        <v>1142 Rennesøy</v>
      </c>
      <c r="C144" s="84">
        <f>IF(pt_fylk!B147=0," ",pt_fylk!B147)</f>
        <v>373411</v>
      </c>
      <c r="D144" s="84">
        <f>IF(pt_fylk!C147=0," ",pt_fylk!C147)</f>
        <v>298549</v>
      </c>
      <c r="E144" s="84">
        <f>IF(pt_fylk!D147=0," ",pt_fylk!D147)</f>
        <v>508888</v>
      </c>
      <c r="F144" s="84">
        <f>IF(pt_fylk!E147=0," ",pt_fylk!E147)</f>
        <v>509388</v>
      </c>
      <c r="G144" s="84">
        <f>IF(pt_fylk!F147=0," ",pt_fylk!F147)</f>
        <v>598045</v>
      </c>
      <c r="H144" s="84">
        <f>IF(pt_fylk!G147=0," ",pt_fylk!G147)</f>
        <v>784376</v>
      </c>
      <c r="I144" s="84">
        <f>IF(pt_fylk!H147=0," ",pt_fylk!H147)</f>
        <v>722473</v>
      </c>
      <c r="J144" s="84">
        <f>IF(pt_fylk!I147=0," ",pt_fylk!I147)</f>
        <v>826115</v>
      </c>
      <c r="K144" s="84">
        <f>IF(pt_fylk!J147=0," ",pt_fylk!J147)</f>
        <v>752778</v>
      </c>
      <c r="L144" s="84">
        <f>IF(pt_fylk!K147=0," ",pt_fylk!K147)</f>
        <v>787444</v>
      </c>
      <c r="M144" s="84">
        <f>IF(pt_fylk!L147=0," ",pt_fylk!L147)</f>
        <v>956106</v>
      </c>
      <c r="N144" s="84">
        <f>IF(pt_fylk!M147=0," ",pt_fylk!M147)</f>
        <v>881881</v>
      </c>
      <c r="O144" s="84">
        <f>IF(pt_fylk!N147=0," ",pt_fylk!N147)</f>
        <v>727949</v>
      </c>
      <c r="P144" s="84">
        <f>IF(pt_fylk!O147=0," ",pt_fylk!O147)</f>
        <v>1079176</v>
      </c>
      <c r="Q144" s="84">
        <f>IF(pt_fylk!P147=0," ",pt_fylk!P147)</f>
        <v>1773120</v>
      </c>
      <c r="R144" s="84">
        <f>IF(pt_fylk!Q147=0," ",pt_fylk!Q147)</f>
        <v>1599851</v>
      </c>
    </row>
    <row r="145" spans="2:18" x14ac:dyDescent="0.2">
      <c r="B145" s="83" t="str">
        <f>IF(pt_fylk!A148=0," ",pt_fylk!A148)</f>
        <v>1144 Kvitsøy</v>
      </c>
      <c r="C145" s="84">
        <f>IF(pt_fylk!B148=0," ",pt_fylk!B148)</f>
        <v>1298</v>
      </c>
      <c r="D145" s="84">
        <f>IF(pt_fylk!C148=0," ",pt_fylk!C148)</f>
        <v>1324</v>
      </c>
      <c r="E145" s="84">
        <f>IF(pt_fylk!D148=0," ",pt_fylk!D148)</f>
        <v>1280</v>
      </c>
      <c r="F145" s="84" t="str">
        <f>IF(pt_fylk!E148=0," ",pt_fylk!E148)</f>
        <v xml:space="preserve"> </v>
      </c>
      <c r="G145" s="84" t="str">
        <f>IF(pt_fylk!F148=0," ",pt_fylk!F148)</f>
        <v xml:space="preserve"> </v>
      </c>
      <c r="H145" s="84" t="str">
        <f>IF(pt_fylk!G148=0," ",pt_fylk!G148)</f>
        <v xml:space="preserve"> </v>
      </c>
      <c r="I145" s="84" t="str">
        <f>IF(pt_fylk!H148=0," ",pt_fylk!H148)</f>
        <v xml:space="preserve"> </v>
      </c>
      <c r="J145" s="84" t="str">
        <f>IF(pt_fylk!I148=0," ",pt_fylk!I148)</f>
        <v xml:space="preserve"> </v>
      </c>
      <c r="K145" s="84" t="str">
        <f>IF(pt_fylk!J148=0," ",pt_fylk!J148)</f>
        <v xml:space="preserve"> </v>
      </c>
      <c r="L145" s="84" t="str">
        <f>IF(pt_fylk!K148=0," ",pt_fylk!K148)</f>
        <v xml:space="preserve"> </v>
      </c>
      <c r="M145" s="84" t="str">
        <f>IF(pt_fylk!L148=0," ",pt_fylk!L148)</f>
        <v xml:space="preserve"> </v>
      </c>
      <c r="N145" s="84" t="str">
        <f>IF(pt_fylk!M148=0," ",pt_fylk!M148)</f>
        <v xml:space="preserve"> </v>
      </c>
      <c r="O145" s="84" t="str">
        <f>IF(pt_fylk!N148=0," ",pt_fylk!N148)</f>
        <v xml:space="preserve"> </v>
      </c>
      <c r="P145" s="84" t="str">
        <f>IF(pt_fylk!O148=0," ",pt_fylk!O148)</f>
        <v xml:space="preserve"> </v>
      </c>
      <c r="Q145" s="84" t="str">
        <f>IF(pt_fylk!P148=0," ",pt_fylk!P148)</f>
        <v xml:space="preserve"> </v>
      </c>
      <c r="R145" s="84" t="str">
        <f>IF(pt_fylk!Q148=0," ",pt_fylk!Q148)</f>
        <v xml:space="preserve"> </v>
      </c>
    </row>
    <row r="146" spans="2:18" x14ac:dyDescent="0.2">
      <c r="B146" s="83" t="str">
        <f>IF(pt_fylk!A149=0," ",pt_fylk!A149)</f>
        <v>1145 Bokn</v>
      </c>
      <c r="C146" s="84">
        <f>IF(pt_fylk!B149=0," ",pt_fylk!B149)</f>
        <v>1148</v>
      </c>
      <c r="D146" s="84">
        <f>IF(pt_fylk!C149=0," ",pt_fylk!C149)</f>
        <v>1074</v>
      </c>
      <c r="E146" s="84">
        <f>IF(pt_fylk!D149=0," ",pt_fylk!D149)</f>
        <v>1369</v>
      </c>
      <c r="F146" s="84" t="str">
        <f>IF(pt_fylk!E149=0," ",pt_fylk!E149)</f>
        <v xml:space="preserve"> </v>
      </c>
      <c r="G146" s="84" t="str">
        <f>IF(pt_fylk!F149=0," ",pt_fylk!F149)</f>
        <v xml:space="preserve"> </v>
      </c>
      <c r="H146" s="84" t="str">
        <f>IF(pt_fylk!G149=0," ",pt_fylk!G149)</f>
        <v xml:space="preserve"> </v>
      </c>
      <c r="I146" s="84" t="str">
        <f>IF(pt_fylk!H149=0," ",pt_fylk!H149)</f>
        <v xml:space="preserve"> </v>
      </c>
      <c r="J146" s="84" t="str">
        <f>IF(pt_fylk!I149=0," ",pt_fylk!I149)</f>
        <v xml:space="preserve"> </v>
      </c>
      <c r="K146" s="84" t="str">
        <f>IF(pt_fylk!J149=0," ",pt_fylk!J149)</f>
        <v xml:space="preserve"> </v>
      </c>
      <c r="L146" s="84" t="str">
        <f>IF(pt_fylk!K149=0," ",pt_fylk!K149)</f>
        <v xml:space="preserve"> </v>
      </c>
      <c r="M146" s="84" t="str">
        <f>IF(pt_fylk!L149=0," ",pt_fylk!L149)</f>
        <v xml:space="preserve"> </v>
      </c>
      <c r="N146" s="84" t="str">
        <f>IF(pt_fylk!M149=0," ",pt_fylk!M149)</f>
        <v xml:space="preserve"> </v>
      </c>
      <c r="O146" s="84" t="str">
        <f>IF(pt_fylk!N149=0," ",pt_fylk!N149)</f>
        <v xml:space="preserve"> </v>
      </c>
      <c r="P146" s="84" t="str">
        <f>IF(pt_fylk!O149=0," ",pt_fylk!O149)</f>
        <v xml:space="preserve"> </v>
      </c>
      <c r="Q146" s="84" t="str">
        <f>IF(pt_fylk!P149=0," ",pt_fylk!P149)</f>
        <v xml:space="preserve"> </v>
      </c>
      <c r="R146" s="84" t="str">
        <f>IF(pt_fylk!Q149=0," ",pt_fylk!Q149)</f>
        <v xml:space="preserve"> </v>
      </c>
    </row>
    <row r="147" spans="2:18" x14ac:dyDescent="0.2">
      <c r="B147" s="83" t="str">
        <f>IF(pt_fylk!A150=0," ",pt_fylk!A150)</f>
        <v>1146 Tysvær</v>
      </c>
      <c r="C147" s="84">
        <f>IF(pt_fylk!B150=0," ",pt_fylk!B150)</f>
        <v>18700</v>
      </c>
      <c r="D147" s="84">
        <f>IF(pt_fylk!C150=0," ",pt_fylk!C150)</f>
        <v>17481</v>
      </c>
      <c r="E147" s="84">
        <f>IF(pt_fylk!D150=0," ",pt_fylk!D150)</f>
        <v>16779</v>
      </c>
      <c r="F147" s="84" t="str">
        <f>IF(pt_fylk!E150=0," ",pt_fylk!E150)</f>
        <v xml:space="preserve"> </v>
      </c>
      <c r="G147" s="84" t="str">
        <f>IF(pt_fylk!F150=0," ",pt_fylk!F150)</f>
        <v xml:space="preserve"> </v>
      </c>
      <c r="H147" s="84" t="str">
        <f>IF(pt_fylk!G150=0," ",pt_fylk!G150)</f>
        <v xml:space="preserve"> </v>
      </c>
      <c r="I147" s="84" t="str">
        <f>IF(pt_fylk!H150=0," ",pt_fylk!H150)</f>
        <v xml:space="preserve"> </v>
      </c>
      <c r="J147" s="84" t="str">
        <f>IF(pt_fylk!I150=0," ",pt_fylk!I150)</f>
        <v xml:space="preserve"> </v>
      </c>
      <c r="K147" s="84" t="str">
        <f>IF(pt_fylk!J150=0," ",pt_fylk!J150)</f>
        <v xml:space="preserve"> </v>
      </c>
      <c r="L147" s="84" t="str">
        <f>IF(pt_fylk!K150=0," ",pt_fylk!K150)</f>
        <v xml:space="preserve"> </v>
      </c>
      <c r="M147" s="84" t="str">
        <f>IF(pt_fylk!L150=0," ",pt_fylk!L150)</f>
        <v xml:space="preserve"> </v>
      </c>
      <c r="N147" s="84" t="str">
        <f>IF(pt_fylk!M150=0," ",pt_fylk!M150)</f>
        <v xml:space="preserve"> </v>
      </c>
      <c r="O147" s="84" t="str">
        <f>IF(pt_fylk!N150=0," ",pt_fylk!N150)</f>
        <v xml:space="preserve"> </v>
      </c>
      <c r="P147" s="84" t="str">
        <f>IF(pt_fylk!O150=0," ",pt_fylk!O150)</f>
        <v xml:space="preserve"> </v>
      </c>
      <c r="Q147" s="84" t="str">
        <f>IF(pt_fylk!P150=0," ",pt_fylk!P150)</f>
        <v xml:space="preserve"> </v>
      </c>
      <c r="R147" s="84" t="str">
        <f>IF(pt_fylk!Q150=0," ",pt_fylk!Q150)</f>
        <v xml:space="preserve"> </v>
      </c>
    </row>
    <row r="148" spans="2:18" x14ac:dyDescent="0.2">
      <c r="B148" s="83" t="str">
        <f>IF(pt_fylk!A151=0," ",pt_fylk!A151)</f>
        <v>1149 Karmøy</v>
      </c>
      <c r="C148" s="84">
        <f>IF(pt_fylk!B151=0," ",pt_fylk!B151)</f>
        <v>40061</v>
      </c>
      <c r="D148" s="84">
        <f>IF(pt_fylk!C151=0," ",pt_fylk!C151)</f>
        <v>38085</v>
      </c>
      <c r="E148" s="84">
        <f>IF(pt_fylk!D151=0," ",pt_fylk!D151)</f>
        <v>25886</v>
      </c>
      <c r="F148" s="84">
        <f>IF(pt_fylk!E151=0," ",pt_fylk!E151)</f>
        <v>4036</v>
      </c>
      <c r="G148" s="84" t="str">
        <f>IF(pt_fylk!F151=0," ",pt_fylk!F151)</f>
        <v xml:space="preserve"> </v>
      </c>
      <c r="H148" s="84" t="str">
        <f>IF(pt_fylk!G151=0," ",pt_fylk!G151)</f>
        <v xml:space="preserve"> </v>
      </c>
      <c r="I148" s="84" t="str">
        <f>IF(pt_fylk!H151=0," ",pt_fylk!H151)</f>
        <v xml:space="preserve"> </v>
      </c>
      <c r="J148" s="84" t="str">
        <f>IF(pt_fylk!I151=0," ",pt_fylk!I151)</f>
        <v xml:space="preserve"> </v>
      </c>
      <c r="K148" s="84" t="str">
        <f>IF(pt_fylk!J151=0," ",pt_fylk!J151)</f>
        <v xml:space="preserve"> </v>
      </c>
      <c r="L148" s="84" t="str">
        <f>IF(pt_fylk!K151=0," ",pt_fylk!K151)</f>
        <v xml:space="preserve"> </v>
      </c>
      <c r="M148" s="84" t="str">
        <f>IF(pt_fylk!L151=0," ",pt_fylk!L151)</f>
        <v xml:space="preserve"> </v>
      </c>
      <c r="N148" s="84" t="str">
        <f>IF(pt_fylk!M151=0," ",pt_fylk!M151)</f>
        <v xml:space="preserve"> </v>
      </c>
      <c r="O148" s="84" t="str">
        <f>IF(pt_fylk!N151=0," ",pt_fylk!N151)</f>
        <v xml:space="preserve"> </v>
      </c>
      <c r="P148" s="84" t="str">
        <f>IF(pt_fylk!O151=0," ",pt_fylk!O151)</f>
        <v xml:space="preserve"> </v>
      </c>
      <c r="Q148" s="84" t="str">
        <f>IF(pt_fylk!P151=0," ",pt_fylk!P151)</f>
        <v xml:space="preserve"> </v>
      </c>
      <c r="R148" s="84" t="str">
        <f>IF(pt_fylk!Q151=0," ",pt_fylk!Q151)</f>
        <v xml:space="preserve"> </v>
      </c>
    </row>
    <row r="149" spans="2:18" x14ac:dyDescent="0.2">
      <c r="B149" s="83" t="str">
        <f>IF(pt_fylk!A152=0," ",pt_fylk!A152)</f>
        <v>1160 Vindafjord</v>
      </c>
      <c r="C149" s="84">
        <f>IF(pt_fylk!B152=0," ",pt_fylk!B152)</f>
        <v>81675</v>
      </c>
      <c r="D149" s="84">
        <f>IF(pt_fylk!C152=0," ",pt_fylk!C152)</f>
        <v>65132</v>
      </c>
      <c r="E149" s="84">
        <f>IF(pt_fylk!D152=0," ",pt_fylk!D152)</f>
        <v>63014</v>
      </c>
      <c r="F149" s="84">
        <f>IF(pt_fylk!E152=0," ",pt_fylk!E152)</f>
        <v>70976</v>
      </c>
      <c r="G149" s="84">
        <f>IF(pt_fylk!F152=0," ",pt_fylk!F152)</f>
        <v>70176</v>
      </c>
      <c r="H149" s="84">
        <f>IF(pt_fylk!G152=0," ",pt_fylk!G152)</f>
        <v>60460</v>
      </c>
      <c r="I149" s="84">
        <f>IF(pt_fylk!H152=0," ",pt_fylk!H152)</f>
        <v>63667</v>
      </c>
      <c r="J149" s="84">
        <f>IF(pt_fylk!I152=0," ",pt_fylk!I152)</f>
        <v>68635</v>
      </c>
      <c r="K149" s="84">
        <f>IF(pt_fylk!J152=0," ",pt_fylk!J152)</f>
        <v>59254</v>
      </c>
      <c r="L149" s="84">
        <f>IF(pt_fylk!K152=0," ",pt_fylk!K152)</f>
        <v>58158</v>
      </c>
      <c r="M149" s="84">
        <f>IF(pt_fylk!L152=0," ",pt_fylk!L152)</f>
        <v>62673</v>
      </c>
      <c r="N149" s="84">
        <f>IF(pt_fylk!M152=0," ",pt_fylk!M152)</f>
        <v>62548</v>
      </c>
      <c r="O149" s="84">
        <f>IF(pt_fylk!N152=0," ",pt_fylk!N152)</f>
        <v>39668</v>
      </c>
      <c r="P149" s="84">
        <f>IF(pt_fylk!O152=0," ",pt_fylk!O152)</f>
        <v>61836</v>
      </c>
      <c r="Q149" s="84">
        <f>IF(pt_fylk!P152=0," ",pt_fylk!P152)</f>
        <v>7831</v>
      </c>
      <c r="R149" s="84" t="str">
        <f>IF(pt_fylk!Q152=0," ",pt_fylk!Q152)</f>
        <v xml:space="preserve"> </v>
      </c>
    </row>
    <row r="150" spans="2:18" x14ac:dyDescent="0.2">
      <c r="B150" s="83" t="str">
        <f>IF(pt_fylk!A153=0," ",pt_fylk!A153)</f>
        <v>1201 Bergen</v>
      </c>
      <c r="C150" s="84">
        <f>IF(pt_fylk!B153=0," ",pt_fylk!B153)</f>
        <v>13882</v>
      </c>
      <c r="D150" s="84">
        <f>IF(pt_fylk!C153=0," ",pt_fylk!C153)</f>
        <v>11057</v>
      </c>
      <c r="E150" s="84">
        <f>IF(pt_fylk!D153=0," ",pt_fylk!D153)</f>
        <v>10173</v>
      </c>
      <c r="F150" s="84">
        <f>IF(pt_fylk!E153=0," ",pt_fylk!E153)</f>
        <v>5318</v>
      </c>
      <c r="G150" s="84" t="str">
        <f>IF(pt_fylk!F153=0," ",pt_fylk!F153)</f>
        <v xml:space="preserve"> </v>
      </c>
      <c r="H150" s="84" t="str">
        <f>IF(pt_fylk!G153=0," ",pt_fylk!G153)</f>
        <v xml:space="preserve"> </v>
      </c>
      <c r="I150" s="84" t="str">
        <f>IF(pt_fylk!H153=0," ",pt_fylk!H153)</f>
        <v xml:space="preserve"> </v>
      </c>
      <c r="J150" s="84" t="str">
        <f>IF(pt_fylk!I153=0," ",pt_fylk!I153)</f>
        <v xml:space="preserve"> </v>
      </c>
      <c r="K150" s="84" t="str">
        <f>IF(pt_fylk!J153=0," ",pt_fylk!J153)</f>
        <v xml:space="preserve"> </v>
      </c>
      <c r="L150" s="84" t="str">
        <f>IF(pt_fylk!K153=0," ",pt_fylk!K153)</f>
        <v xml:space="preserve"> </v>
      </c>
      <c r="M150" s="84" t="str">
        <f>IF(pt_fylk!L153=0," ",pt_fylk!L153)</f>
        <v xml:space="preserve"> </v>
      </c>
      <c r="N150" s="84" t="str">
        <f>IF(pt_fylk!M153=0," ",pt_fylk!M153)</f>
        <v xml:space="preserve"> </v>
      </c>
      <c r="O150" s="84" t="str">
        <f>IF(pt_fylk!N153=0," ",pt_fylk!N153)</f>
        <v xml:space="preserve"> </v>
      </c>
      <c r="P150" s="84" t="str">
        <f>IF(pt_fylk!O153=0," ",pt_fylk!O153)</f>
        <v xml:space="preserve"> </v>
      </c>
      <c r="Q150" s="84" t="str">
        <f>IF(pt_fylk!P153=0," ",pt_fylk!P153)</f>
        <v xml:space="preserve"> </v>
      </c>
      <c r="R150" s="84" t="str">
        <f>IF(pt_fylk!Q153=0," ",pt_fylk!Q153)</f>
        <v xml:space="preserve"> </v>
      </c>
    </row>
    <row r="151" spans="2:18" x14ac:dyDescent="0.2">
      <c r="B151" s="83" t="str">
        <f>IF(pt_fylk!A154=0," ",pt_fylk!A154)</f>
        <v>1211 Etne</v>
      </c>
      <c r="C151" s="84">
        <f>IF(pt_fylk!B154=0," ",pt_fylk!B154)</f>
        <v>15167</v>
      </c>
      <c r="D151" s="84">
        <f>IF(pt_fylk!C154=0," ",pt_fylk!C154)</f>
        <v>10115</v>
      </c>
      <c r="E151" s="84">
        <f>IF(pt_fylk!D154=0," ",pt_fylk!D154)</f>
        <v>7567</v>
      </c>
      <c r="F151" s="84">
        <f>IF(pt_fylk!E154=0," ",pt_fylk!E154)</f>
        <v>7252</v>
      </c>
      <c r="G151" s="84" t="str">
        <f>IF(pt_fylk!F154=0," ",pt_fylk!F154)</f>
        <v xml:space="preserve"> </v>
      </c>
      <c r="H151" s="84" t="str">
        <f>IF(pt_fylk!G154=0," ",pt_fylk!G154)</f>
        <v xml:space="preserve"> </v>
      </c>
      <c r="I151" s="84" t="str">
        <f>IF(pt_fylk!H154=0," ",pt_fylk!H154)</f>
        <v xml:space="preserve"> </v>
      </c>
      <c r="J151" s="84" t="str">
        <f>IF(pt_fylk!I154=0," ",pt_fylk!I154)</f>
        <v xml:space="preserve"> </v>
      </c>
      <c r="K151" s="84" t="str">
        <f>IF(pt_fylk!J154=0," ",pt_fylk!J154)</f>
        <v xml:space="preserve"> </v>
      </c>
      <c r="L151" s="84" t="str">
        <f>IF(pt_fylk!K154=0," ",pt_fylk!K154)</f>
        <v xml:space="preserve"> </v>
      </c>
      <c r="M151" s="84" t="str">
        <f>IF(pt_fylk!L154=0," ",pt_fylk!L154)</f>
        <v xml:space="preserve"> </v>
      </c>
      <c r="N151" s="84" t="str">
        <f>IF(pt_fylk!M154=0," ",pt_fylk!M154)</f>
        <v xml:space="preserve"> </v>
      </c>
      <c r="O151" s="84" t="str">
        <f>IF(pt_fylk!N154=0," ",pt_fylk!N154)</f>
        <v xml:space="preserve"> </v>
      </c>
      <c r="P151" s="84" t="str">
        <f>IF(pt_fylk!O154=0," ",pt_fylk!O154)</f>
        <v xml:space="preserve"> </v>
      </c>
      <c r="Q151" s="84" t="str">
        <f>IF(pt_fylk!P154=0," ",pt_fylk!P154)</f>
        <v xml:space="preserve"> </v>
      </c>
      <c r="R151" s="84" t="str">
        <f>IF(pt_fylk!Q154=0," ",pt_fylk!Q154)</f>
        <v xml:space="preserve"> </v>
      </c>
    </row>
    <row r="152" spans="2:18" x14ac:dyDescent="0.2">
      <c r="B152" s="83" t="str">
        <f>IF(pt_fylk!A155=0," ",pt_fylk!A155)</f>
        <v>1216 Sveio</v>
      </c>
      <c r="C152" s="84">
        <f>IF(pt_fylk!B155=0," ",pt_fylk!B155)</f>
        <v>43408</v>
      </c>
      <c r="D152" s="84">
        <f>IF(pt_fylk!C155=0," ",pt_fylk!C155)</f>
        <v>43119</v>
      </c>
      <c r="E152" s="84">
        <f>IF(pt_fylk!D155=0," ",pt_fylk!D155)</f>
        <v>42703</v>
      </c>
      <c r="F152" s="84">
        <f>IF(pt_fylk!E155=0," ",pt_fylk!E155)</f>
        <v>52045</v>
      </c>
      <c r="G152" s="84">
        <f>IF(pt_fylk!F155=0," ",pt_fylk!F155)</f>
        <v>62526</v>
      </c>
      <c r="H152" s="84">
        <f>IF(pt_fylk!G155=0," ",pt_fylk!G155)</f>
        <v>64241</v>
      </c>
      <c r="I152" s="84">
        <f>IF(pt_fylk!H155=0," ",pt_fylk!H155)</f>
        <v>38829</v>
      </c>
      <c r="J152" s="84" t="str">
        <f>IF(pt_fylk!I155=0," ",pt_fylk!I155)</f>
        <v xml:space="preserve"> </v>
      </c>
      <c r="K152" s="84" t="str">
        <f>IF(pt_fylk!J155=0," ",pt_fylk!J155)</f>
        <v xml:space="preserve"> </v>
      </c>
      <c r="L152" s="84" t="str">
        <f>IF(pt_fylk!K155=0," ",pt_fylk!K155)</f>
        <v xml:space="preserve"> </v>
      </c>
      <c r="M152" s="84">
        <f>IF(pt_fylk!L155=0," ",pt_fylk!L155)</f>
        <v>34873</v>
      </c>
      <c r="N152" s="84">
        <f>IF(pt_fylk!M155=0," ",pt_fylk!M155)</f>
        <v>150318</v>
      </c>
      <c r="O152" s="84">
        <f>IF(pt_fylk!N155=0," ",pt_fylk!N155)</f>
        <v>131750</v>
      </c>
      <c r="P152" s="84">
        <f>IF(pt_fylk!O155=0," ",pt_fylk!O155)</f>
        <v>188146</v>
      </c>
      <c r="Q152" s="84">
        <f>IF(pt_fylk!P155=0," ",pt_fylk!P155)</f>
        <v>160692</v>
      </c>
      <c r="R152" s="84" t="str">
        <f>IF(pt_fylk!Q155=0," ",pt_fylk!Q155)</f>
        <v xml:space="preserve"> </v>
      </c>
    </row>
    <row r="153" spans="2:18" x14ac:dyDescent="0.2">
      <c r="B153" s="83" t="str">
        <f>IF(pt_fylk!A156=0," ",pt_fylk!A156)</f>
        <v>1219 Bømlo</v>
      </c>
      <c r="C153" s="84">
        <f>IF(pt_fylk!B156=0," ",pt_fylk!B156)</f>
        <v>7643</v>
      </c>
      <c r="D153" s="84">
        <f>IF(pt_fylk!C156=0," ",pt_fylk!C156)</f>
        <v>4390</v>
      </c>
      <c r="E153" s="84">
        <f>IF(pt_fylk!D156=0," ",pt_fylk!D156)</f>
        <v>2292</v>
      </c>
      <c r="F153" s="84">
        <f>IF(pt_fylk!E156=0," ",pt_fylk!E156)</f>
        <v>2055</v>
      </c>
      <c r="G153" s="84" t="str">
        <f>IF(pt_fylk!F156=0," ",pt_fylk!F156)</f>
        <v xml:space="preserve"> </v>
      </c>
      <c r="H153" s="84" t="str">
        <f>IF(pt_fylk!G156=0," ",pt_fylk!G156)</f>
        <v xml:space="preserve"> </v>
      </c>
      <c r="I153" s="84" t="str">
        <f>IF(pt_fylk!H156=0," ",pt_fylk!H156)</f>
        <v xml:space="preserve"> </v>
      </c>
      <c r="J153" s="84" t="str">
        <f>IF(pt_fylk!I156=0," ",pt_fylk!I156)</f>
        <v xml:space="preserve"> </v>
      </c>
      <c r="K153" s="84" t="str">
        <f>IF(pt_fylk!J156=0," ",pt_fylk!J156)</f>
        <v xml:space="preserve"> </v>
      </c>
      <c r="L153" s="84" t="str">
        <f>IF(pt_fylk!K156=0," ",pt_fylk!K156)</f>
        <v xml:space="preserve"> </v>
      </c>
      <c r="M153" s="84" t="str">
        <f>IF(pt_fylk!L156=0," ",pt_fylk!L156)</f>
        <v xml:space="preserve"> </v>
      </c>
      <c r="N153" s="84" t="str">
        <f>IF(pt_fylk!M156=0," ",pt_fylk!M156)</f>
        <v xml:space="preserve"> </v>
      </c>
      <c r="O153" s="84" t="str">
        <f>IF(pt_fylk!N156=0," ",pt_fylk!N156)</f>
        <v xml:space="preserve"> </v>
      </c>
      <c r="P153" s="84" t="str">
        <f>IF(pt_fylk!O156=0," ",pt_fylk!O156)</f>
        <v xml:space="preserve"> </v>
      </c>
      <c r="Q153" s="84" t="str">
        <f>IF(pt_fylk!P156=0," ",pt_fylk!P156)</f>
        <v xml:space="preserve"> </v>
      </c>
      <c r="R153" s="84" t="str">
        <f>IF(pt_fylk!Q156=0," ",pt_fylk!Q156)</f>
        <v xml:space="preserve"> </v>
      </c>
    </row>
    <row r="154" spans="2:18" x14ac:dyDescent="0.2">
      <c r="B154" s="83" t="str">
        <f>IF(pt_fylk!A157=0," ",pt_fylk!A157)</f>
        <v>1221 Stord</v>
      </c>
      <c r="C154" s="84">
        <f>IF(pt_fylk!B157=0," ",pt_fylk!B157)</f>
        <v>50781</v>
      </c>
      <c r="D154" s="84">
        <f>IF(pt_fylk!C157=0," ",pt_fylk!C157)</f>
        <v>51049</v>
      </c>
      <c r="E154" s="84">
        <f>IF(pt_fylk!D157=0," ",pt_fylk!D157)</f>
        <v>6867</v>
      </c>
      <c r="F154" s="84" t="str">
        <f>IF(pt_fylk!E157=0," ",pt_fylk!E157)</f>
        <v xml:space="preserve"> </v>
      </c>
      <c r="G154" s="84" t="str">
        <f>IF(pt_fylk!F157=0," ",pt_fylk!F157)</f>
        <v xml:space="preserve"> </v>
      </c>
      <c r="H154" s="84" t="str">
        <f>IF(pt_fylk!G157=0," ",pt_fylk!G157)</f>
        <v xml:space="preserve"> </v>
      </c>
      <c r="I154" s="84" t="str">
        <f>IF(pt_fylk!H157=0," ",pt_fylk!H157)</f>
        <v xml:space="preserve"> </v>
      </c>
      <c r="J154" s="84" t="str">
        <f>IF(pt_fylk!I157=0," ",pt_fylk!I157)</f>
        <v xml:space="preserve"> </v>
      </c>
      <c r="K154" s="84" t="str">
        <f>IF(pt_fylk!J157=0," ",pt_fylk!J157)</f>
        <v xml:space="preserve"> </v>
      </c>
      <c r="L154" s="84" t="str">
        <f>IF(pt_fylk!K157=0," ",pt_fylk!K157)</f>
        <v xml:space="preserve"> </v>
      </c>
      <c r="M154" s="84" t="str">
        <f>IF(pt_fylk!L157=0," ",pt_fylk!L157)</f>
        <v xml:space="preserve"> </v>
      </c>
      <c r="N154" s="84" t="str">
        <f>IF(pt_fylk!M157=0," ",pt_fylk!M157)</f>
        <v xml:space="preserve"> </v>
      </c>
      <c r="O154" s="84" t="str">
        <f>IF(pt_fylk!N157=0," ",pt_fylk!N157)</f>
        <v xml:space="preserve"> </v>
      </c>
      <c r="P154" s="84" t="str">
        <f>IF(pt_fylk!O157=0," ",pt_fylk!O157)</f>
        <v xml:space="preserve"> </v>
      </c>
      <c r="Q154" s="84" t="str">
        <f>IF(pt_fylk!P157=0," ",pt_fylk!P157)</f>
        <v xml:space="preserve"> </v>
      </c>
      <c r="R154" s="84" t="str">
        <f>IF(pt_fylk!Q157=0," ",pt_fylk!Q157)</f>
        <v xml:space="preserve"> </v>
      </c>
    </row>
    <row r="155" spans="2:18" x14ac:dyDescent="0.2">
      <c r="B155" s="83" t="str">
        <f>IF(pt_fylk!A158=0," ",pt_fylk!A158)</f>
        <v>1222 Fitjar</v>
      </c>
      <c r="C155" s="84">
        <f>IF(pt_fylk!B158=0," ",pt_fylk!B158)</f>
        <v>3178</v>
      </c>
      <c r="D155" s="84" t="str">
        <f>IF(pt_fylk!C158=0," ",pt_fylk!C158)</f>
        <v xml:space="preserve"> </v>
      </c>
      <c r="E155" s="84" t="str">
        <f>IF(pt_fylk!D158=0," ",pt_fylk!D158)</f>
        <v xml:space="preserve"> </v>
      </c>
      <c r="F155" s="84" t="str">
        <f>IF(pt_fylk!E158=0," ",pt_fylk!E158)</f>
        <v xml:space="preserve"> </v>
      </c>
      <c r="G155" s="84" t="str">
        <f>IF(pt_fylk!F158=0," ",pt_fylk!F158)</f>
        <v xml:space="preserve"> </v>
      </c>
      <c r="H155" s="84" t="str">
        <f>IF(pt_fylk!G158=0," ",pt_fylk!G158)</f>
        <v xml:space="preserve"> </v>
      </c>
      <c r="I155" s="84" t="str">
        <f>IF(pt_fylk!H158=0," ",pt_fylk!H158)</f>
        <v xml:space="preserve"> </v>
      </c>
      <c r="J155" s="84" t="str">
        <f>IF(pt_fylk!I158=0," ",pt_fylk!I158)</f>
        <v xml:space="preserve"> </v>
      </c>
      <c r="K155" s="84" t="str">
        <f>IF(pt_fylk!J158=0," ",pt_fylk!J158)</f>
        <v xml:space="preserve"> </v>
      </c>
      <c r="L155" s="84" t="str">
        <f>IF(pt_fylk!K158=0," ",pt_fylk!K158)</f>
        <v xml:space="preserve"> </v>
      </c>
      <c r="M155" s="84" t="str">
        <f>IF(pt_fylk!L158=0," ",pt_fylk!L158)</f>
        <v xml:space="preserve"> </v>
      </c>
      <c r="N155" s="84" t="str">
        <f>IF(pt_fylk!M158=0," ",pt_fylk!M158)</f>
        <v xml:space="preserve"> </v>
      </c>
      <c r="O155" s="84" t="str">
        <f>IF(pt_fylk!N158=0," ",pt_fylk!N158)</f>
        <v xml:space="preserve"> </v>
      </c>
      <c r="P155" s="84" t="str">
        <f>IF(pt_fylk!O158=0," ",pt_fylk!O158)</f>
        <v xml:space="preserve"> </v>
      </c>
      <c r="Q155" s="84" t="str">
        <f>IF(pt_fylk!P158=0," ",pt_fylk!P158)</f>
        <v xml:space="preserve"> </v>
      </c>
      <c r="R155" s="84" t="str">
        <f>IF(pt_fylk!Q158=0," ",pt_fylk!Q158)</f>
        <v xml:space="preserve"> </v>
      </c>
    </row>
    <row r="156" spans="2:18" x14ac:dyDescent="0.2">
      <c r="B156" s="83" t="str">
        <f>IF(pt_fylk!A159=0," ",pt_fylk!A159)</f>
        <v>1224 Kvinnherad</v>
      </c>
      <c r="C156" s="84">
        <f>IF(pt_fylk!B159=0," ",pt_fylk!B159)</f>
        <v>2186</v>
      </c>
      <c r="D156" s="84">
        <f>IF(pt_fylk!C159=0," ",pt_fylk!C159)</f>
        <v>2231</v>
      </c>
      <c r="E156" s="84">
        <f>IF(pt_fylk!D159=0," ",pt_fylk!D159)</f>
        <v>1950</v>
      </c>
      <c r="F156" s="84">
        <f>IF(pt_fylk!E159=0," ",pt_fylk!E159)</f>
        <v>1921</v>
      </c>
      <c r="G156" s="84" t="str">
        <f>IF(pt_fylk!F159=0," ",pt_fylk!F159)</f>
        <v xml:space="preserve"> </v>
      </c>
      <c r="H156" s="84" t="str">
        <f>IF(pt_fylk!G159=0," ",pt_fylk!G159)</f>
        <v xml:space="preserve"> </v>
      </c>
      <c r="I156" s="84" t="str">
        <f>IF(pt_fylk!H159=0," ",pt_fylk!H159)</f>
        <v xml:space="preserve"> </v>
      </c>
      <c r="J156" s="84" t="str">
        <f>IF(pt_fylk!I159=0," ",pt_fylk!I159)</f>
        <v xml:space="preserve"> </v>
      </c>
      <c r="K156" s="84" t="str">
        <f>IF(pt_fylk!J159=0," ",pt_fylk!J159)</f>
        <v xml:space="preserve"> </v>
      </c>
      <c r="L156" s="84" t="str">
        <f>IF(pt_fylk!K159=0," ",pt_fylk!K159)</f>
        <v xml:space="preserve"> </v>
      </c>
      <c r="M156" s="84" t="str">
        <f>IF(pt_fylk!L159=0," ",pt_fylk!L159)</f>
        <v xml:space="preserve"> </v>
      </c>
      <c r="N156" s="84" t="str">
        <f>IF(pt_fylk!M159=0," ",pt_fylk!M159)</f>
        <v xml:space="preserve"> </v>
      </c>
      <c r="O156" s="84" t="str">
        <f>IF(pt_fylk!N159=0," ",pt_fylk!N159)</f>
        <v xml:space="preserve"> </v>
      </c>
      <c r="P156" s="84" t="str">
        <f>IF(pt_fylk!O159=0," ",pt_fylk!O159)</f>
        <v xml:space="preserve"> </v>
      </c>
      <c r="Q156" s="84" t="str">
        <f>IF(pt_fylk!P159=0," ",pt_fylk!P159)</f>
        <v xml:space="preserve"> </v>
      </c>
      <c r="R156" s="84" t="str">
        <f>IF(pt_fylk!Q159=0," ",pt_fylk!Q159)</f>
        <v xml:space="preserve"> </v>
      </c>
    </row>
    <row r="157" spans="2:18" x14ac:dyDescent="0.2">
      <c r="B157" s="83" t="str">
        <f>IF(pt_fylk!A160=0," ",pt_fylk!A160)</f>
        <v>1227 Jondal</v>
      </c>
      <c r="C157" s="84">
        <f>IF(pt_fylk!B160=0," ",pt_fylk!B160)</f>
        <v>1841</v>
      </c>
      <c r="D157" s="84" t="str">
        <f>IF(pt_fylk!C160=0," ",pt_fylk!C160)</f>
        <v xml:space="preserve"> </v>
      </c>
      <c r="E157" s="84" t="str">
        <f>IF(pt_fylk!D160=0," ",pt_fylk!D160)</f>
        <v xml:space="preserve"> </v>
      </c>
      <c r="F157" s="84" t="str">
        <f>IF(pt_fylk!E160=0," ",pt_fylk!E160)</f>
        <v xml:space="preserve"> </v>
      </c>
      <c r="G157" s="84" t="str">
        <f>IF(pt_fylk!F160=0," ",pt_fylk!F160)</f>
        <v xml:space="preserve"> </v>
      </c>
      <c r="H157" s="84" t="str">
        <f>IF(pt_fylk!G160=0," ",pt_fylk!G160)</f>
        <v xml:space="preserve"> </v>
      </c>
      <c r="I157" s="84" t="str">
        <f>IF(pt_fylk!H160=0," ",pt_fylk!H160)</f>
        <v xml:space="preserve"> </v>
      </c>
      <c r="J157" s="84" t="str">
        <f>IF(pt_fylk!I160=0," ",pt_fylk!I160)</f>
        <v xml:space="preserve"> </v>
      </c>
      <c r="K157" s="84" t="str">
        <f>IF(pt_fylk!J160=0," ",pt_fylk!J160)</f>
        <v xml:space="preserve"> </v>
      </c>
      <c r="L157" s="84" t="str">
        <f>IF(pt_fylk!K160=0," ",pt_fylk!K160)</f>
        <v xml:space="preserve"> </v>
      </c>
      <c r="M157" s="84" t="str">
        <f>IF(pt_fylk!L160=0," ",pt_fylk!L160)</f>
        <v xml:space="preserve"> </v>
      </c>
      <c r="N157" s="84" t="str">
        <f>IF(pt_fylk!M160=0," ",pt_fylk!M160)</f>
        <v xml:space="preserve"> </v>
      </c>
      <c r="O157" s="84" t="str">
        <f>IF(pt_fylk!N160=0," ",pt_fylk!N160)</f>
        <v xml:space="preserve"> </v>
      </c>
      <c r="P157" s="84" t="str">
        <f>IF(pt_fylk!O160=0," ",pt_fylk!O160)</f>
        <v xml:space="preserve"> </v>
      </c>
      <c r="Q157" s="84" t="str">
        <f>IF(pt_fylk!P160=0," ",pt_fylk!P160)</f>
        <v xml:space="preserve"> </v>
      </c>
      <c r="R157" s="84" t="str">
        <f>IF(pt_fylk!Q160=0," ",pt_fylk!Q160)</f>
        <v xml:space="preserve"> </v>
      </c>
    </row>
    <row r="158" spans="2:18" x14ac:dyDescent="0.2">
      <c r="B158" s="83" t="str">
        <f>IF(pt_fylk!A161=0," ",pt_fylk!A161)</f>
        <v>1228 Odda</v>
      </c>
      <c r="C158" s="84">
        <f>IF(pt_fylk!B161=0," ",pt_fylk!B161)</f>
        <v>3133</v>
      </c>
      <c r="D158" s="84" t="str">
        <f>IF(pt_fylk!C161=0," ",pt_fylk!C161)</f>
        <v xml:space="preserve"> </v>
      </c>
      <c r="E158" s="84" t="str">
        <f>IF(pt_fylk!D161=0," ",pt_fylk!D161)</f>
        <v xml:space="preserve"> </v>
      </c>
      <c r="F158" s="84" t="str">
        <f>IF(pt_fylk!E161=0," ",pt_fylk!E161)</f>
        <v xml:space="preserve"> </v>
      </c>
      <c r="G158" s="84" t="str">
        <f>IF(pt_fylk!F161=0," ",pt_fylk!F161)</f>
        <v xml:space="preserve"> </v>
      </c>
      <c r="H158" s="84" t="str">
        <f>IF(pt_fylk!G161=0," ",pt_fylk!G161)</f>
        <v xml:space="preserve"> </v>
      </c>
      <c r="I158" s="84" t="str">
        <f>IF(pt_fylk!H161=0," ",pt_fylk!H161)</f>
        <v xml:space="preserve"> </v>
      </c>
      <c r="J158" s="84" t="str">
        <f>IF(pt_fylk!I161=0," ",pt_fylk!I161)</f>
        <v xml:space="preserve"> </v>
      </c>
      <c r="K158" s="84" t="str">
        <f>IF(pt_fylk!J161=0," ",pt_fylk!J161)</f>
        <v xml:space="preserve"> </v>
      </c>
      <c r="L158" s="84" t="str">
        <f>IF(pt_fylk!K161=0," ",pt_fylk!K161)</f>
        <v xml:space="preserve"> </v>
      </c>
      <c r="M158" s="84" t="str">
        <f>IF(pt_fylk!L161=0," ",pt_fylk!L161)</f>
        <v xml:space="preserve"> </v>
      </c>
      <c r="N158" s="84" t="str">
        <f>IF(pt_fylk!M161=0," ",pt_fylk!M161)</f>
        <v xml:space="preserve"> </v>
      </c>
      <c r="O158" s="84" t="str">
        <f>IF(pt_fylk!N161=0," ",pt_fylk!N161)</f>
        <v xml:space="preserve"> </v>
      </c>
      <c r="P158" s="84" t="str">
        <f>IF(pt_fylk!O161=0," ",pt_fylk!O161)</f>
        <v xml:space="preserve"> </v>
      </c>
      <c r="Q158" s="84" t="str">
        <f>IF(pt_fylk!P161=0," ",pt_fylk!P161)</f>
        <v xml:space="preserve"> </v>
      </c>
      <c r="R158" s="84" t="str">
        <f>IF(pt_fylk!Q161=0," ",pt_fylk!Q161)</f>
        <v xml:space="preserve"> </v>
      </c>
    </row>
    <row r="159" spans="2:18" x14ac:dyDescent="0.2">
      <c r="B159" s="83" t="str">
        <f>IF(pt_fylk!A162=0," ",pt_fylk!A162)</f>
        <v>1231 Ullensvang</v>
      </c>
      <c r="C159" s="84">
        <f>IF(pt_fylk!B162=0," ",pt_fylk!B162)</f>
        <v>388418</v>
      </c>
      <c r="D159" s="84">
        <f>IF(pt_fylk!C162=0," ",pt_fylk!C162)</f>
        <v>401148</v>
      </c>
      <c r="E159" s="84">
        <f>IF(pt_fylk!D162=0," ",pt_fylk!D162)</f>
        <v>382163</v>
      </c>
      <c r="F159" s="84">
        <f>IF(pt_fylk!E162=0," ",pt_fylk!E162)</f>
        <v>375508</v>
      </c>
      <c r="G159" s="84">
        <f>IF(pt_fylk!F162=0," ",pt_fylk!F162)</f>
        <v>413258</v>
      </c>
      <c r="H159" s="84">
        <f>IF(pt_fylk!G162=0," ",pt_fylk!G162)</f>
        <v>394991</v>
      </c>
      <c r="I159" s="84">
        <f>IF(pt_fylk!H162=0," ",pt_fylk!H162)</f>
        <v>295976</v>
      </c>
      <c r="J159" s="84">
        <f>IF(pt_fylk!I162=0," ",pt_fylk!I162)</f>
        <v>289394</v>
      </c>
      <c r="K159" s="84">
        <f>IF(pt_fylk!J162=0," ",pt_fylk!J162)</f>
        <v>265247</v>
      </c>
      <c r="L159" s="84">
        <f>IF(pt_fylk!K162=0," ",pt_fylk!K162)</f>
        <v>267821</v>
      </c>
      <c r="M159" s="84">
        <f>IF(pt_fylk!L162=0," ",pt_fylk!L162)</f>
        <v>292495</v>
      </c>
      <c r="N159" s="84">
        <f>IF(pt_fylk!M162=0," ",pt_fylk!M162)</f>
        <v>241314</v>
      </c>
      <c r="O159" s="84">
        <f>IF(pt_fylk!N162=0," ",pt_fylk!N162)</f>
        <v>51051</v>
      </c>
      <c r="P159" s="84" t="str">
        <f>IF(pt_fylk!O162=0," ",pt_fylk!O162)</f>
        <v xml:space="preserve"> </v>
      </c>
      <c r="Q159" s="84" t="str">
        <f>IF(pt_fylk!P162=0," ",pt_fylk!P162)</f>
        <v xml:space="preserve"> </v>
      </c>
      <c r="R159" s="84" t="str">
        <f>IF(pt_fylk!Q162=0," ",pt_fylk!Q162)</f>
        <v xml:space="preserve"> </v>
      </c>
    </row>
    <row r="160" spans="2:18" x14ac:dyDescent="0.2">
      <c r="B160" s="83" t="str">
        <f>IF(pt_fylk!A163=0," ",pt_fylk!A163)</f>
        <v>1233 Ulvik</v>
      </c>
      <c r="C160" s="84">
        <f>IF(pt_fylk!B163=0," ",pt_fylk!B163)</f>
        <v>77637</v>
      </c>
      <c r="D160" s="84">
        <f>IF(pt_fylk!C163=0," ",pt_fylk!C163)</f>
        <v>100548</v>
      </c>
      <c r="E160" s="84">
        <f>IF(pt_fylk!D163=0," ",pt_fylk!D163)</f>
        <v>99128</v>
      </c>
      <c r="F160" s="84">
        <f>IF(pt_fylk!E163=0," ",pt_fylk!E163)</f>
        <v>102441</v>
      </c>
      <c r="G160" s="84">
        <f>IF(pt_fylk!F163=0," ",pt_fylk!F163)</f>
        <v>134555</v>
      </c>
      <c r="H160" s="84">
        <f>IF(pt_fylk!G163=0," ",pt_fylk!G163)</f>
        <v>121752</v>
      </c>
      <c r="I160" s="84">
        <f>IF(pt_fylk!H163=0," ",pt_fylk!H163)</f>
        <v>108254</v>
      </c>
      <c r="J160" s="84">
        <f>IF(pt_fylk!I163=0," ",pt_fylk!I163)</f>
        <v>122822</v>
      </c>
      <c r="K160" s="84">
        <f>IF(pt_fylk!J163=0," ",pt_fylk!J163)</f>
        <v>93311</v>
      </c>
      <c r="L160" s="84">
        <f>IF(pt_fylk!K163=0," ",pt_fylk!K163)</f>
        <v>100984</v>
      </c>
      <c r="M160" s="84">
        <f>IF(pt_fylk!L163=0," ",pt_fylk!L163)</f>
        <v>118727</v>
      </c>
      <c r="N160" s="84">
        <f>IF(pt_fylk!M163=0," ",pt_fylk!M163)</f>
        <v>95828</v>
      </c>
      <c r="O160" s="84">
        <f>IF(pt_fylk!N163=0," ",pt_fylk!N163)</f>
        <v>32379</v>
      </c>
      <c r="P160" s="84" t="str">
        <f>IF(pt_fylk!O163=0," ",pt_fylk!O163)</f>
        <v xml:space="preserve"> </v>
      </c>
      <c r="Q160" s="84" t="str">
        <f>IF(pt_fylk!P163=0," ",pt_fylk!P163)</f>
        <v xml:space="preserve"> </v>
      </c>
      <c r="R160" s="84" t="str">
        <f>IF(pt_fylk!Q163=0," ",pt_fylk!Q163)</f>
        <v xml:space="preserve"> </v>
      </c>
    </row>
    <row r="161" spans="2:18" x14ac:dyDescent="0.2">
      <c r="B161" s="83" t="str">
        <f>IF(pt_fylk!A164=0," ",pt_fylk!A164)</f>
        <v>1235 Voss</v>
      </c>
      <c r="C161" s="84">
        <f>IF(pt_fylk!B164=0," ",pt_fylk!B164)</f>
        <v>1423</v>
      </c>
      <c r="D161" s="84">
        <f>IF(pt_fylk!C164=0," ",pt_fylk!C164)</f>
        <v>3294</v>
      </c>
      <c r="E161" s="84">
        <f>IF(pt_fylk!D164=0," ",pt_fylk!D164)</f>
        <v>3403</v>
      </c>
      <c r="F161" s="84">
        <f>IF(pt_fylk!E164=0," ",pt_fylk!E164)</f>
        <v>784</v>
      </c>
      <c r="G161" s="84" t="str">
        <f>IF(pt_fylk!F164=0," ",pt_fylk!F164)</f>
        <v xml:space="preserve"> </v>
      </c>
      <c r="H161" s="84" t="str">
        <f>IF(pt_fylk!G164=0," ",pt_fylk!G164)</f>
        <v xml:space="preserve"> </v>
      </c>
      <c r="I161" s="84" t="str">
        <f>IF(pt_fylk!H164=0," ",pt_fylk!H164)</f>
        <v xml:space="preserve"> </v>
      </c>
      <c r="J161" s="84" t="str">
        <f>IF(pt_fylk!I164=0," ",pt_fylk!I164)</f>
        <v xml:space="preserve"> </v>
      </c>
      <c r="K161" s="84" t="str">
        <f>IF(pt_fylk!J164=0," ",pt_fylk!J164)</f>
        <v xml:space="preserve"> </v>
      </c>
      <c r="L161" s="84" t="str">
        <f>IF(pt_fylk!K164=0," ",pt_fylk!K164)</f>
        <v xml:space="preserve"> </v>
      </c>
      <c r="M161" s="84" t="str">
        <f>IF(pt_fylk!L164=0," ",pt_fylk!L164)</f>
        <v xml:space="preserve"> </v>
      </c>
      <c r="N161" s="84" t="str">
        <f>IF(pt_fylk!M164=0," ",pt_fylk!M164)</f>
        <v xml:space="preserve"> </v>
      </c>
      <c r="O161" s="84" t="str">
        <f>IF(pt_fylk!N164=0," ",pt_fylk!N164)</f>
        <v xml:space="preserve"> </v>
      </c>
      <c r="P161" s="84" t="str">
        <f>IF(pt_fylk!O164=0," ",pt_fylk!O164)</f>
        <v xml:space="preserve"> </v>
      </c>
      <c r="Q161" s="84" t="str">
        <f>IF(pt_fylk!P164=0," ",pt_fylk!P164)</f>
        <v xml:space="preserve"> </v>
      </c>
      <c r="R161" s="84" t="str">
        <f>IF(pt_fylk!Q164=0," ",pt_fylk!Q164)</f>
        <v xml:space="preserve"> </v>
      </c>
    </row>
    <row r="162" spans="2:18" x14ac:dyDescent="0.2">
      <c r="B162" s="83" t="str">
        <f>IF(pt_fylk!A165=0," ",pt_fylk!A165)</f>
        <v>1238 Kvam</v>
      </c>
      <c r="C162" s="84">
        <f>IF(pt_fylk!B165=0," ",pt_fylk!B165)</f>
        <v>101048</v>
      </c>
      <c r="D162" s="84">
        <f>IF(pt_fylk!C165=0," ",pt_fylk!C165)</f>
        <v>85493</v>
      </c>
      <c r="E162" s="84">
        <f>IF(pt_fylk!D165=0," ",pt_fylk!D165)</f>
        <v>46837</v>
      </c>
      <c r="F162" s="84">
        <f>IF(pt_fylk!E165=0," ",pt_fylk!E165)</f>
        <v>46651</v>
      </c>
      <c r="G162" s="84">
        <f>IF(pt_fylk!F165=0," ",pt_fylk!F165)</f>
        <v>38693</v>
      </c>
      <c r="H162" s="84">
        <f>IF(pt_fylk!G165=0," ",pt_fylk!G165)</f>
        <v>26794</v>
      </c>
      <c r="I162" s="84" t="str">
        <f>IF(pt_fylk!H165=0," ",pt_fylk!H165)</f>
        <v xml:space="preserve"> </v>
      </c>
      <c r="J162" s="84" t="str">
        <f>IF(pt_fylk!I165=0," ",pt_fylk!I165)</f>
        <v xml:space="preserve"> </v>
      </c>
      <c r="K162" s="84" t="str">
        <f>IF(pt_fylk!J165=0," ",pt_fylk!J165)</f>
        <v xml:space="preserve"> </v>
      </c>
      <c r="L162" s="84" t="str">
        <f>IF(pt_fylk!K165=0," ",pt_fylk!K165)</f>
        <v xml:space="preserve"> </v>
      </c>
      <c r="M162" s="84" t="str">
        <f>IF(pt_fylk!L165=0," ",pt_fylk!L165)</f>
        <v xml:space="preserve"> </v>
      </c>
      <c r="N162" s="84" t="str">
        <f>IF(pt_fylk!M165=0," ",pt_fylk!M165)</f>
        <v xml:space="preserve"> </v>
      </c>
      <c r="O162" s="84" t="str">
        <f>IF(pt_fylk!N165=0," ",pt_fylk!N165)</f>
        <v xml:space="preserve"> </v>
      </c>
      <c r="P162" s="84">
        <f>IF(pt_fylk!O165=0," ",pt_fylk!O165)</f>
        <v>45826</v>
      </c>
      <c r="Q162" s="84">
        <f>IF(pt_fylk!P165=0," ",pt_fylk!P165)</f>
        <v>105459</v>
      </c>
      <c r="R162" s="84">
        <f>IF(pt_fylk!Q165=0," ",pt_fylk!Q165)</f>
        <v>108258</v>
      </c>
    </row>
    <row r="163" spans="2:18" x14ac:dyDescent="0.2">
      <c r="B163" s="83" t="str">
        <f>IF(pt_fylk!A166=0," ",pt_fylk!A166)</f>
        <v>1241 Fusa</v>
      </c>
      <c r="C163" s="84">
        <f>IF(pt_fylk!B166=0," ",pt_fylk!B166)</f>
        <v>27120</v>
      </c>
      <c r="D163" s="84">
        <f>IF(pt_fylk!C166=0," ",pt_fylk!C166)</f>
        <v>21756</v>
      </c>
      <c r="E163" s="84">
        <f>IF(pt_fylk!D166=0," ",pt_fylk!D166)</f>
        <v>26896</v>
      </c>
      <c r="F163" s="84">
        <f>IF(pt_fylk!E166=0," ",pt_fylk!E166)</f>
        <v>7765</v>
      </c>
      <c r="G163" s="84" t="str">
        <f>IF(pt_fylk!F166=0," ",pt_fylk!F166)</f>
        <v xml:space="preserve"> </v>
      </c>
      <c r="H163" s="84" t="str">
        <f>IF(pt_fylk!G166=0," ",pt_fylk!G166)</f>
        <v xml:space="preserve"> </v>
      </c>
      <c r="I163" s="84" t="str">
        <f>IF(pt_fylk!H166=0," ",pt_fylk!H166)</f>
        <v xml:space="preserve"> </v>
      </c>
      <c r="J163" s="84" t="str">
        <f>IF(pt_fylk!I166=0," ",pt_fylk!I166)</f>
        <v xml:space="preserve"> </v>
      </c>
      <c r="K163" s="84" t="str">
        <f>IF(pt_fylk!J166=0," ",pt_fylk!J166)</f>
        <v xml:space="preserve"> </v>
      </c>
      <c r="L163" s="84" t="str">
        <f>IF(pt_fylk!K166=0," ",pt_fylk!K166)</f>
        <v xml:space="preserve"> </v>
      </c>
      <c r="M163" s="84" t="str">
        <f>IF(pt_fylk!L166=0," ",pt_fylk!L166)</f>
        <v xml:space="preserve"> </v>
      </c>
      <c r="N163" s="84" t="str">
        <f>IF(pt_fylk!M166=0," ",pt_fylk!M166)</f>
        <v xml:space="preserve"> </v>
      </c>
      <c r="O163" s="84" t="str">
        <f>IF(pt_fylk!N166=0," ",pt_fylk!N166)</f>
        <v xml:space="preserve"> </v>
      </c>
      <c r="P163" s="84" t="str">
        <f>IF(pt_fylk!O166=0," ",pt_fylk!O166)</f>
        <v xml:space="preserve"> </v>
      </c>
      <c r="Q163" s="84" t="str">
        <f>IF(pt_fylk!P166=0," ",pt_fylk!P166)</f>
        <v xml:space="preserve"> </v>
      </c>
      <c r="R163" s="84" t="str">
        <f>IF(pt_fylk!Q166=0," ",pt_fylk!Q166)</f>
        <v xml:space="preserve"> </v>
      </c>
    </row>
    <row r="164" spans="2:18" x14ac:dyDescent="0.2">
      <c r="B164" s="83" t="str">
        <f>IF(pt_fylk!A167=0," ",pt_fylk!A167)</f>
        <v>1244 Austevoll</v>
      </c>
      <c r="C164" s="84">
        <f>IF(pt_fylk!B167=0," ",pt_fylk!B167)</f>
        <v>3991</v>
      </c>
      <c r="D164" s="84" t="str">
        <f>IF(pt_fylk!C167=0," ",pt_fylk!C167)</f>
        <v xml:space="preserve"> </v>
      </c>
      <c r="E164" s="84">
        <f>IF(pt_fylk!D167=0," ",pt_fylk!D167)</f>
        <v>3339</v>
      </c>
      <c r="F164" s="84">
        <f>IF(pt_fylk!E167=0," ",pt_fylk!E167)</f>
        <v>2982</v>
      </c>
      <c r="G164" s="84" t="str">
        <f>IF(pt_fylk!F167=0," ",pt_fylk!F167)</f>
        <v xml:space="preserve"> </v>
      </c>
      <c r="H164" s="84" t="str">
        <f>IF(pt_fylk!G167=0," ",pt_fylk!G167)</f>
        <v xml:space="preserve"> </v>
      </c>
      <c r="I164" s="84" t="str">
        <f>IF(pt_fylk!H167=0," ",pt_fylk!H167)</f>
        <v xml:space="preserve"> </v>
      </c>
      <c r="J164" s="84" t="str">
        <f>IF(pt_fylk!I167=0," ",pt_fylk!I167)</f>
        <v xml:space="preserve"> </v>
      </c>
      <c r="K164" s="84" t="str">
        <f>IF(pt_fylk!J167=0," ",pt_fylk!J167)</f>
        <v xml:space="preserve"> </v>
      </c>
      <c r="L164" s="84" t="str">
        <f>IF(pt_fylk!K167=0," ",pt_fylk!K167)</f>
        <v xml:space="preserve"> </v>
      </c>
      <c r="M164" s="84" t="str">
        <f>IF(pt_fylk!L167=0," ",pt_fylk!L167)</f>
        <v xml:space="preserve"> </v>
      </c>
      <c r="N164" s="84" t="str">
        <f>IF(pt_fylk!M167=0," ",pt_fylk!M167)</f>
        <v xml:space="preserve"> </v>
      </c>
      <c r="O164" s="84" t="str">
        <f>IF(pt_fylk!N167=0," ",pt_fylk!N167)</f>
        <v xml:space="preserve"> </v>
      </c>
      <c r="P164" s="84" t="str">
        <f>IF(pt_fylk!O167=0," ",pt_fylk!O167)</f>
        <v xml:space="preserve"> </v>
      </c>
      <c r="Q164" s="84" t="str">
        <f>IF(pt_fylk!P167=0," ",pt_fylk!P167)</f>
        <v xml:space="preserve"> </v>
      </c>
      <c r="R164" s="84" t="str">
        <f>IF(pt_fylk!Q167=0," ",pt_fylk!Q167)</f>
        <v xml:space="preserve"> </v>
      </c>
    </row>
    <row r="165" spans="2:18" x14ac:dyDescent="0.2">
      <c r="B165" s="83" t="str">
        <f>IF(pt_fylk!A168=0," ",pt_fylk!A168)</f>
        <v>1247 Askøy</v>
      </c>
      <c r="C165" s="84">
        <f>IF(pt_fylk!B168=0," ",pt_fylk!B168)</f>
        <v>27449</v>
      </c>
      <c r="D165" s="84">
        <f>IF(pt_fylk!C168=0," ",pt_fylk!C168)</f>
        <v>17019</v>
      </c>
      <c r="E165" s="84">
        <f>IF(pt_fylk!D168=0," ",pt_fylk!D168)</f>
        <v>19288</v>
      </c>
      <c r="F165" s="84">
        <f>IF(pt_fylk!E168=0," ",pt_fylk!E168)</f>
        <v>6181</v>
      </c>
      <c r="G165" s="84" t="str">
        <f>IF(pt_fylk!F168=0," ",pt_fylk!F168)</f>
        <v xml:space="preserve"> </v>
      </c>
      <c r="H165" s="84" t="str">
        <f>IF(pt_fylk!G168=0," ",pt_fylk!G168)</f>
        <v xml:space="preserve"> </v>
      </c>
      <c r="I165" s="84" t="str">
        <f>IF(pt_fylk!H168=0," ",pt_fylk!H168)</f>
        <v xml:space="preserve"> </v>
      </c>
      <c r="J165" s="84" t="str">
        <f>IF(pt_fylk!I168=0," ",pt_fylk!I168)</f>
        <v xml:space="preserve"> </v>
      </c>
      <c r="K165" s="84" t="str">
        <f>IF(pt_fylk!J168=0," ",pt_fylk!J168)</f>
        <v xml:space="preserve"> </v>
      </c>
      <c r="L165" s="84" t="str">
        <f>IF(pt_fylk!K168=0," ",pt_fylk!K168)</f>
        <v xml:space="preserve"> </v>
      </c>
      <c r="M165" s="84" t="str">
        <f>IF(pt_fylk!L168=0," ",pt_fylk!L168)</f>
        <v xml:space="preserve"> </v>
      </c>
      <c r="N165" s="84" t="str">
        <f>IF(pt_fylk!M168=0," ",pt_fylk!M168)</f>
        <v xml:space="preserve"> </v>
      </c>
      <c r="O165" s="84" t="str">
        <f>IF(pt_fylk!N168=0," ",pt_fylk!N168)</f>
        <v xml:space="preserve"> </v>
      </c>
      <c r="P165" s="84" t="str">
        <f>IF(pt_fylk!O168=0," ",pt_fylk!O168)</f>
        <v xml:space="preserve"> </v>
      </c>
      <c r="Q165" s="84" t="str">
        <f>IF(pt_fylk!P168=0," ",pt_fylk!P168)</f>
        <v xml:space="preserve"> </v>
      </c>
      <c r="R165" s="84" t="str">
        <f>IF(pt_fylk!Q168=0," ",pt_fylk!Q168)</f>
        <v xml:space="preserve"> </v>
      </c>
    </row>
    <row r="166" spans="2:18" x14ac:dyDescent="0.2">
      <c r="B166" s="83" t="str">
        <f>IF(pt_fylk!A169=0," ",pt_fylk!A169)</f>
        <v>1252 Modalen</v>
      </c>
      <c r="C166" s="84" t="str">
        <f>IF(pt_fylk!B169=0," ",pt_fylk!B169)</f>
        <v xml:space="preserve"> </v>
      </c>
      <c r="D166" s="84">
        <f>IF(pt_fylk!C169=0," ",pt_fylk!C169)</f>
        <v>5387</v>
      </c>
      <c r="E166" s="84">
        <f>IF(pt_fylk!D169=0," ",pt_fylk!D169)</f>
        <v>4897</v>
      </c>
      <c r="F166" s="84">
        <f>IF(pt_fylk!E169=0," ",pt_fylk!E169)</f>
        <v>4421</v>
      </c>
      <c r="G166" s="84" t="str">
        <f>IF(pt_fylk!F169=0," ",pt_fylk!F169)</f>
        <v xml:space="preserve"> </v>
      </c>
      <c r="H166" s="84" t="str">
        <f>IF(pt_fylk!G169=0," ",pt_fylk!G169)</f>
        <v xml:space="preserve"> </v>
      </c>
      <c r="I166" s="84" t="str">
        <f>IF(pt_fylk!H169=0," ",pt_fylk!H169)</f>
        <v xml:space="preserve"> </v>
      </c>
      <c r="J166" s="84" t="str">
        <f>IF(pt_fylk!I169=0," ",pt_fylk!I169)</f>
        <v xml:space="preserve"> </v>
      </c>
      <c r="K166" s="84" t="str">
        <f>IF(pt_fylk!J169=0," ",pt_fylk!J169)</f>
        <v xml:space="preserve"> </v>
      </c>
      <c r="L166" s="84" t="str">
        <f>IF(pt_fylk!K169=0," ",pt_fylk!K169)</f>
        <v xml:space="preserve"> </v>
      </c>
      <c r="M166" s="84" t="str">
        <f>IF(pt_fylk!L169=0," ",pt_fylk!L169)</f>
        <v xml:space="preserve"> </v>
      </c>
      <c r="N166" s="84" t="str">
        <f>IF(pt_fylk!M169=0," ",pt_fylk!M169)</f>
        <v xml:space="preserve"> </v>
      </c>
      <c r="O166" s="84" t="str">
        <f>IF(pt_fylk!N169=0," ",pt_fylk!N169)</f>
        <v xml:space="preserve"> </v>
      </c>
      <c r="P166" s="84" t="str">
        <f>IF(pt_fylk!O169=0," ",pt_fylk!O169)</f>
        <v xml:space="preserve"> </v>
      </c>
      <c r="Q166" s="84" t="str">
        <f>IF(pt_fylk!P169=0," ",pt_fylk!P169)</f>
        <v xml:space="preserve"> </v>
      </c>
      <c r="R166" s="84" t="str">
        <f>IF(pt_fylk!Q169=0," ",pt_fylk!Q169)</f>
        <v xml:space="preserve"> </v>
      </c>
    </row>
    <row r="167" spans="2:18" x14ac:dyDescent="0.2">
      <c r="B167" s="83" t="str">
        <f>IF(pt_fylk!A170=0," ",pt_fylk!A170)</f>
        <v>1259 Øygarden</v>
      </c>
      <c r="C167" s="84">
        <f>IF(pt_fylk!B170=0," ",pt_fylk!B170)</f>
        <v>4837</v>
      </c>
      <c r="D167" s="84">
        <f>IF(pt_fylk!C170=0," ",pt_fylk!C170)</f>
        <v>6522</v>
      </c>
      <c r="E167" s="84">
        <f>IF(pt_fylk!D170=0," ",pt_fylk!D170)</f>
        <v>1000</v>
      </c>
      <c r="F167" s="84">
        <f>IF(pt_fylk!E170=0," ",pt_fylk!E170)</f>
        <v>5752</v>
      </c>
      <c r="G167" s="84" t="str">
        <f>IF(pt_fylk!F170=0," ",pt_fylk!F170)</f>
        <v xml:space="preserve"> </v>
      </c>
      <c r="H167" s="84" t="str">
        <f>IF(pt_fylk!G170=0," ",pt_fylk!G170)</f>
        <v xml:space="preserve"> </v>
      </c>
      <c r="I167" s="84" t="str">
        <f>IF(pt_fylk!H170=0," ",pt_fylk!H170)</f>
        <v xml:space="preserve"> </v>
      </c>
      <c r="J167" s="84" t="str">
        <f>IF(pt_fylk!I170=0," ",pt_fylk!I170)</f>
        <v xml:space="preserve"> </v>
      </c>
      <c r="K167" s="84" t="str">
        <f>IF(pt_fylk!J170=0," ",pt_fylk!J170)</f>
        <v xml:space="preserve"> </v>
      </c>
      <c r="L167" s="84" t="str">
        <f>IF(pt_fylk!K170=0," ",pt_fylk!K170)</f>
        <v xml:space="preserve"> </v>
      </c>
      <c r="M167" s="84" t="str">
        <f>IF(pt_fylk!L170=0," ",pt_fylk!L170)</f>
        <v xml:space="preserve"> </v>
      </c>
      <c r="N167" s="84" t="str">
        <f>IF(pt_fylk!M170=0," ",pt_fylk!M170)</f>
        <v xml:space="preserve"> </v>
      </c>
      <c r="O167" s="84" t="str">
        <f>IF(pt_fylk!N170=0," ",pt_fylk!N170)</f>
        <v xml:space="preserve"> </v>
      </c>
      <c r="P167" s="84" t="str">
        <f>IF(pt_fylk!O170=0," ",pt_fylk!O170)</f>
        <v xml:space="preserve"> </v>
      </c>
      <c r="Q167" s="84" t="str">
        <f>IF(pt_fylk!P170=0," ",pt_fylk!P170)</f>
        <v xml:space="preserve"> </v>
      </c>
      <c r="R167" s="84" t="str">
        <f>IF(pt_fylk!Q170=0," ",pt_fylk!Q170)</f>
        <v xml:space="preserve"> </v>
      </c>
    </row>
    <row r="168" spans="2:18" x14ac:dyDescent="0.2">
      <c r="B168" s="83" t="str">
        <f>IF(pt_fylk!A171=0," ",pt_fylk!A171)</f>
        <v>1260 Radøy</v>
      </c>
      <c r="C168" s="84">
        <f>IF(pt_fylk!B171=0," ",pt_fylk!B171)</f>
        <v>66984</v>
      </c>
      <c r="D168" s="84">
        <f>IF(pt_fylk!C171=0," ",pt_fylk!C171)</f>
        <v>59959</v>
      </c>
      <c r="E168" s="84">
        <f>IF(pt_fylk!D171=0," ",pt_fylk!D171)</f>
        <v>63647</v>
      </c>
      <c r="F168" s="84">
        <f>IF(pt_fylk!E171=0," ",pt_fylk!E171)</f>
        <v>62732</v>
      </c>
      <c r="G168" s="84">
        <f>IF(pt_fylk!F171=0," ",pt_fylk!F171)</f>
        <v>72761</v>
      </c>
      <c r="H168" s="84">
        <f>IF(pt_fylk!G171=0," ",pt_fylk!G171)</f>
        <v>79016</v>
      </c>
      <c r="I168" s="84">
        <f>IF(pt_fylk!H171=0," ",pt_fylk!H171)</f>
        <v>70050</v>
      </c>
      <c r="J168" s="84">
        <f>IF(pt_fylk!I171=0," ",pt_fylk!I171)</f>
        <v>74021</v>
      </c>
      <c r="K168" s="84">
        <f>IF(pt_fylk!J171=0," ",pt_fylk!J171)</f>
        <v>54528</v>
      </c>
      <c r="L168" s="84">
        <f>IF(pt_fylk!K171=0," ",pt_fylk!K171)</f>
        <v>58620</v>
      </c>
      <c r="M168" s="84">
        <f>IF(pt_fylk!L171=0," ",pt_fylk!L171)</f>
        <v>64740</v>
      </c>
      <c r="N168" s="84">
        <f>IF(pt_fylk!M171=0," ",pt_fylk!M171)</f>
        <v>59066</v>
      </c>
      <c r="O168" s="84">
        <f>IF(pt_fylk!N171=0," ",pt_fylk!N171)</f>
        <v>58271</v>
      </c>
      <c r="P168" s="84" t="str">
        <f>IF(pt_fylk!O171=0," ",pt_fylk!O171)</f>
        <v xml:space="preserve"> </v>
      </c>
      <c r="Q168" s="84" t="str">
        <f>IF(pt_fylk!P171=0," ",pt_fylk!P171)</f>
        <v xml:space="preserve"> </v>
      </c>
      <c r="R168" s="84" t="str">
        <f>IF(pt_fylk!Q171=0," ",pt_fylk!Q171)</f>
        <v xml:space="preserve"> </v>
      </c>
    </row>
    <row r="169" spans="2:18" x14ac:dyDescent="0.2">
      <c r="B169" s="83" t="str">
        <f>IF(pt_fylk!A172=0," ",pt_fylk!A172)</f>
        <v>1263 Lindås</v>
      </c>
      <c r="C169" s="84">
        <f>IF(pt_fylk!B172=0," ",pt_fylk!B172)</f>
        <v>5606</v>
      </c>
      <c r="D169" s="84">
        <f>IF(pt_fylk!C172=0," ",pt_fylk!C172)</f>
        <v>2528</v>
      </c>
      <c r="E169" s="84">
        <f>IF(pt_fylk!D172=0," ",pt_fylk!D172)</f>
        <v>2820</v>
      </c>
      <c r="F169" s="84" t="str">
        <f>IF(pt_fylk!E172=0," ",pt_fylk!E172)</f>
        <v xml:space="preserve"> </v>
      </c>
      <c r="G169" s="84" t="str">
        <f>IF(pt_fylk!F172=0," ",pt_fylk!F172)</f>
        <v xml:space="preserve"> </v>
      </c>
      <c r="H169" s="84" t="str">
        <f>IF(pt_fylk!G172=0," ",pt_fylk!G172)</f>
        <v xml:space="preserve"> </v>
      </c>
      <c r="I169" s="84" t="str">
        <f>IF(pt_fylk!H172=0," ",pt_fylk!H172)</f>
        <v xml:space="preserve"> </v>
      </c>
      <c r="J169" s="84" t="str">
        <f>IF(pt_fylk!I172=0," ",pt_fylk!I172)</f>
        <v xml:space="preserve"> </v>
      </c>
      <c r="K169" s="84" t="str">
        <f>IF(pt_fylk!J172=0," ",pt_fylk!J172)</f>
        <v xml:space="preserve"> </v>
      </c>
      <c r="L169" s="84" t="str">
        <f>IF(pt_fylk!K172=0," ",pt_fylk!K172)</f>
        <v xml:space="preserve"> </v>
      </c>
      <c r="M169" s="84" t="str">
        <f>IF(pt_fylk!L172=0," ",pt_fylk!L172)</f>
        <v xml:space="preserve"> </v>
      </c>
      <c r="N169" s="84" t="str">
        <f>IF(pt_fylk!M172=0," ",pt_fylk!M172)</f>
        <v xml:space="preserve"> </v>
      </c>
      <c r="O169" s="84" t="str">
        <f>IF(pt_fylk!N172=0," ",pt_fylk!N172)</f>
        <v xml:space="preserve"> </v>
      </c>
      <c r="P169" s="84" t="str">
        <f>IF(pt_fylk!O172=0," ",pt_fylk!O172)</f>
        <v xml:space="preserve"> </v>
      </c>
      <c r="Q169" s="84" t="str">
        <f>IF(pt_fylk!P172=0," ",pt_fylk!P172)</f>
        <v xml:space="preserve"> </v>
      </c>
      <c r="R169" s="84" t="str">
        <f>IF(pt_fylk!Q172=0," ",pt_fylk!Q172)</f>
        <v xml:space="preserve"> </v>
      </c>
    </row>
    <row r="170" spans="2:18" x14ac:dyDescent="0.2">
      <c r="B170" s="83" t="str">
        <f>IF(pt_fylk!A173=0," ",pt_fylk!A173)</f>
        <v>1264 Austrheim</v>
      </c>
      <c r="C170" s="84">
        <f>IF(pt_fylk!B173=0," ",pt_fylk!B173)</f>
        <v>2974</v>
      </c>
      <c r="D170" s="84" t="str">
        <f>IF(pt_fylk!C173=0," ",pt_fylk!C173)</f>
        <v xml:space="preserve"> </v>
      </c>
      <c r="E170" s="84" t="str">
        <f>IF(pt_fylk!D173=0," ",pt_fylk!D173)</f>
        <v xml:space="preserve"> </v>
      </c>
      <c r="F170" s="84" t="str">
        <f>IF(pt_fylk!E173=0," ",pt_fylk!E173)</f>
        <v xml:space="preserve"> </v>
      </c>
      <c r="G170" s="84" t="str">
        <f>IF(pt_fylk!F173=0," ",pt_fylk!F173)</f>
        <v xml:space="preserve"> </v>
      </c>
      <c r="H170" s="84" t="str">
        <f>IF(pt_fylk!G173=0," ",pt_fylk!G173)</f>
        <v xml:space="preserve"> </v>
      </c>
      <c r="I170" s="84" t="str">
        <f>IF(pt_fylk!H173=0," ",pt_fylk!H173)</f>
        <v xml:space="preserve"> </v>
      </c>
      <c r="J170" s="84" t="str">
        <f>IF(pt_fylk!I173=0," ",pt_fylk!I173)</f>
        <v xml:space="preserve"> </v>
      </c>
      <c r="K170" s="84" t="str">
        <f>IF(pt_fylk!J173=0," ",pt_fylk!J173)</f>
        <v xml:space="preserve"> </v>
      </c>
      <c r="L170" s="84" t="str">
        <f>IF(pt_fylk!K173=0," ",pt_fylk!K173)</f>
        <v xml:space="preserve"> </v>
      </c>
      <c r="M170" s="84" t="str">
        <f>IF(pt_fylk!L173=0," ",pt_fylk!L173)</f>
        <v xml:space="preserve"> </v>
      </c>
      <c r="N170" s="84" t="str">
        <f>IF(pt_fylk!M173=0," ",pt_fylk!M173)</f>
        <v xml:space="preserve"> </v>
      </c>
      <c r="O170" s="84" t="str">
        <f>IF(pt_fylk!N173=0," ",pt_fylk!N173)</f>
        <v xml:space="preserve"> </v>
      </c>
      <c r="P170" s="84" t="str">
        <f>IF(pt_fylk!O173=0," ",pt_fylk!O173)</f>
        <v xml:space="preserve"> </v>
      </c>
      <c r="Q170" s="84" t="str">
        <f>IF(pt_fylk!P173=0," ",pt_fylk!P173)</f>
        <v xml:space="preserve"> </v>
      </c>
      <c r="R170" s="84" t="str">
        <f>IF(pt_fylk!Q173=0," ",pt_fylk!Q173)</f>
        <v xml:space="preserve"> </v>
      </c>
    </row>
    <row r="171" spans="2:18" x14ac:dyDescent="0.2">
      <c r="B171" s="83" t="str">
        <f>IF(pt_fylk!A174=0," ",pt_fylk!A174)</f>
        <v>1266 Masfjorden</v>
      </c>
      <c r="C171" s="84">
        <f>IF(pt_fylk!B174=0," ",pt_fylk!B174)</f>
        <v>99799</v>
      </c>
      <c r="D171" s="84">
        <f>IF(pt_fylk!C174=0," ",pt_fylk!C174)</f>
        <v>110835</v>
      </c>
      <c r="E171" s="84">
        <f>IF(pt_fylk!D174=0," ",pt_fylk!D174)</f>
        <v>116081</v>
      </c>
      <c r="F171" s="84">
        <f>IF(pt_fylk!E174=0," ",pt_fylk!E174)</f>
        <v>217457</v>
      </c>
      <c r="G171" s="84">
        <f>IF(pt_fylk!F174=0," ",pt_fylk!F174)</f>
        <v>258323</v>
      </c>
      <c r="H171" s="84">
        <f>IF(pt_fylk!G174=0," ",pt_fylk!G174)</f>
        <v>308036</v>
      </c>
      <c r="I171" s="84">
        <f>IF(pt_fylk!H174=0," ",pt_fylk!H174)</f>
        <v>245404</v>
      </c>
      <c r="J171" s="84">
        <f>IF(pt_fylk!I174=0," ",pt_fylk!I174)</f>
        <v>267047</v>
      </c>
      <c r="K171" s="84">
        <f>IF(pt_fylk!J174=0," ",pt_fylk!J174)</f>
        <v>236110</v>
      </c>
      <c r="L171" s="84">
        <f>IF(pt_fylk!K174=0," ",pt_fylk!K174)</f>
        <v>241459</v>
      </c>
      <c r="M171" s="84">
        <f>IF(pt_fylk!L174=0," ",pt_fylk!L174)</f>
        <v>243079</v>
      </c>
      <c r="N171" s="84">
        <f>IF(pt_fylk!M174=0," ",pt_fylk!M174)</f>
        <v>266931</v>
      </c>
      <c r="O171" s="84">
        <f>IF(pt_fylk!N174=0," ",pt_fylk!N174)</f>
        <v>179634</v>
      </c>
      <c r="P171" s="84">
        <f>IF(pt_fylk!O174=0," ",pt_fylk!O174)</f>
        <v>33542</v>
      </c>
      <c r="Q171" s="84" t="str">
        <f>IF(pt_fylk!P174=0," ",pt_fylk!P174)</f>
        <v xml:space="preserve"> </v>
      </c>
      <c r="R171" s="84" t="str">
        <f>IF(pt_fylk!Q174=0," ",pt_fylk!Q174)</f>
        <v xml:space="preserve"> </v>
      </c>
    </row>
    <row r="172" spans="2:18" x14ac:dyDescent="0.2">
      <c r="B172" s="83" t="str">
        <f>IF(pt_fylk!A175=0," ",pt_fylk!A175)</f>
        <v>1401 Flora</v>
      </c>
      <c r="C172" s="84">
        <f>IF(pt_fylk!B175=0," ",pt_fylk!B175)</f>
        <v>4127</v>
      </c>
      <c r="D172" s="84">
        <f>IF(pt_fylk!C175=0," ",pt_fylk!C175)</f>
        <v>4350</v>
      </c>
      <c r="E172" s="84" t="str">
        <f>IF(pt_fylk!D175=0," ",pt_fylk!D175)</f>
        <v xml:space="preserve"> </v>
      </c>
      <c r="F172" s="84">
        <f>IF(pt_fylk!E175=0," ",pt_fylk!E175)</f>
        <v>4936</v>
      </c>
      <c r="G172" s="84" t="str">
        <f>IF(pt_fylk!F175=0," ",pt_fylk!F175)</f>
        <v xml:space="preserve"> </v>
      </c>
      <c r="H172" s="84" t="str">
        <f>IF(pt_fylk!G175=0," ",pt_fylk!G175)</f>
        <v xml:space="preserve"> </v>
      </c>
      <c r="I172" s="84" t="str">
        <f>IF(pt_fylk!H175=0," ",pt_fylk!H175)</f>
        <v xml:space="preserve"> </v>
      </c>
      <c r="J172" s="84" t="str">
        <f>IF(pt_fylk!I175=0," ",pt_fylk!I175)</f>
        <v xml:space="preserve"> </v>
      </c>
      <c r="K172" s="84" t="str">
        <f>IF(pt_fylk!J175=0," ",pt_fylk!J175)</f>
        <v xml:space="preserve"> </v>
      </c>
      <c r="L172" s="84" t="str">
        <f>IF(pt_fylk!K175=0," ",pt_fylk!K175)</f>
        <v xml:space="preserve"> </v>
      </c>
      <c r="M172" s="84" t="str">
        <f>IF(pt_fylk!L175=0," ",pt_fylk!L175)</f>
        <v xml:space="preserve"> </v>
      </c>
      <c r="N172" s="84" t="str">
        <f>IF(pt_fylk!M175=0," ",pt_fylk!M175)</f>
        <v xml:space="preserve"> </v>
      </c>
      <c r="O172" s="84" t="str">
        <f>IF(pt_fylk!N175=0," ",pt_fylk!N175)</f>
        <v xml:space="preserve"> </v>
      </c>
      <c r="P172" s="84" t="str">
        <f>IF(pt_fylk!O175=0," ",pt_fylk!O175)</f>
        <v xml:space="preserve"> </v>
      </c>
      <c r="Q172" s="84" t="str">
        <f>IF(pt_fylk!P175=0," ",pt_fylk!P175)</f>
        <v xml:space="preserve"> </v>
      </c>
      <c r="R172" s="84" t="str">
        <f>IF(pt_fylk!Q175=0," ",pt_fylk!Q175)</f>
        <v xml:space="preserve"> </v>
      </c>
    </row>
    <row r="173" spans="2:18" x14ac:dyDescent="0.2">
      <c r="B173" s="83" t="str">
        <f>IF(pt_fylk!A176=0," ",pt_fylk!A176)</f>
        <v>1411 Gulen</v>
      </c>
      <c r="C173" s="84">
        <f>IF(pt_fylk!B176=0," ",pt_fylk!B176)</f>
        <v>72076</v>
      </c>
      <c r="D173" s="84">
        <f>IF(pt_fylk!C176=0," ",pt_fylk!C176)</f>
        <v>66438</v>
      </c>
      <c r="E173" s="84">
        <f>IF(pt_fylk!D176=0," ",pt_fylk!D176)</f>
        <v>48812</v>
      </c>
      <c r="F173" s="84">
        <f>IF(pt_fylk!E176=0," ",pt_fylk!E176)</f>
        <v>4199</v>
      </c>
      <c r="G173" s="84">
        <f>IF(pt_fylk!F176=0," ",pt_fylk!F176)</f>
        <v>6370</v>
      </c>
      <c r="H173" s="84" t="str">
        <f>IF(pt_fylk!G176=0," ",pt_fylk!G176)</f>
        <v xml:space="preserve"> </v>
      </c>
      <c r="I173" s="84" t="str">
        <f>IF(pt_fylk!H176=0," ",pt_fylk!H176)</f>
        <v xml:space="preserve"> </v>
      </c>
      <c r="J173" s="84" t="str">
        <f>IF(pt_fylk!I176=0," ",pt_fylk!I176)</f>
        <v xml:space="preserve"> </v>
      </c>
      <c r="K173" s="84" t="str">
        <f>IF(pt_fylk!J176=0," ",pt_fylk!J176)</f>
        <v xml:space="preserve"> </v>
      </c>
      <c r="L173" s="84" t="str">
        <f>IF(pt_fylk!K176=0," ",pt_fylk!K176)</f>
        <v xml:space="preserve"> </v>
      </c>
      <c r="M173" s="84" t="str">
        <f>IF(pt_fylk!L176=0," ",pt_fylk!L176)</f>
        <v xml:space="preserve"> </v>
      </c>
      <c r="N173" s="84" t="str">
        <f>IF(pt_fylk!M176=0," ",pt_fylk!M176)</f>
        <v xml:space="preserve"> </v>
      </c>
      <c r="O173" s="84" t="str">
        <f>IF(pt_fylk!N176=0," ",pt_fylk!N176)</f>
        <v xml:space="preserve"> </v>
      </c>
      <c r="P173" s="84" t="str">
        <f>IF(pt_fylk!O176=0," ",pt_fylk!O176)</f>
        <v xml:space="preserve"> </v>
      </c>
      <c r="Q173" s="84" t="str">
        <f>IF(pt_fylk!P176=0," ",pt_fylk!P176)</f>
        <v xml:space="preserve"> </v>
      </c>
      <c r="R173" s="84" t="str">
        <f>IF(pt_fylk!Q176=0," ",pt_fylk!Q176)</f>
        <v xml:space="preserve"> </v>
      </c>
    </row>
    <row r="174" spans="2:18" x14ac:dyDescent="0.2">
      <c r="B174" s="83" t="str">
        <f>IF(pt_fylk!A177=0," ",pt_fylk!A177)</f>
        <v>1412 Solund</v>
      </c>
      <c r="C174" s="84">
        <f>IF(pt_fylk!B177=0," ",pt_fylk!B177)</f>
        <v>1196</v>
      </c>
      <c r="D174" s="84" t="str">
        <f>IF(pt_fylk!C177=0," ",pt_fylk!C177)</f>
        <v xml:space="preserve"> </v>
      </c>
      <c r="E174" s="84" t="str">
        <f>IF(pt_fylk!D177=0," ",pt_fylk!D177)</f>
        <v xml:space="preserve"> </v>
      </c>
      <c r="F174" s="84">
        <f>IF(pt_fylk!E177=0," ",pt_fylk!E177)</f>
        <v>6899</v>
      </c>
      <c r="G174" s="84">
        <f>IF(pt_fylk!F177=0," ",pt_fylk!F177)</f>
        <v>4910</v>
      </c>
      <c r="H174" s="84" t="str">
        <f>IF(pt_fylk!G177=0," ",pt_fylk!G177)</f>
        <v xml:space="preserve"> </v>
      </c>
      <c r="I174" s="84" t="str">
        <f>IF(pt_fylk!H177=0," ",pt_fylk!H177)</f>
        <v xml:space="preserve"> </v>
      </c>
      <c r="J174" s="84" t="str">
        <f>IF(pt_fylk!I177=0," ",pt_fylk!I177)</f>
        <v xml:space="preserve"> </v>
      </c>
      <c r="K174" s="84" t="str">
        <f>IF(pt_fylk!J177=0," ",pt_fylk!J177)</f>
        <v xml:space="preserve"> </v>
      </c>
      <c r="L174" s="84" t="str">
        <f>IF(pt_fylk!K177=0," ",pt_fylk!K177)</f>
        <v xml:space="preserve"> </v>
      </c>
      <c r="M174" s="84" t="str">
        <f>IF(pt_fylk!L177=0," ",pt_fylk!L177)</f>
        <v xml:space="preserve"> </v>
      </c>
      <c r="N174" s="84" t="str">
        <f>IF(pt_fylk!M177=0," ",pt_fylk!M177)</f>
        <v xml:space="preserve"> </v>
      </c>
      <c r="O174" s="84" t="str">
        <f>IF(pt_fylk!N177=0," ",pt_fylk!N177)</f>
        <v xml:space="preserve"> </v>
      </c>
      <c r="P174" s="84" t="str">
        <f>IF(pt_fylk!O177=0," ",pt_fylk!O177)</f>
        <v xml:space="preserve"> </v>
      </c>
      <c r="Q174" s="84" t="str">
        <f>IF(pt_fylk!P177=0," ",pt_fylk!P177)</f>
        <v xml:space="preserve"> </v>
      </c>
      <c r="R174" s="84" t="str">
        <f>IF(pt_fylk!Q177=0," ",pt_fylk!Q177)</f>
        <v xml:space="preserve"> </v>
      </c>
    </row>
    <row r="175" spans="2:18" x14ac:dyDescent="0.2">
      <c r="B175" s="83" t="str">
        <f>IF(pt_fylk!A178=0," ",pt_fylk!A178)</f>
        <v>1413 Hyllestad</v>
      </c>
      <c r="C175" s="84">
        <f>IF(pt_fylk!B178=0," ",pt_fylk!B178)</f>
        <v>781</v>
      </c>
      <c r="D175" s="84">
        <f>IF(pt_fylk!C178=0," ",pt_fylk!C178)</f>
        <v>6353</v>
      </c>
      <c r="E175" s="84">
        <f>IF(pt_fylk!D178=0," ",pt_fylk!D178)</f>
        <v>6790</v>
      </c>
      <c r="F175" s="84">
        <f>IF(pt_fylk!E178=0," ",pt_fylk!E178)</f>
        <v>4857</v>
      </c>
      <c r="G175" s="84" t="str">
        <f>IF(pt_fylk!F178=0," ",pt_fylk!F178)</f>
        <v xml:space="preserve"> </v>
      </c>
      <c r="H175" s="84" t="str">
        <f>IF(pt_fylk!G178=0," ",pt_fylk!G178)</f>
        <v xml:space="preserve"> </v>
      </c>
      <c r="I175" s="84" t="str">
        <f>IF(pt_fylk!H178=0," ",pt_fylk!H178)</f>
        <v xml:space="preserve"> </v>
      </c>
      <c r="J175" s="84" t="str">
        <f>IF(pt_fylk!I178=0," ",pt_fylk!I178)</f>
        <v xml:space="preserve"> </v>
      </c>
      <c r="K175" s="84" t="str">
        <f>IF(pt_fylk!J178=0," ",pt_fylk!J178)</f>
        <v xml:space="preserve"> </v>
      </c>
      <c r="L175" s="84" t="str">
        <f>IF(pt_fylk!K178=0," ",pt_fylk!K178)</f>
        <v xml:space="preserve"> </v>
      </c>
      <c r="M175" s="84" t="str">
        <f>IF(pt_fylk!L178=0," ",pt_fylk!L178)</f>
        <v xml:space="preserve"> </v>
      </c>
      <c r="N175" s="84" t="str">
        <f>IF(pt_fylk!M178=0," ",pt_fylk!M178)</f>
        <v xml:space="preserve"> </v>
      </c>
      <c r="O175" s="84" t="str">
        <f>IF(pt_fylk!N178=0," ",pt_fylk!N178)</f>
        <v xml:space="preserve"> </v>
      </c>
      <c r="P175" s="84" t="str">
        <f>IF(pt_fylk!O178=0," ",pt_fylk!O178)</f>
        <v xml:space="preserve"> </v>
      </c>
      <c r="Q175" s="84" t="str">
        <f>IF(pt_fylk!P178=0," ",pt_fylk!P178)</f>
        <v xml:space="preserve"> </v>
      </c>
      <c r="R175" s="84" t="str">
        <f>IF(pt_fylk!Q178=0," ",pt_fylk!Q178)</f>
        <v xml:space="preserve"> </v>
      </c>
    </row>
    <row r="176" spans="2:18" x14ac:dyDescent="0.2">
      <c r="B176" s="83" t="str">
        <f>IF(pt_fylk!A179=0," ",pt_fylk!A179)</f>
        <v>1416 Høyanger</v>
      </c>
      <c r="C176" s="84">
        <f>IF(pt_fylk!B179=0," ",pt_fylk!B179)</f>
        <v>1651</v>
      </c>
      <c r="D176" s="84" t="str">
        <f>IF(pt_fylk!C179=0," ",pt_fylk!C179)</f>
        <v xml:space="preserve"> </v>
      </c>
      <c r="E176" s="84">
        <f>IF(pt_fylk!D179=0," ",pt_fylk!D179)</f>
        <v>1746</v>
      </c>
      <c r="F176" s="84">
        <f>IF(pt_fylk!E179=0," ",pt_fylk!E179)</f>
        <v>1627</v>
      </c>
      <c r="G176" s="84" t="str">
        <f>IF(pt_fylk!F179=0," ",pt_fylk!F179)</f>
        <v xml:space="preserve"> </v>
      </c>
      <c r="H176" s="84" t="str">
        <f>IF(pt_fylk!G179=0," ",pt_fylk!G179)</f>
        <v xml:space="preserve"> </v>
      </c>
      <c r="I176" s="84" t="str">
        <f>IF(pt_fylk!H179=0," ",pt_fylk!H179)</f>
        <v xml:space="preserve"> </v>
      </c>
      <c r="J176" s="84" t="str">
        <f>IF(pt_fylk!I179=0," ",pt_fylk!I179)</f>
        <v xml:space="preserve"> </v>
      </c>
      <c r="K176" s="84" t="str">
        <f>IF(pt_fylk!J179=0," ",pt_fylk!J179)</f>
        <v xml:space="preserve"> </v>
      </c>
      <c r="L176" s="84" t="str">
        <f>IF(pt_fylk!K179=0," ",pt_fylk!K179)</f>
        <v xml:space="preserve"> </v>
      </c>
      <c r="M176" s="84" t="str">
        <f>IF(pt_fylk!L179=0," ",pt_fylk!L179)</f>
        <v xml:space="preserve"> </v>
      </c>
      <c r="N176" s="84" t="str">
        <f>IF(pt_fylk!M179=0," ",pt_fylk!M179)</f>
        <v xml:space="preserve"> </v>
      </c>
      <c r="O176" s="84" t="str">
        <f>IF(pt_fylk!N179=0," ",pt_fylk!N179)</f>
        <v xml:space="preserve"> </v>
      </c>
      <c r="P176" s="84" t="str">
        <f>IF(pt_fylk!O179=0," ",pt_fylk!O179)</f>
        <v xml:space="preserve"> </v>
      </c>
      <c r="Q176" s="84" t="str">
        <f>IF(pt_fylk!P179=0," ",pt_fylk!P179)</f>
        <v xml:space="preserve"> </v>
      </c>
      <c r="R176" s="84" t="str">
        <f>IF(pt_fylk!Q179=0," ",pt_fylk!Q179)</f>
        <v xml:space="preserve"> </v>
      </c>
    </row>
    <row r="177" spans="2:18" x14ac:dyDescent="0.2">
      <c r="B177" s="83" t="str">
        <f>IF(pt_fylk!A180=0," ",pt_fylk!A180)</f>
        <v>1417 Vik</v>
      </c>
      <c r="C177" s="84">
        <f>IF(pt_fylk!B180=0," ",pt_fylk!B180)</f>
        <v>3203</v>
      </c>
      <c r="D177" s="84">
        <f>IF(pt_fylk!C180=0," ",pt_fylk!C180)</f>
        <v>2930</v>
      </c>
      <c r="E177" s="84" t="str">
        <f>IF(pt_fylk!D180=0," ",pt_fylk!D180)</f>
        <v xml:space="preserve"> </v>
      </c>
      <c r="F177" s="84">
        <f>IF(pt_fylk!E180=0," ",pt_fylk!E180)</f>
        <v>2990</v>
      </c>
      <c r="G177" s="84" t="str">
        <f>IF(pt_fylk!F180=0," ",pt_fylk!F180)</f>
        <v xml:space="preserve"> </v>
      </c>
      <c r="H177" s="84" t="str">
        <f>IF(pt_fylk!G180=0," ",pt_fylk!G180)</f>
        <v xml:space="preserve"> </v>
      </c>
      <c r="I177" s="84" t="str">
        <f>IF(pt_fylk!H180=0," ",pt_fylk!H180)</f>
        <v xml:space="preserve"> </v>
      </c>
      <c r="J177" s="84" t="str">
        <f>IF(pt_fylk!I180=0," ",pt_fylk!I180)</f>
        <v xml:space="preserve"> </v>
      </c>
      <c r="K177" s="84" t="str">
        <f>IF(pt_fylk!J180=0," ",pt_fylk!J180)</f>
        <v xml:space="preserve"> </v>
      </c>
      <c r="L177" s="84" t="str">
        <f>IF(pt_fylk!K180=0," ",pt_fylk!K180)</f>
        <v xml:space="preserve"> </v>
      </c>
      <c r="M177" s="84" t="str">
        <f>IF(pt_fylk!L180=0," ",pt_fylk!L180)</f>
        <v xml:space="preserve"> </v>
      </c>
      <c r="N177" s="84" t="str">
        <f>IF(pt_fylk!M180=0," ",pt_fylk!M180)</f>
        <v xml:space="preserve"> </v>
      </c>
      <c r="O177" s="84" t="str">
        <f>IF(pt_fylk!N180=0," ",pt_fylk!N180)</f>
        <v xml:space="preserve"> </v>
      </c>
      <c r="P177" s="84" t="str">
        <f>IF(pt_fylk!O180=0," ",pt_fylk!O180)</f>
        <v xml:space="preserve"> </v>
      </c>
      <c r="Q177" s="84" t="str">
        <f>IF(pt_fylk!P180=0," ",pt_fylk!P180)</f>
        <v xml:space="preserve"> </v>
      </c>
      <c r="R177" s="84" t="str">
        <f>IF(pt_fylk!Q180=0," ",pt_fylk!Q180)</f>
        <v xml:space="preserve"> </v>
      </c>
    </row>
    <row r="178" spans="2:18" x14ac:dyDescent="0.2">
      <c r="B178" s="83" t="str">
        <f>IF(pt_fylk!A181=0," ",pt_fylk!A181)</f>
        <v>1428 Askvoll</v>
      </c>
      <c r="C178" s="84" t="str">
        <f>IF(pt_fylk!B181=0," ",pt_fylk!B181)</f>
        <v xml:space="preserve"> </v>
      </c>
      <c r="D178" s="84" t="str">
        <f>IF(pt_fylk!C181=0," ",pt_fylk!C181)</f>
        <v xml:space="preserve"> </v>
      </c>
      <c r="E178" s="84">
        <f>IF(pt_fylk!D181=0," ",pt_fylk!D181)</f>
        <v>7448</v>
      </c>
      <c r="F178" s="84" t="str">
        <f>IF(pt_fylk!E181=0," ",pt_fylk!E181)</f>
        <v xml:space="preserve"> </v>
      </c>
      <c r="G178" s="84">
        <f>IF(pt_fylk!F181=0," ",pt_fylk!F181)</f>
        <v>7376</v>
      </c>
      <c r="H178" s="84" t="str">
        <f>IF(pt_fylk!G181=0," ",pt_fylk!G181)</f>
        <v xml:space="preserve"> </v>
      </c>
      <c r="I178" s="84" t="str">
        <f>IF(pt_fylk!H181=0," ",pt_fylk!H181)</f>
        <v xml:space="preserve"> </v>
      </c>
      <c r="J178" s="84" t="str">
        <f>IF(pt_fylk!I181=0," ",pt_fylk!I181)</f>
        <v xml:space="preserve"> </v>
      </c>
      <c r="K178" s="84" t="str">
        <f>IF(pt_fylk!J181=0," ",pt_fylk!J181)</f>
        <v xml:space="preserve"> </v>
      </c>
      <c r="L178" s="84" t="str">
        <f>IF(pt_fylk!K181=0," ",pt_fylk!K181)</f>
        <v xml:space="preserve"> </v>
      </c>
      <c r="M178" s="84" t="str">
        <f>IF(pt_fylk!L181=0," ",pt_fylk!L181)</f>
        <v xml:space="preserve"> </v>
      </c>
      <c r="N178" s="84" t="str">
        <f>IF(pt_fylk!M181=0," ",pt_fylk!M181)</f>
        <v xml:space="preserve"> </v>
      </c>
      <c r="O178" s="84" t="str">
        <f>IF(pt_fylk!N181=0," ",pt_fylk!N181)</f>
        <v xml:space="preserve"> </v>
      </c>
      <c r="P178" s="84" t="str">
        <f>IF(pt_fylk!O181=0," ",pt_fylk!O181)</f>
        <v xml:space="preserve"> </v>
      </c>
      <c r="Q178" s="84" t="str">
        <f>IF(pt_fylk!P181=0," ",pt_fylk!P181)</f>
        <v xml:space="preserve"> </v>
      </c>
      <c r="R178" s="84" t="str">
        <f>IF(pt_fylk!Q181=0," ",pt_fylk!Q181)</f>
        <v xml:space="preserve"> </v>
      </c>
    </row>
    <row r="179" spans="2:18" x14ac:dyDescent="0.2">
      <c r="B179" s="83" t="str">
        <f>IF(pt_fylk!A182=0," ",pt_fylk!A182)</f>
        <v>1430 Gaular</v>
      </c>
      <c r="C179" s="84" t="str">
        <f>IF(pt_fylk!B182=0," ",pt_fylk!B182)</f>
        <v xml:space="preserve"> </v>
      </c>
      <c r="D179" s="84">
        <f>IF(pt_fylk!C182=0," ",pt_fylk!C182)</f>
        <v>6016</v>
      </c>
      <c r="E179" s="84">
        <f>IF(pt_fylk!D182=0," ",pt_fylk!D182)</f>
        <v>6296</v>
      </c>
      <c r="F179" s="84">
        <f>IF(pt_fylk!E182=0," ",pt_fylk!E182)</f>
        <v>809</v>
      </c>
      <c r="G179" s="84">
        <f>IF(pt_fylk!F182=0," ",pt_fylk!F182)</f>
        <v>5010</v>
      </c>
      <c r="H179" s="84" t="str">
        <f>IF(pt_fylk!G182=0," ",pt_fylk!G182)</f>
        <v xml:space="preserve"> </v>
      </c>
      <c r="I179" s="84" t="str">
        <f>IF(pt_fylk!H182=0," ",pt_fylk!H182)</f>
        <v xml:space="preserve"> </v>
      </c>
      <c r="J179" s="84" t="str">
        <f>IF(pt_fylk!I182=0," ",pt_fylk!I182)</f>
        <v xml:space="preserve"> </v>
      </c>
      <c r="K179" s="84" t="str">
        <f>IF(pt_fylk!J182=0," ",pt_fylk!J182)</f>
        <v xml:space="preserve"> </v>
      </c>
      <c r="L179" s="84" t="str">
        <f>IF(pt_fylk!K182=0," ",pt_fylk!K182)</f>
        <v xml:space="preserve"> </v>
      </c>
      <c r="M179" s="84" t="str">
        <f>IF(pt_fylk!L182=0," ",pt_fylk!L182)</f>
        <v xml:space="preserve"> </v>
      </c>
      <c r="N179" s="84" t="str">
        <f>IF(pt_fylk!M182=0," ",pt_fylk!M182)</f>
        <v xml:space="preserve"> </v>
      </c>
      <c r="O179" s="84" t="str">
        <f>IF(pt_fylk!N182=0," ",pt_fylk!N182)</f>
        <v xml:space="preserve"> </v>
      </c>
      <c r="P179" s="84" t="str">
        <f>IF(pt_fylk!O182=0," ",pt_fylk!O182)</f>
        <v xml:space="preserve"> </v>
      </c>
      <c r="Q179" s="84" t="str">
        <f>IF(pt_fylk!P182=0," ",pt_fylk!P182)</f>
        <v xml:space="preserve"> </v>
      </c>
      <c r="R179" s="84" t="str">
        <f>IF(pt_fylk!Q182=0," ",pt_fylk!Q182)</f>
        <v xml:space="preserve"> </v>
      </c>
    </row>
    <row r="180" spans="2:18" x14ac:dyDescent="0.2">
      <c r="B180" s="83" t="str">
        <f>IF(pt_fylk!A183=0," ",pt_fylk!A183)</f>
        <v>1431 Jølster</v>
      </c>
      <c r="C180" s="84" t="str">
        <f>IF(pt_fylk!B183=0," ",pt_fylk!B183)</f>
        <v xml:space="preserve"> </v>
      </c>
      <c r="D180" s="84">
        <f>IF(pt_fylk!C183=0," ",pt_fylk!C183)</f>
        <v>898</v>
      </c>
      <c r="E180" s="84">
        <f>IF(pt_fylk!D183=0," ",pt_fylk!D183)</f>
        <v>870</v>
      </c>
      <c r="F180" s="84">
        <f>IF(pt_fylk!E183=0," ",pt_fylk!E183)</f>
        <v>863</v>
      </c>
      <c r="G180" s="84" t="str">
        <f>IF(pt_fylk!F183=0," ",pt_fylk!F183)</f>
        <v xml:space="preserve"> </v>
      </c>
      <c r="H180" s="84" t="str">
        <f>IF(pt_fylk!G183=0," ",pt_fylk!G183)</f>
        <v xml:space="preserve"> </v>
      </c>
      <c r="I180" s="84" t="str">
        <f>IF(pt_fylk!H183=0," ",pt_fylk!H183)</f>
        <v xml:space="preserve"> </v>
      </c>
      <c r="J180" s="84" t="str">
        <f>IF(pt_fylk!I183=0," ",pt_fylk!I183)</f>
        <v xml:space="preserve"> </v>
      </c>
      <c r="K180" s="84" t="str">
        <f>IF(pt_fylk!J183=0," ",pt_fylk!J183)</f>
        <v xml:space="preserve"> </v>
      </c>
      <c r="L180" s="84" t="str">
        <f>IF(pt_fylk!K183=0," ",pt_fylk!K183)</f>
        <v xml:space="preserve"> </v>
      </c>
      <c r="M180" s="84" t="str">
        <f>IF(pt_fylk!L183=0," ",pt_fylk!L183)</f>
        <v xml:space="preserve"> </v>
      </c>
      <c r="N180" s="84" t="str">
        <f>IF(pt_fylk!M183=0," ",pt_fylk!M183)</f>
        <v xml:space="preserve"> </v>
      </c>
      <c r="O180" s="84" t="str">
        <f>IF(pt_fylk!N183=0," ",pt_fylk!N183)</f>
        <v xml:space="preserve"> </v>
      </c>
      <c r="P180" s="84" t="str">
        <f>IF(pt_fylk!O183=0," ",pt_fylk!O183)</f>
        <v xml:space="preserve"> </v>
      </c>
      <c r="Q180" s="84" t="str">
        <f>IF(pt_fylk!P183=0," ",pt_fylk!P183)</f>
        <v xml:space="preserve"> </v>
      </c>
      <c r="R180" s="84" t="str">
        <f>IF(pt_fylk!Q183=0," ",pt_fylk!Q183)</f>
        <v xml:space="preserve"> </v>
      </c>
    </row>
    <row r="181" spans="2:18" x14ac:dyDescent="0.2">
      <c r="B181" s="83" t="str">
        <f>IF(pt_fylk!A184=0," ",pt_fylk!A184)</f>
        <v>1432 Førde</v>
      </c>
      <c r="C181" s="84">
        <f>IF(pt_fylk!B184=0," ",pt_fylk!B184)</f>
        <v>1857</v>
      </c>
      <c r="D181" s="84">
        <f>IF(pt_fylk!C184=0," ",pt_fylk!C184)</f>
        <v>1865</v>
      </c>
      <c r="E181" s="84">
        <f>IF(pt_fylk!D184=0," ",pt_fylk!D184)</f>
        <v>1731</v>
      </c>
      <c r="F181" s="84">
        <f>IF(pt_fylk!E184=0," ",pt_fylk!E184)</f>
        <v>1702</v>
      </c>
      <c r="G181" s="84" t="str">
        <f>IF(pt_fylk!F184=0," ",pt_fylk!F184)</f>
        <v xml:space="preserve"> </v>
      </c>
      <c r="H181" s="84" t="str">
        <f>IF(pt_fylk!G184=0," ",pt_fylk!G184)</f>
        <v xml:space="preserve"> </v>
      </c>
      <c r="I181" s="84" t="str">
        <f>IF(pt_fylk!H184=0," ",pt_fylk!H184)</f>
        <v xml:space="preserve"> </v>
      </c>
      <c r="J181" s="84" t="str">
        <f>IF(pt_fylk!I184=0," ",pt_fylk!I184)</f>
        <v xml:space="preserve"> </v>
      </c>
      <c r="K181" s="84" t="str">
        <f>IF(pt_fylk!J184=0," ",pt_fylk!J184)</f>
        <v xml:space="preserve"> </v>
      </c>
      <c r="L181" s="84" t="str">
        <f>IF(pt_fylk!K184=0," ",pt_fylk!K184)</f>
        <v xml:space="preserve"> </v>
      </c>
      <c r="M181" s="84" t="str">
        <f>IF(pt_fylk!L184=0," ",pt_fylk!L184)</f>
        <v xml:space="preserve"> </v>
      </c>
      <c r="N181" s="84" t="str">
        <f>IF(pt_fylk!M184=0," ",pt_fylk!M184)</f>
        <v xml:space="preserve"> </v>
      </c>
      <c r="O181" s="84" t="str">
        <f>IF(pt_fylk!N184=0," ",pt_fylk!N184)</f>
        <v xml:space="preserve"> </v>
      </c>
      <c r="P181" s="84" t="str">
        <f>IF(pt_fylk!O184=0," ",pt_fylk!O184)</f>
        <v xml:space="preserve"> </v>
      </c>
      <c r="Q181" s="84" t="str">
        <f>IF(pt_fylk!P184=0," ",pt_fylk!P184)</f>
        <v xml:space="preserve"> </v>
      </c>
      <c r="R181" s="84" t="str">
        <f>IF(pt_fylk!Q184=0," ",pt_fylk!Q184)</f>
        <v xml:space="preserve"> </v>
      </c>
    </row>
    <row r="182" spans="2:18" x14ac:dyDescent="0.2">
      <c r="B182" s="83" t="str">
        <f>IF(pt_fylk!A185=0," ",pt_fylk!A185)</f>
        <v>1438 Bremanger</v>
      </c>
      <c r="C182" s="84">
        <f>IF(pt_fylk!B185=0," ",pt_fylk!B185)</f>
        <v>5601</v>
      </c>
      <c r="D182" s="84">
        <f>IF(pt_fylk!C185=0," ",pt_fylk!C185)</f>
        <v>3092</v>
      </c>
      <c r="E182" s="84">
        <f>IF(pt_fylk!D185=0," ",pt_fylk!D185)</f>
        <v>2875</v>
      </c>
      <c r="F182" s="84" t="str">
        <f>IF(pt_fylk!E185=0," ",pt_fylk!E185)</f>
        <v xml:space="preserve"> </v>
      </c>
      <c r="G182" s="84">
        <f>IF(pt_fylk!F185=0," ",pt_fylk!F185)</f>
        <v>2991</v>
      </c>
      <c r="H182" s="84" t="str">
        <f>IF(pt_fylk!G185=0," ",pt_fylk!G185)</f>
        <v xml:space="preserve"> </v>
      </c>
      <c r="I182" s="84" t="str">
        <f>IF(pt_fylk!H185=0," ",pt_fylk!H185)</f>
        <v xml:space="preserve"> </v>
      </c>
      <c r="J182" s="84" t="str">
        <f>IF(pt_fylk!I185=0," ",pt_fylk!I185)</f>
        <v xml:space="preserve"> </v>
      </c>
      <c r="K182" s="84" t="str">
        <f>IF(pt_fylk!J185=0," ",pt_fylk!J185)</f>
        <v xml:space="preserve"> </v>
      </c>
      <c r="L182" s="84" t="str">
        <f>IF(pt_fylk!K185=0," ",pt_fylk!K185)</f>
        <v xml:space="preserve"> </v>
      </c>
      <c r="M182" s="84" t="str">
        <f>IF(pt_fylk!L185=0," ",pt_fylk!L185)</f>
        <v xml:space="preserve"> </v>
      </c>
      <c r="N182" s="84" t="str">
        <f>IF(pt_fylk!M185=0," ",pt_fylk!M185)</f>
        <v xml:space="preserve"> </v>
      </c>
      <c r="O182" s="84" t="str">
        <f>IF(pt_fylk!N185=0," ",pt_fylk!N185)</f>
        <v xml:space="preserve"> </v>
      </c>
      <c r="P182" s="84" t="str">
        <f>IF(pt_fylk!O185=0," ",pt_fylk!O185)</f>
        <v xml:space="preserve"> </v>
      </c>
      <c r="Q182" s="84" t="str">
        <f>IF(pt_fylk!P185=0," ",pt_fylk!P185)</f>
        <v xml:space="preserve"> </v>
      </c>
      <c r="R182" s="84" t="str">
        <f>IF(pt_fylk!Q185=0," ",pt_fylk!Q185)</f>
        <v xml:space="preserve"> </v>
      </c>
    </row>
    <row r="183" spans="2:18" x14ac:dyDescent="0.2">
      <c r="B183" s="83" t="str">
        <f>IF(pt_fylk!A186=0," ",pt_fylk!A186)</f>
        <v>1441 Selje</v>
      </c>
      <c r="C183" s="84">
        <f>IF(pt_fylk!B186=0," ",pt_fylk!B186)</f>
        <v>1700</v>
      </c>
      <c r="D183" s="84">
        <f>IF(pt_fylk!C186=0," ",pt_fylk!C186)</f>
        <v>1535</v>
      </c>
      <c r="E183" s="84" t="str">
        <f>IF(pt_fylk!D186=0," ",pt_fylk!D186)</f>
        <v xml:space="preserve"> </v>
      </c>
      <c r="F183" s="84">
        <f>IF(pt_fylk!E186=0," ",pt_fylk!E186)</f>
        <v>1997</v>
      </c>
      <c r="G183" s="84" t="str">
        <f>IF(pt_fylk!F186=0," ",pt_fylk!F186)</f>
        <v xml:space="preserve"> </v>
      </c>
      <c r="H183" s="84" t="str">
        <f>IF(pt_fylk!G186=0," ",pt_fylk!G186)</f>
        <v xml:space="preserve"> </v>
      </c>
      <c r="I183" s="84" t="str">
        <f>IF(pt_fylk!H186=0," ",pt_fylk!H186)</f>
        <v xml:space="preserve"> </v>
      </c>
      <c r="J183" s="84" t="str">
        <f>IF(pt_fylk!I186=0," ",pt_fylk!I186)</f>
        <v xml:space="preserve"> </v>
      </c>
      <c r="K183" s="84" t="str">
        <f>IF(pt_fylk!J186=0," ",pt_fylk!J186)</f>
        <v xml:space="preserve"> </v>
      </c>
      <c r="L183" s="84" t="str">
        <f>IF(pt_fylk!K186=0," ",pt_fylk!K186)</f>
        <v xml:space="preserve"> </v>
      </c>
      <c r="M183" s="84" t="str">
        <f>IF(pt_fylk!L186=0," ",pt_fylk!L186)</f>
        <v xml:space="preserve"> </v>
      </c>
      <c r="N183" s="84" t="str">
        <f>IF(pt_fylk!M186=0," ",pt_fylk!M186)</f>
        <v xml:space="preserve"> </v>
      </c>
      <c r="O183" s="84" t="str">
        <f>IF(pt_fylk!N186=0," ",pt_fylk!N186)</f>
        <v xml:space="preserve"> </v>
      </c>
      <c r="P183" s="84" t="str">
        <f>IF(pt_fylk!O186=0," ",pt_fylk!O186)</f>
        <v xml:space="preserve"> </v>
      </c>
      <c r="Q183" s="84" t="str">
        <f>IF(pt_fylk!P186=0," ",pt_fylk!P186)</f>
        <v xml:space="preserve"> </v>
      </c>
      <c r="R183" s="84" t="str">
        <f>IF(pt_fylk!Q186=0," ",pt_fylk!Q186)</f>
        <v xml:space="preserve"> </v>
      </c>
    </row>
    <row r="184" spans="2:18" x14ac:dyDescent="0.2">
      <c r="B184" s="83" t="str">
        <f>IF(pt_fylk!A187=0," ",pt_fylk!A187)</f>
        <v>1443 Eid</v>
      </c>
      <c r="C184" s="84">
        <f>IF(pt_fylk!B187=0," ",pt_fylk!B187)</f>
        <v>1672</v>
      </c>
      <c r="D184" s="84">
        <f>IF(pt_fylk!C187=0," ",pt_fylk!C187)</f>
        <v>7010</v>
      </c>
      <c r="E184" s="84">
        <f>IF(pt_fylk!D187=0," ",pt_fylk!D187)</f>
        <v>5124</v>
      </c>
      <c r="F184" s="84">
        <f>IF(pt_fylk!E187=0," ",pt_fylk!E187)</f>
        <v>6446</v>
      </c>
      <c r="G184" s="84" t="str">
        <f>IF(pt_fylk!F187=0," ",pt_fylk!F187)</f>
        <v xml:space="preserve"> </v>
      </c>
      <c r="H184" s="84" t="str">
        <f>IF(pt_fylk!G187=0," ",pt_fylk!G187)</f>
        <v xml:space="preserve"> </v>
      </c>
      <c r="I184" s="84" t="str">
        <f>IF(pt_fylk!H187=0," ",pt_fylk!H187)</f>
        <v xml:space="preserve"> </v>
      </c>
      <c r="J184" s="84" t="str">
        <f>IF(pt_fylk!I187=0," ",pt_fylk!I187)</f>
        <v xml:space="preserve"> </v>
      </c>
      <c r="K184" s="84" t="str">
        <f>IF(pt_fylk!J187=0," ",pt_fylk!J187)</f>
        <v xml:space="preserve"> </v>
      </c>
      <c r="L184" s="84" t="str">
        <f>IF(pt_fylk!K187=0," ",pt_fylk!K187)</f>
        <v xml:space="preserve"> </v>
      </c>
      <c r="M184" s="84" t="str">
        <f>IF(pt_fylk!L187=0," ",pt_fylk!L187)</f>
        <v xml:space="preserve"> </v>
      </c>
      <c r="N184" s="84" t="str">
        <f>IF(pt_fylk!M187=0," ",pt_fylk!M187)</f>
        <v xml:space="preserve"> </v>
      </c>
      <c r="O184" s="84" t="str">
        <f>IF(pt_fylk!N187=0," ",pt_fylk!N187)</f>
        <v xml:space="preserve"> </v>
      </c>
      <c r="P184" s="84" t="str">
        <f>IF(pt_fylk!O187=0," ",pt_fylk!O187)</f>
        <v xml:space="preserve"> </v>
      </c>
      <c r="Q184" s="84" t="str">
        <f>IF(pt_fylk!P187=0," ",pt_fylk!P187)</f>
        <v xml:space="preserve"> </v>
      </c>
      <c r="R184" s="84" t="str">
        <f>IF(pt_fylk!Q187=0," ",pt_fylk!Q187)</f>
        <v xml:space="preserve"> </v>
      </c>
    </row>
    <row r="185" spans="2:18" x14ac:dyDescent="0.2">
      <c r="B185" s="83" t="str">
        <f>IF(pt_fylk!A188=0," ",pt_fylk!A188)</f>
        <v>1445 Gloppen</v>
      </c>
      <c r="C185" s="84">
        <f>IF(pt_fylk!B188=0," ",pt_fylk!B188)</f>
        <v>21969</v>
      </c>
      <c r="D185" s="84">
        <f>IF(pt_fylk!C188=0," ",pt_fylk!C188)</f>
        <v>22888</v>
      </c>
      <c r="E185" s="84">
        <f>IF(pt_fylk!D188=0," ",pt_fylk!D188)</f>
        <v>23548</v>
      </c>
      <c r="F185" s="84">
        <f>IF(pt_fylk!E188=0," ",pt_fylk!E188)</f>
        <v>14939</v>
      </c>
      <c r="G185" s="84">
        <f>IF(pt_fylk!F188=0," ",pt_fylk!F188)</f>
        <v>9525</v>
      </c>
      <c r="H185" s="84" t="str">
        <f>IF(pt_fylk!G188=0," ",pt_fylk!G188)</f>
        <v xml:space="preserve"> </v>
      </c>
      <c r="I185" s="84" t="str">
        <f>IF(pt_fylk!H188=0," ",pt_fylk!H188)</f>
        <v xml:space="preserve"> </v>
      </c>
      <c r="J185" s="84" t="str">
        <f>IF(pt_fylk!I188=0," ",pt_fylk!I188)</f>
        <v xml:space="preserve"> </v>
      </c>
      <c r="K185" s="84" t="str">
        <f>IF(pt_fylk!J188=0," ",pt_fylk!J188)</f>
        <v xml:space="preserve"> </v>
      </c>
      <c r="L185" s="84" t="str">
        <f>IF(pt_fylk!K188=0," ",pt_fylk!K188)</f>
        <v xml:space="preserve"> </v>
      </c>
      <c r="M185" s="84" t="str">
        <f>IF(pt_fylk!L188=0," ",pt_fylk!L188)</f>
        <v xml:space="preserve"> </v>
      </c>
      <c r="N185" s="84" t="str">
        <f>IF(pt_fylk!M188=0," ",pt_fylk!M188)</f>
        <v xml:space="preserve"> </v>
      </c>
      <c r="O185" s="84" t="str">
        <f>IF(pt_fylk!N188=0," ",pt_fylk!N188)</f>
        <v xml:space="preserve"> </v>
      </c>
      <c r="P185" s="84" t="str">
        <f>IF(pt_fylk!O188=0," ",pt_fylk!O188)</f>
        <v xml:space="preserve"> </v>
      </c>
      <c r="Q185" s="84" t="str">
        <f>IF(pt_fylk!P188=0," ",pt_fylk!P188)</f>
        <v xml:space="preserve"> </v>
      </c>
      <c r="R185" s="84" t="str">
        <f>IF(pt_fylk!Q188=0," ",pt_fylk!Q188)</f>
        <v xml:space="preserve"> </v>
      </c>
    </row>
    <row r="186" spans="2:18" x14ac:dyDescent="0.2">
      <c r="B186" s="83" t="str">
        <f>IF(pt_fylk!A189=0," ",pt_fylk!A189)</f>
        <v>1511 Vanylven</v>
      </c>
      <c r="C186" s="84">
        <f>IF(pt_fylk!B189=0," ",pt_fylk!B189)</f>
        <v>1775</v>
      </c>
      <c r="D186" s="84">
        <f>IF(pt_fylk!C189=0," ",pt_fylk!C189)</f>
        <v>1753</v>
      </c>
      <c r="E186" s="84">
        <f>IF(pt_fylk!D189=0," ",pt_fylk!D189)</f>
        <v>2008</v>
      </c>
      <c r="F186" s="84">
        <f>IF(pt_fylk!E189=0," ",pt_fylk!E189)</f>
        <v>1765</v>
      </c>
      <c r="G186" s="84" t="str">
        <f>IF(pt_fylk!F189=0," ",pt_fylk!F189)</f>
        <v xml:space="preserve"> </v>
      </c>
      <c r="H186" s="84" t="str">
        <f>IF(pt_fylk!G189=0," ",pt_fylk!G189)</f>
        <v xml:space="preserve"> </v>
      </c>
      <c r="I186" s="84" t="str">
        <f>IF(pt_fylk!H189=0," ",pt_fylk!H189)</f>
        <v xml:space="preserve"> </v>
      </c>
      <c r="J186" s="84" t="str">
        <f>IF(pt_fylk!I189=0," ",pt_fylk!I189)</f>
        <v xml:space="preserve"> </v>
      </c>
      <c r="K186" s="84" t="str">
        <f>IF(pt_fylk!J189=0," ",pt_fylk!J189)</f>
        <v xml:space="preserve"> </v>
      </c>
      <c r="L186" s="84" t="str">
        <f>IF(pt_fylk!K189=0," ",pt_fylk!K189)</f>
        <v xml:space="preserve"> </v>
      </c>
      <c r="M186" s="84" t="str">
        <f>IF(pt_fylk!L189=0," ",pt_fylk!L189)</f>
        <v xml:space="preserve"> </v>
      </c>
      <c r="N186" s="84" t="str">
        <f>IF(pt_fylk!M189=0," ",pt_fylk!M189)</f>
        <v xml:space="preserve"> </v>
      </c>
      <c r="O186" s="84" t="str">
        <f>IF(pt_fylk!N189=0," ",pt_fylk!N189)</f>
        <v xml:space="preserve"> </v>
      </c>
      <c r="P186" s="84" t="str">
        <f>IF(pt_fylk!O189=0," ",pt_fylk!O189)</f>
        <v xml:space="preserve"> </v>
      </c>
      <c r="Q186" s="84" t="str">
        <f>IF(pt_fylk!P189=0," ",pt_fylk!P189)</f>
        <v xml:space="preserve"> </v>
      </c>
      <c r="R186" s="84" t="str">
        <f>IF(pt_fylk!Q189=0," ",pt_fylk!Q189)</f>
        <v xml:space="preserve"> </v>
      </c>
    </row>
    <row r="187" spans="2:18" x14ac:dyDescent="0.2">
      <c r="B187" s="83" t="str">
        <f>IF(pt_fylk!A190=0," ",pt_fylk!A190)</f>
        <v>1515 Herøy</v>
      </c>
      <c r="C187" s="84">
        <f>IF(pt_fylk!B190=0," ",pt_fylk!B190)</f>
        <v>6734</v>
      </c>
      <c r="D187" s="84">
        <f>IF(pt_fylk!C190=0," ",pt_fylk!C190)</f>
        <v>1157</v>
      </c>
      <c r="E187" s="84" t="str">
        <f>IF(pt_fylk!D190=0," ",pt_fylk!D190)</f>
        <v xml:space="preserve"> </v>
      </c>
      <c r="F187" s="84">
        <f>IF(pt_fylk!E190=0," ",pt_fylk!E190)</f>
        <v>6875</v>
      </c>
      <c r="G187" s="84" t="str">
        <f>IF(pt_fylk!F190=0," ",pt_fylk!F190)</f>
        <v xml:space="preserve"> </v>
      </c>
      <c r="H187" s="84" t="str">
        <f>IF(pt_fylk!G190=0," ",pt_fylk!G190)</f>
        <v xml:space="preserve"> </v>
      </c>
      <c r="I187" s="84" t="str">
        <f>IF(pt_fylk!H190=0," ",pt_fylk!H190)</f>
        <v xml:space="preserve"> </v>
      </c>
      <c r="J187" s="84" t="str">
        <f>IF(pt_fylk!I190=0," ",pt_fylk!I190)</f>
        <v xml:space="preserve"> </v>
      </c>
      <c r="K187" s="84" t="str">
        <f>IF(pt_fylk!J190=0," ",pt_fylk!J190)</f>
        <v xml:space="preserve"> </v>
      </c>
      <c r="L187" s="84" t="str">
        <f>IF(pt_fylk!K190=0," ",pt_fylk!K190)</f>
        <v xml:space="preserve"> </v>
      </c>
      <c r="M187" s="84" t="str">
        <f>IF(pt_fylk!L190=0," ",pt_fylk!L190)</f>
        <v xml:space="preserve"> </v>
      </c>
      <c r="N187" s="84" t="str">
        <f>IF(pt_fylk!M190=0," ",pt_fylk!M190)</f>
        <v xml:space="preserve"> </v>
      </c>
      <c r="O187" s="84" t="str">
        <f>IF(pt_fylk!N190=0," ",pt_fylk!N190)</f>
        <v xml:space="preserve"> </v>
      </c>
      <c r="P187" s="84" t="str">
        <f>IF(pt_fylk!O190=0," ",pt_fylk!O190)</f>
        <v xml:space="preserve"> </v>
      </c>
      <c r="Q187" s="84" t="str">
        <f>IF(pt_fylk!P190=0," ",pt_fylk!P190)</f>
        <v xml:space="preserve"> </v>
      </c>
      <c r="R187" s="84" t="str">
        <f>IF(pt_fylk!Q190=0," ",pt_fylk!Q190)</f>
        <v xml:space="preserve"> </v>
      </c>
    </row>
    <row r="188" spans="2:18" x14ac:dyDescent="0.2">
      <c r="B188" s="83" t="str">
        <f>IF(pt_fylk!A191=0," ",pt_fylk!A191)</f>
        <v>1517 Hareid</v>
      </c>
      <c r="C188" s="84">
        <f>IF(pt_fylk!B191=0," ",pt_fylk!B191)</f>
        <v>16869</v>
      </c>
      <c r="D188" s="84">
        <f>IF(pt_fylk!C191=0," ",pt_fylk!C191)</f>
        <v>16416</v>
      </c>
      <c r="E188" s="84">
        <f>IF(pt_fylk!D191=0," ",pt_fylk!D191)</f>
        <v>13845</v>
      </c>
      <c r="F188" s="84">
        <f>IF(pt_fylk!E191=0," ",pt_fylk!E191)</f>
        <v>2129</v>
      </c>
      <c r="G188" s="84">
        <f>IF(pt_fylk!F191=0," ",pt_fylk!F191)</f>
        <v>14512</v>
      </c>
      <c r="H188" s="84">
        <f>IF(pt_fylk!G191=0," ",pt_fylk!G191)</f>
        <v>15394</v>
      </c>
      <c r="I188" s="84">
        <f>IF(pt_fylk!H191=0," ",pt_fylk!H191)</f>
        <v>14700</v>
      </c>
      <c r="J188" s="84">
        <f>IF(pt_fylk!I191=0," ",pt_fylk!I191)</f>
        <v>14827</v>
      </c>
      <c r="K188" s="84" t="str">
        <f>IF(pt_fylk!J191=0," ",pt_fylk!J191)</f>
        <v xml:space="preserve"> </v>
      </c>
      <c r="L188" s="84">
        <f>IF(pt_fylk!K191=0," ",pt_fylk!K191)</f>
        <v>14227</v>
      </c>
      <c r="M188" s="84">
        <f>IF(pt_fylk!L191=0," ",pt_fylk!L191)</f>
        <v>13705</v>
      </c>
      <c r="N188" s="84" t="str">
        <f>IF(pt_fylk!M191=0," ",pt_fylk!M191)</f>
        <v xml:space="preserve"> </v>
      </c>
      <c r="O188" s="84" t="str">
        <f>IF(pt_fylk!N191=0," ",pt_fylk!N191)</f>
        <v xml:space="preserve"> </v>
      </c>
      <c r="P188" s="84" t="str">
        <f>IF(pt_fylk!O191=0," ",pt_fylk!O191)</f>
        <v xml:space="preserve"> </v>
      </c>
      <c r="Q188" s="84" t="str">
        <f>IF(pt_fylk!P191=0," ",pt_fylk!P191)</f>
        <v xml:space="preserve"> </v>
      </c>
      <c r="R188" s="84" t="str">
        <f>IF(pt_fylk!Q191=0," ",pt_fylk!Q191)</f>
        <v xml:space="preserve"> </v>
      </c>
    </row>
    <row r="189" spans="2:18" x14ac:dyDescent="0.2">
      <c r="B189" s="83" t="str">
        <f>IF(pt_fylk!A192=0," ",pt_fylk!A192)</f>
        <v>1519 Volda</v>
      </c>
      <c r="C189" s="84">
        <f>IF(pt_fylk!B192=0," ",pt_fylk!B192)</f>
        <v>10937</v>
      </c>
      <c r="D189" s="84">
        <f>IF(pt_fylk!C192=0," ",pt_fylk!C192)</f>
        <v>11529</v>
      </c>
      <c r="E189" s="84">
        <f>IF(pt_fylk!D192=0," ",pt_fylk!D192)</f>
        <v>1594</v>
      </c>
      <c r="F189" s="84">
        <f>IF(pt_fylk!E192=0," ",pt_fylk!E192)</f>
        <v>8531</v>
      </c>
      <c r="G189" s="84" t="str">
        <f>IF(pt_fylk!F192=0," ",pt_fylk!F192)</f>
        <v xml:space="preserve"> </v>
      </c>
      <c r="H189" s="84" t="str">
        <f>IF(pt_fylk!G192=0," ",pt_fylk!G192)</f>
        <v xml:space="preserve"> </v>
      </c>
      <c r="I189" s="84" t="str">
        <f>IF(pt_fylk!H192=0," ",pt_fylk!H192)</f>
        <v xml:space="preserve"> </v>
      </c>
      <c r="J189" s="84" t="str">
        <f>IF(pt_fylk!I192=0," ",pt_fylk!I192)</f>
        <v xml:space="preserve"> </v>
      </c>
      <c r="K189" s="84" t="str">
        <f>IF(pt_fylk!J192=0," ",pt_fylk!J192)</f>
        <v xml:space="preserve"> </v>
      </c>
      <c r="L189" s="84">
        <f>IF(pt_fylk!K192=0," ",pt_fylk!K192)</f>
        <v>7203</v>
      </c>
      <c r="M189" s="84">
        <f>IF(pt_fylk!L192=0," ",pt_fylk!L192)</f>
        <v>7024</v>
      </c>
      <c r="N189" s="84" t="str">
        <f>IF(pt_fylk!M192=0," ",pt_fylk!M192)</f>
        <v xml:space="preserve"> </v>
      </c>
      <c r="O189" s="84" t="str">
        <f>IF(pt_fylk!N192=0," ",pt_fylk!N192)</f>
        <v xml:space="preserve"> </v>
      </c>
      <c r="P189" s="84" t="str">
        <f>IF(pt_fylk!O192=0," ",pt_fylk!O192)</f>
        <v xml:space="preserve"> </v>
      </c>
      <c r="Q189" s="84" t="str">
        <f>IF(pt_fylk!P192=0," ",pt_fylk!P192)</f>
        <v xml:space="preserve"> </v>
      </c>
      <c r="R189" s="84" t="str">
        <f>IF(pt_fylk!Q192=0," ",pt_fylk!Q192)</f>
        <v xml:space="preserve"> </v>
      </c>
    </row>
    <row r="190" spans="2:18" x14ac:dyDescent="0.2">
      <c r="B190" s="83" t="str">
        <f>IF(pt_fylk!A193=0," ",pt_fylk!A193)</f>
        <v>1520 Ørsta</v>
      </c>
      <c r="C190" s="84">
        <f>IF(pt_fylk!B193=0," ",pt_fylk!B193)</f>
        <v>5133</v>
      </c>
      <c r="D190" s="84">
        <f>IF(pt_fylk!C193=0," ",pt_fylk!C193)</f>
        <v>5212</v>
      </c>
      <c r="E190" s="84" t="str">
        <f>IF(pt_fylk!D193=0," ",pt_fylk!D193)</f>
        <v xml:space="preserve"> </v>
      </c>
      <c r="F190" s="84">
        <f>IF(pt_fylk!E193=0," ",pt_fylk!E193)</f>
        <v>4985</v>
      </c>
      <c r="G190" s="84">
        <f>IF(pt_fylk!F193=0," ",pt_fylk!F193)</f>
        <v>4651</v>
      </c>
      <c r="H190" s="84" t="str">
        <f>IF(pt_fylk!G193=0," ",pt_fylk!G193)</f>
        <v xml:space="preserve"> </v>
      </c>
      <c r="I190" s="84" t="str">
        <f>IF(pt_fylk!H193=0," ",pt_fylk!H193)</f>
        <v xml:space="preserve"> </v>
      </c>
      <c r="J190" s="84" t="str">
        <f>IF(pt_fylk!I193=0," ",pt_fylk!I193)</f>
        <v xml:space="preserve"> </v>
      </c>
      <c r="K190" s="84" t="str">
        <f>IF(pt_fylk!J193=0," ",pt_fylk!J193)</f>
        <v xml:space="preserve"> </v>
      </c>
      <c r="L190" s="84" t="str">
        <f>IF(pt_fylk!K193=0," ",pt_fylk!K193)</f>
        <v xml:space="preserve"> </v>
      </c>
      <c r="M190" s="84" t="str">
        <f>IF(pt_fylk!L193=0," ",pt_fylk!L193)</f>
        <v xml:space="preserve"> </v>
      </c>
      <c r="N190" s="84" t="str">
        <f>IF(pt_fylk!M193=0," ",pt_fylk!M193)</f>
        <v xml:space="preserve"> </v>
      </c>
      <c r="O190" s="84" t="str">
        <f>IF(pt_fylk!N193=0," ",pt_fylk!N193)</f>
        <v xml:space="preserve"> </v>
      </c>
      <c r="P190" s="84" t="str">
        <f>IF(pt_fylk!O193=0," ",pt_fylk!O193)</f>
        <v xml:space="preserve"> </v>
      </c>
      <c r="Q190" s="84" t="str">
        <f>IF(pt_fylk!P193=0," ",pt_fylk!P193)</f>
        <v xml:space="preserve"> </v>
      </c>
      <c r="R190" s="84" t="str">
        <f>IF(pt_fylk!Q193=0," ",pt_fylk!Q193)</f>
        <v xml:space="preserve"> </v>
      </c>
    </row>
    <row r="191" spans="2:18" x14ac:dyDescent="0.2">
      <c r="B191" s="83" t="str">
        <f>IF(pt_fylk!A194=0," ",pt_fylk!A194)</f>
        <v>1524 Norddal</v>
      </c>
      <c r="C191" s="84">
        <f>IF(pt_fylk!B194=0," ",pt_fylk!B194)</f>
        <v>752</v>
      </c>
      <c r="D191" s="84">
        <f>IF(pt_fylk!C194=0," ",pt_fylk!C194)</f>
        <v>736</v>
      </c>
      <c r="E191" s="84" t="str">
        <f>IF(pt_fylk!D194=0," ",pt_fylk!D194)</f>
        <v xml:space="preserve"> </v>
      </c>
      <c r="F191" s="84" t="str">
        <f>IF(pt_fylk!E194=0," ",pt_fylk!E194)</f>
        <v xml:space="preserve"> </v>
      </c>
      <c r="G191" s="84" t="str">
        <f>IF(pt_fylk!F194=0," ",pt_fylk!F194)</f>
        <v xml:space="preserve"> </v>
      </c>
      <c r="H191" s="84" t="str">
        <f>IF(pt_fylk!G194=0," ",pt_fylk!G194)</f>
        <v xml:space="preserve"> </v>
      </c>
      <c r="I191" s="84" t="str">
        <f>IF(pt_fylk!H194=0," ",pt_fylk!H194)</f>
        <v xml:space="preserve"> </v>
      </c>
      <c r="J191" s="84" t="str">
        <f>IF(pt_fylk!I194=0," ",pt_fylk!I194)</f>
        <v xml:space="preserve"> </v>
      </c>
      <c r="K191" s="84" t="str">
        <f>IF(pt_fylk!J194=0," ",pt_fylk!J194)</f>
        <v xml:space="preserve"> </v>
      </c>
      <c r="L191" s="84" t="str">
        <f>IF(pt_fylk!K194=0," ",pt_fylk!K194)</f>
        <v xml:space="preserve"> </v>
      </c>
      <c r="M191" s="84" t="str">
        <f>IF(pt_fylk!L194=0," ",pt_fylk!L194)</f>
        <v xml:space="preserve"> </v>
      </c>
      <c r="N191" s="84" t="str">
        <f>IF(pt_fylk!M194=0," ",pt_fylk!M194)</f>
        <v xml:space="preserve"> </v>
      </c>
      <c r="O191" s="84" t="str">
        <f>IF(pt_fylk!N194=0," ",pt_fylk!N194)</f>
        <v xml:space="preserve"> </v>
      </c>
      <c r="P191" s="84" t="str">
        <f>IF(pt_fylk!O194=0," ",pt_fylk!O194)</f>
        <v xml:space="preserve"> </v>
      </c>
      <c r="Q191" s="84" t="str">
        <f>IF(pt_fylk!P194=0," ",pt_fylk!P194)</f>
        <v xml:space="preserve"> </v>
      </c>
      <c r="R191" s="84" t="str">
        <f>IF(pt_fylk!Q194=0," ",pt_fylk!Q194)</f>
        <v xml:space="preserve"> </v>
      </c>
    </row>
    <row r="192" spans="2:18" x14ac:dyDescent="0.2">
      <c r="B192" s="83" t="str">
        <f>IF(pt_fylk!A195=0," ",pt_fylk!A195)</f>
        <v>1525 Stranda</v>
      </c>
      <c r="C192" s="84">
        <f>IF(pt_fylk!B195=0," ",pt_fylk!B195)</f>
        <v>2030</v>
      </c>
      <c r="D192" s="84" t="str">
        <f>IF(pt_fylk!C195=0," ",pt_fylk!C195)</f>
        <v xml:space="preserve"> </v>
      </c>
      <c r="E192" s="84">
        <f>IF(pt_fylk!D195=0," ",pt_fylk!D195)</f>
        <v>2075</v>
      </c>
      <c r="F192" s="84">
        <f>IF(pt_fylk!E195=0," ",pt_fylk!E195)</f>
        <v>1791</v>
      </c>
      <c r="G192" s="84" t="str">
        <f>IF(pt_fylk!F195=0," ",pt_fylk!F195)</f>
        <v xml:space="preserve"> </v>
      </c>
      <c r="H192" s="84" t="str">
        <f>IF(pt_fylk!G195=0," ",pt_fylk!G195)</f>
        <v xml:space="preserve"> </v>
      </c>
      <c r="I192" s="84" t="str">
        <f>IF(pt_fylk!H195=0," ",pt_fylk!H195)</f>
        <v xml:space="preserve"> </v>
      </c>
      <c r="J192" s="84" t="str">
        <f>IF(pt_fylk!I195=0," ",pt_fylk!I195)</f>
        <v xml:space="preserve"> </v>
      </c>
      <c r="K192" s="84" t="str">
        <f>IF(pt_fylk!J195=0," ",pt_fylk!J195)</f>
        <v xml:space="preserve"> </v>
      </c>
      <c r="L192" s="84" t="str">
        <f>IF(pt_fylk!K195=0," ",pt_fylk!K195)</f>
        <v xml:space="preserve"> </v>
      </c>
      <c r="M192" s="84" t="str">
        <f>IF(pt_fylk!L195=0," ",pt_fylk!L195)</f>
        <v xml:space="preserve"> </v>
      </c>
      <c r="N192" s="84" t="str">
        <f>IF(pt_fylk!M195=0," ",pt_fylk!M195)</f>
        <v xml:space="preserve"> </v>
      </c>
      <c r="O192" s="84" t="str">
        <f>IF(pt_fylk!N195=0," ",pt_fylk!N195)</f>
        <v xml:space="preserve"> </v>
      </c>
      <c r="P192" s="84" t="str">
        <f>IF(pt_fylk!O195=0," ",pt_fylk!O195)</f>
        <v xml:space="preserve"> </v>
      </c>
      <c r="Q192" s="84" t="str">
        <f>IF(pt_fylk!P195=0," ",pt_fylk!P195)</f>
        <v xml:space="preserve"> </v>
      </c>
      <c r="R192" s="84" t="str">
        <f>IF(pt_fylk!Q195=0," ",pt_fylk!Q195)</f>
        <v xml:space="preserve"> </v>
      </c>
    </row>
    <row r="193" spans="2:18" x14ac:dyDescent="0.2">
      <c r="B193" s="83" t="str">
        <f>IF(pt_fylk!A196=0," ",pt_fylk!A196)</f>
        <v>1532 Giske</v>
      </c>
      <c r="C193" s="84">
        <f>IF(pt_fylk!B196=0," ",pt_fylk!B196)</f>
        <v>1782</v>
      </c>
      <c r="D193" s="84">
        <f>IF(pt_fylk!C196=0," ",pt_fylk!C196)</f>
        <v>1547</v>
      </c>
      <c r="E193" s="84" t="str">
        <f>IF(pt_fylk!D196=0," ",pt_fylk!D196)</f>
        <v xml:space="preserve"> </v>
      </c>
      <c r="F193" s="84">
        <f>IF(pt_fylk!E196=0," ",pt_fylk!E196)</f>
        <v>1640</v>
      </c>
      <c r="G193" s="84" t="str">
        <f>IF(pt_fylk!F196=0," ",pt_fylk!F196)</f>
        <v xml:space="preserve"> </v>
      </c>
      <c r="H193" s="84" t="str">
        <f>IF(pt_fylk!G196=0," ",pt_fylk!G196)</f>
        <v xml:space="preserve"> </v>
      </c>
      <c r="I193" s="84" t="str">
        <f>IF(pt_fylk!H196=0," ",pt_fylk!H196)</f>
        <v xml:space="preserve"> </v>
      </c>
      <c r="J193" s="84" t="str">
        <f>IF(pt_fylk!I196=0," ",pt_fylk!I196)</f>
        <v xml:space="preserve"> </v>
      </c>
      <c r="K193" s="84" t="str">
        <f>IF(pt_fylk!J196=0," ",pt_fylk!J196)</f>
        <v xml:space="preserve"> </v>
      </c>
      <c r="L193" s="84" t="str">
        <f>IF(pt_fylk!K196=0," ",pt_fylk!K196)</f>
        <v xml:space="preserve"> </v>
      </c>
      <c r="M193" s="84" t="str">
        <f>IF(pt_fylk!L196=0," ",pt_fylk!L196)</f>
        <v xml:space="preserve"> </v>
      </c>
      <c r="N193" s="84" t="str">
        <f>IF(pt_fylk!M196=0," ",pt_fylk!M196)</f>
        <v xml:space="preserve"> </v>
      </c>
      <c r="O193" s="84" t="str">
        <f>IF(pt_fylk!N196=0," ",pt_fylk!N196)</f>
        <v xml:space="preserve"> </v>
      </c>
      <c r="P193" s="84" t="str">
        <f>IF(pt_fylk!O196=0," ",pt_fylk!O196)</f>
        <v xml:space="preserve"> </v>
      </c>
      <c r="Q193" s="84" t="str">
        <f>IF(pt_fylk!P196=0," ",pt_fylk!P196)</f>
        <v xml:space="preserve"> </v>
      </c>
      <c r="R193" s="84" t="str">
        <f>IF(pt_fylk!Q196=0," ",pt_fylk!Q196)</f>
        <v xml:space="preserve"> </v>
      </c>
    </row>
    <row r="194" spans="2:18" x14ac:dyDescent="0.2">
      <c r="B194" s="83" t="str">
        <f>IF(pt_fylk!A197=0," ",pt_fylk!A197)</f>
        <v>1534 Haram</v>
      </c>
      <c r="C194" s="84">
        <f>IF(pt_fylk!B197=0," ",pt_fylk!B197)</f>
        <v>1946</v>
      </c>
      <c r="D194" s="84">
        <f>IF(pt_fylk!C197=0," ",pt_fylk!C197)</f>
        <v>9238</v>
      </c>
      <c r="E194" s="84">
        <f>IF(pt_fylk!D197=0," ",pt_fylk!D197)</f>
        <v>7376</v>
      </c>
      <c r="F194" s="84">
        <f>IF(pt_fylk!E197=0," ",pt_fylk!E197)</f>
        <v>7392</v>
      </c>
      <c r="G194" s="84" t="str">
        <f>IF(pt_fylk!F197=0," ",pt_fylk!F197)</f>
        <v xml:space="preserve"> </v>
      </c>
      <c r="H194" s="84" t="str">
        <f>IF(pt_fylk!G197=0," ",pt_fylk!G197)</f>
        <v xml:space="preserve"> </v>
      </c>
      <c r="I194" s="84" t="str">
        <f>IF(pt_fylk!H197=0," ",pt_fylk!H197)</f>
        <v xml:space="preserve"> </v>
      </c>
      <c r="J194" s="84">
        <f>IF(pt_fylk!I197=0," ",pt_fylk!I197)</f>
        <v>6238</v>
      </c>
      <c r="K194" s="84" t="str">
        <f>IF(pt_fylk!J197=0," ",pt_fylk!J197)</f>
        <v xml:space="preserve"> </v>
      </c>
      <c r="L194" s="84" t="str">
        <f>IF(pt_fylk!K197=0," ",pt_fylk!K197)</f>
        <v xml:space="preserve"> </v>
      </c>
      <c r="M194" s="84">
        <f>IF(pt_fylk!L197=0," ",pt_fylk!L197)</f>
        <v>6195</v>
      </c>
      <c r="N194" s="84" t="str">
        <f>IF(pt_fylk!M197=0," ",pt_fylk!M197)</f>
        <v xml:space="preserve"> </v>
      </c>
      <c r="O194" s="84" t="str">
        <f>IF(pt_fylk!N197=0," ",pt_fylk!N197)</f>
        <v xml:space="preserve"> </v>
      </c>
      <c r="P194" s="84" t="str">
        <f>IF(pt_fylk!O197=0," ",pt_fylk!O197)</f>
        <v xml:space="preserve"> </v>
      </c>
      <c r="Q194" s="84" t="str">
        <f>IF(pt_fylk!P197=0," ",pt_fylk!P197)</f>
        <v xml:space="preserve"> </v>
      </c>
      <c r="R194" s="84" t="str">
        <f>IF(pt_fylk!Q197=0," ",pt_fylk!Q197)</f>
        <v xml:space="preserve"> </v>
      </c>
    </row>
    <row r="195" spans="2:18" x14ac:dyDescent="0.2">
      <c r="B195" s="83" t="str">
        <f>IF(pt_fylk!A198=0," ",pt_fylk!A198)</f>
        <v>1535 Vestnes</v>
      </c>
      <c r="C195" s="84">
        <f>IF(pt_fylk!B198=0," ",pt_fylk!B198)</f>
        <v>5505</v>
      </c>
      <c r="D195" s="84">
        <f>IF(pt_fylk!C198=0," ",pt_fylk!C198)</f>
        <v>5355</v>
      </c>
      <c r="E195" s="84">
        <f>IF(pt_fylk!D198=0," ",pt_fylk!D198)</f>
        <v>3055</v>
      </c>
      <c r="F195" s="84" t="str">
        <f>IF(pt_fylk!E198=0," ",pt_fylk!E198)</f>
        <v xml:space="preserve"> </v>
      </c>
      <c r="G195" s="84" t="str">
        <f>IF(pt_fylk!F198=0," ",pt_fylk!F198)</f>
        <v xml:space="preserve"> </v>
      </c>
      <c r="H195" s="84" t="str">
        <f>IF(pt_fylk!G198=0," ",pt_fylk!G198)</f>
        <v xml:space="preserve"> </v>
      </c>
      <c r="I195" s="84" t="str">
        <f>IF(pt_fylk!H198=0," ",pt_fylk!H198)</f>
        <v xml:space="preserve"> </v>
      </c>
      <c r="J195" s="84" t="str">
        <f>IF(pt_fylk!I198=0," ",pt_fylk!I198)</f>
        <v xml:space="preserve"> </v>
      </c>
      <c r="K195" s="84" t="str">
        <f>IF(pt_fylk!J198=0," ",pt_fylk!J198)</f>
        <v xml:space="preserve"> </v>
      </c>
      <c r="L195" s="84" t="str">
        <f>IF(pt_fylk!K198=0," ",pt_fylk!K198)</f>
        <v xml:space="preserve"> </v>
      </c>
      <c r="M195" s="84" t="str">
        <f>IF(pt_fylk!L198=0," ",pt_fylk!L198)</f>
        <v xml:space="preserve"> </v>
      </c>
      <c r="N195" s="84" t="str">
        <f>IF(pt_fylk!M198=0," ",pt_fylk!M198)</f>
        <v xml:space="preserve"> </v>
      </c>
      <c r="O195" s="84" t="str">
        <f>IF(pt_fylk!N198=0," ",pt_fylk!N198)</f>
        <v xml:space="preserve"> </v>
      </c>
      <c r="P195" s="84" t="str">
        <f>IF(pt_fylk!O198=0," ",pt_fylk!O198)</f>
        <v xml:space="preserve"> </v>
      </c>
      <c r="Q195" s="84" t="str">
        <f>IF(pt_fylk!P198=0," ",pt_fylk!P198)</f>
        <v xml:space="preserve"> </v>
      </c>
      <c r="R195" s="84" t="str">
        <f>IF(pt_fylk!Q198=0," ",pt_fylk!Q198)</f>
        <v xml:space="preserve"> </v>
      </c>
    </row>
    <row r="196" spans="2:18" x14ac:dyDescent="0.2">
      <c r="B196" s="83" t="str">
        <f>IF(pt_fylk!A199=0," ",pt_fylk!A199)</f>
        <v>1539 Rauma</v>
      </c>
      <c r="C196" s="84">
        <f>IF(pt_fylk!B199=0," ",pt_fylk!B199)</f>
        <v>5998</v>
      </c>
      <c r="D196" s="84">
        <f>IF(pt_fylk!C199=0," ",pt_fylk!C199)</f>
        <v>5201</v>
      </c>
      <c r="E196" s="84">
        <f>IF(pt_fylk!D199=0," ",pt_fylk!D199)</f>
        <v>5681</v>
      </c>
      <c r="F196" s="84">
        <f>IF(pt_fylk!E199=0," ",pt_fylk!E199)</f>
        <v>4743</v>
      </c>
      <c r="G196" s="84" t="str">
        <f>IF(pt_fylk!F199=0," ",pt_fylk!F199)</f>
        <v xml:space="preserve"> </v>
      </c>
      <c r="H196" s="84" t="str">
        <f>IF(pt_fylk!G199=0," ",pt_fylk!G199)</f>
        <v xml:space="preserve"> </v>
      </c>
      <c r="I196" s="84" t="str">
        <f>IF(pt_fylk!H199=0," ",pt_fylk!H199)</f>
        <v xml:space="preserve"> </v>
      </c>
      <c r="J196" s="84" t="str">
        <f>IF(pt_fylk!I199=0," ",pt_fylk!I199)</f>
        <v xml:space="preserve"> </v>
      </c>
      <c r="K196" s="84" t="str">
        <f>IF(pt_fylk!J199=0," ",pt_fylk!J199)</f>
        <v xml:space="preserve"> </v>
      </c>
      <c r="L196" s="84" t="str">
        <f>IF(pt_fylk!K199=0," ",pt_fylk!K199)</f>
        <v xml:space="preserve"> </v>
      </c>
      <c r="M196" s="84" t="str">
        <f>IF(pt_fylk!L199=0," ",pt_fylk!L199)</f>
        <v xml:space="preserve"> </v>
      </c>
      <c r="N196" s="84" t="str">
        <f>IF(pt_fylk!M199=0," ",pt_fylk!M199)</f>
        <v xml:space="preserve"> </v>
      </c>
      <c r="O196" s="84" t="str">
        <f>IF(pt_fylk!N199=0," ",pt_fylk!N199)</f>
        <v xml:space="preserve"> </v>
      </c>
      <c r="P196" s="84" t="str">
        <f>IF(pt_fylk!O199=0," ",pt_fylk!O199)</f>
        <v xml:space="preserve"> </v>
      </c>
      <c r="Q196" s="84" t="str">
        <f>IF(pt_fylk!P199=0," ",pt_fylk!P199)</f>
        <v xml:space="preserve"> </v>
      </c>
      <c r="R196" s="84" t="str">
        <f>IF(pt_fylk!Q199=0," ",pt_fylk!Q199)</f>
        <v xml:space="preserve"> </v>
      </c>
    </row>
    <row r="197" spans="2:18" x14ac:dyDescent="0.2">
      <c r="B197" s="83" t="str">
        <f>IF(pt_fylk!A200=0," ",pt_fylk!A200)</f>
        <v>1543 Nesset</v>
      </c>
      <c r="C197" s="84">
        <f>IF(pt_fylk!B200=0," ",pt_fylk!B200)</f>
        <v>244830</v>
      </c>
      <c r="D197" s="84">
        <f>IF(pt_fylk!C200=0," ",pt_fylk!C200)</f>
        <v>147147</v>
      </c>
      <c r="E197" s="84">
        <f>IF(pt_fylk!D200=0," ",pt_fylk!D200)</f>
        <v>202666</v>
      </c>
      <c r="F197" s="84">
        <f>IF(pt_fylk!E200=0," ",pt_fylk!E200)</f>
        <v>132245</v>
      </c>
      <c r="G197" s="84">
        <f>IF(pt_fylk!F200=0," ",pt_fylk!F200)</f>
        <v>136298</v>
      </c>
      <c r="H197" s="84">
        <f>IF(pt_fylk!G200=0," ",pt_fylk!G200)</f>
        <v>193629</v>
      </c>
      <c r="I197" s="84">
        <f>IF(pt_fylk!H200=0," ",pt_fylk!H200)</f>
        <v>202386</v>
      </c>
      <c r="J197" s="84">
        <f>IF(pt_fylk!I200=0," ",pt_fylk!I200)</f>
        <v>52332</v>
      </c>
      <c r="K197" s="84">
        <f>IF(pt_fylk!J200=0," ",pt_fylk!J200)</f>
        <v>19311</v>
      </c>
      <c r="L197" s="84" t="str">
        <f>IF(pt_fylk!K200=0," ",pt_fylk!K200)</f>
        <v xml:space="preserve"> </v>
      </c>
      <c r="M197" s="84" t="str">
        <f>IF(pt_fylk!L200=0," ",pt_fylk!L200)</f>
        <v xml:space="preserve"> </v>
      </c>
      <c r="N197" s="84" t="str">
        <f>IF(pt_fylk!M200=0," ",pt_fylk!M200)</f>
        <v xml:space="preserve"> </v>
      </c>
      <c r="O197" s="84" t="str">
        <f>IF(pt_fylk!N200=0," ",pt_fylk!N200)</f>
        <v xml:space="preserve"> </v>
      </c>
      <c r="P197" s="84" t="str">
        <f>IF(pt_fylk!O200=0," ",pt_fylk!O200)</f>
        <v xml:space="preserve"> </v>
      </c>
      <c r="Q197" s="84" t="str">
        <f>IF(pt_fylk!P200=0," ",pt_fylk!P200)</f>
        <v xml:space="preserve"> </v>
      </c>
      <c r="R197" s="84" t="str">
        <f>IF(pt_fylk!Q200=0," ",pt_fylk!Q200)</f>
        <v xml:space="preserve"> </v>
      </c>
    </row>
    <row r="198" spans="2:18" x14ac:dyDescent="0.2">
      <c r="B198" s="83" t="str">
        <f>IF(pt_fylk!A201=0," ",pt_fylk!A201)</f>
        <v>1545 Midsund</v>
      </c>
      <c r="C198" s="84">
        <f>IF(pt_fylk!B201=0," ",pt_fylk!B201)</f>
        <v>1996</v>
      </c>
      <c r="D198" s="84">
        <f>IF(pt_fylk!C201=0," ",pt_fylk!C201)</f>
        <v>1570</v>
      </c>
      <c r="E198" s="84" t="str">
        <f>IF(pt_fylk!D201=0," ",pt_fylk!D201)</f>
        <v xml:space="preserve"> </v>
      </c>
      <c r="F198" s="84">
        <f>IF(pt_fylk!E201=0," ",pt_fylk!E201)</f>
        <v>1981</v>
      </c>
      <c r="G198" s="84" t="str">
        <f>IF(pt_fylk!F201=0," ",pt_fylk!F201)</f>
        <v xml:space="preserve"> </v>
      </c>
      <c r="H198" s="84" t="str">
        <f>IF(pt_fylk!G201=0," ",pt_fylk!G201)</f>
        <v xml:space="preserve"> </v>
      </c>
      <c r="I198" s="84" t="str">
        <f>IF(pt_fylk!H201=0," ",pt_fylk!H201)</f>
        <v xml:space="preserve"> </v>
      </c>
      <c r="J198" s="84" t="str">
        <f>IF(pt_fylk!I201=0," ",pt_fylk!I201)</f>
        <v xml:space="preserve"> </v>
      </c>
      <c r="K198" s="84" t="str">
        <f>IF(pt_fylk!J201=0," ",pt_fylk!J201)</f>
        <v xml:space="preserve"> </v>
      </c>
      <c r="L198" s="84" t="str">
        <f>IF(pt_fylk!K201=0," ",pt_fylk!K201)</f>
        <v xml:space="preserve"> </v>
      </c>
      <c r="M198" s="84" t="str">
        <f>IF(pt_fylk!L201=0," ",pt_fylk!L201)</f>
        <v xml:space="preserve"> </v>
      </c>
      <c r="N198" s="84" t="str">
        <f>IF(pt_fylk!M201=0," ",pt_fylk!M201)</f>
        <v xml:space="preserve"> </v>
      </c>
      <c r="O198" s="84" t="str">
        <f>IF(pt_fylk!N201=0," ",pt_fylk!N201)</f>
        <v xml:space="preserve"> </v>
      </c>
      <c r="P198" s="84" t="str">
        <f>IF(pt_fylk!O201=0," ",pt_fylk!O201)</f>
        <v xml:space="preserve"> </v>
      </c>
      <c r="Q198" s="84" t="str">
        <f>IF(pt_fylk!P201=0," ",pt_fylk!P201)</f>
        <v xml:space="preserve"> </v>
      </c>
      <c r="R198" s="84" t="str">
        <f>IF(pt_fylk!Q201=0," ",pt_fylk!Q201)</f>
        <v xml:space="preserve"> </v>
      </c>
    </row>
    <row r="199" spans="2:18" x14ac:dyDescent="0.2">
      <c r="B199" s="83" t="str">
        <f>IF(pt_fylk!A202=0," ",pt_fylk!A202)</f>
        <v>1547 Aukra</v>
      </c>
      <c r="C199" s="84">
        <f>IF(pt_fylk!B202=0," ",pt_fylk!B202)</f>
        <v>2057</v>
      </c>
      <c r="D199" s="84">
        <f>IF(pt_fylk!C202=0," ",pt_fylk!C202)</f>
        <v>1775</v>
      </c>
      <c r="E199" s="84" t="str">
        <f>IF(pt_fylk!D202=0," ",pt_fylk!D202)</f>
        <v xml:space="preserve"> </v>
      </c>
      <c r="F199" s="84" t="str">
        <f>IF(pt_fylk!E202=0," ",pt_fylk!E202)</f>
        <v xml:space="preserve"> </v>
      </c>
      <c r="G199" s="84" t="str">
        <f>IF(pt_fylk!F202=0," ",pt_fylk!F202)</f>
        <v xml:space="preserve"> </v>
      </c>
      <c r="H199" s="84" t="str">
        <f>IF(pt_fylk!G202=0," ",pt_fylk!G202)</f>
        <v xml:space="preserve"> </v>
      </c>
      <c r="I199" s="84" t="str">
        <f>IF(pt_fylk!H202=0," ",pt_fylk!H202)</f>
        <v xml:space="preserve"> </v>
      </c>
      <c r="J199" s="84" t="str">
        <f>IF(pt_fylk!I202=0," ",pt_fylk!I202)</f>
        <v xml:space="preserve"> </v>
      </c>
      <c r="K199" s="84" t="str">
        <f>IF(pt_fylk!J202=0," ",pt_fylk!J202)</f>
        <v xml:space="preserve"> </v>
      </c>
      <c r="L199" s="84" t="str">
        <f>IF(pt_fylk!K202=0," ",pt_fylk!K202)</f>
        <v xml:space="preserve"> </v>
      </c>
      <c r="M199" s="84" t="str">
        <f>IF(pt_fylk!L202=0," ",pt_fylk!L202)</f>
        <v xml:space="preserve"> </v>
      </c>
      <c r="N199" s="84" t="str">
        <f>IF(pt_fylk!M202=0," ",pt_fylk!M202)</f>
        <v xml:space="preserve"> </v>
      </c>
      <c r="O199" s="84" t="str">
        <f>IF(pt_fylk!N202=0," ",pt_fylk!N202)</f>
        <v xml:space="preserve"> </v>
      </c>
      <c r="P199" s="84" t="str">
        <f>IF(pt_fylk!O202=0," ",pt_fylk!O202)</f>
        <v xml:space="preserve"> </v>
      </c>
      <c r="Q199" s="84" t="str">
        <f>IF(pt_fylk!P202=0," ",pt_fylk!P202)</f>
        <v xml:space="preserve"> </v>
      </c>
      <c r="R199" s="84" t="str">
        <f>IF(pt_fylk!Q202=0," ",pt_fylk!Q202)</f>
        <v xml:space="preserve"> </v>
      </c>
    </row>
    <row r="200" spans="2:18" x14ac:dyDescent="0.2">
      <c r="B200" s="83" t="str">
        <f>IF(pt_fylk!A203=0," ",pt_fylk!A203)</f>
        <v>1551 Eide</v>
      </c>
      <c r="C200" s="84">
        <f>IF(pt_fylk!B203=0," ",pt_fylk!B203)</f>
        <v>1349</v>
      </c>
      <c r="D200" s="84" t="str">
        <f>IF(pt_fylk!C203=0," ",pt_fylk!C203)</f>
        <v xml:space="preserve"> </v>
      </c>
      <c r="E200" s="84" t="str">
        <f>IF(pt_fylk!D203=0," ",pt_fylk!D203)</f>
        <v xml:space="preserve"> </v>
      </c>
      <c r="F200" s="84" t="str">
        <f>IF(pt_fylk!E203=0," ",pt_fylk!E203)</f>
        <v xml:space="preserve"> </v>
      </c>
      <c r="G200" s="84" t="str">
        <f>IF(pt_fylk!F203=0," ",pt_fylk!F203)</f>
        <v xml:space="preserve"> </v>
      </c>
      <c r="H200" s="84" t="str">
        <f>IF(pt_fylk!G203=0," ",pt_fylk!G203)</f>
        <v xml:space="preserve"> </v>
      </c>
      <c r="I200" s="84" t="str">
        <f>IF(pt_fylk!H203=0," ",pt_fylk!H203)</f>
        <v xml:space="preserve"> </v>
      </c>
      <c r="J200" s="84" t="str">
        <f>IF(pt_fylk!I203=0," ",pt_fylk!I203)</f>
        <v xml:space="preserve"> </v>
      </c>
      <c r="K200" s="84" t="str">
        <f>IF(pt_fylk!J203=0," ",pt_fylk!J203)</f>
        <v xml:space="preserve"> </v>
      </c>
      <c r="L200" s="84" t="str">
        <f>IF(pt_fylk!K203=0," ",pt_fylk!K203)</f>
        <v xml:space="preserve"> </v>
      </c>
      <c r="M200" s="84" t="str">
        <f>IF(pt_fylk!L203=0," ",pt_fylk!L203)</f>
        <v xml:space="preserve"> </v>
      </c>
      <c r="N200" s="84" t="str">
        <f>IF(pt_fylk!M203=0," ",pt_fylk!M203)</f>
        <v xml:space="preserve"> </v>
      </c>
      <c r="O200" s="84" t="str">
        <f>IF(pt_fylk!N203=0," ",pt_fylk!N203)</f>
        <v xml:space="preserve"> </v>
      </c>
      <c r="P200" s="84" t="str">
        <f>IF(pt_fylk!O203=0," ",pt_fylk!O203)</f>
        <v xml:space="preserve"> </v>
      </c>
      <c r="Q200" s="84" t="str">
        <f>IF(pt_fylk!P203=0," ",pt_fylk!P203)</f>
        <v xml:space="preserve"> </v>
      </c>
      <c r="R200" s="84" t="str">
        <f>IF(pt_fylk!Q203=0," ",pt_fylk!Q203)</f>
        <v xml:space="preserve"> </v>
      </c>
    </row>
    <row r="201" spans="2:18" x14ac:dyDescent="0.2">
      <c r="B201" s="83" t="str">
        <f>IF(pt_fylk!A204=0," ",pt_fylk!A204)</f>
        <v>1554 Averøy</v>
      </c>
      <c r="C201" s="84">
        <f>IF(pt_fylk!B204=0," ",pt_fylk!B204)</f>
        <v>8448</v>
      </c>
      <c r="D201" s="84">
        <f>IF(pt_fylk!C204=0," ",pt_fylk!C204)</f>
        <v>6747</v>
      </c>
      <c r="E201" s="84">
        <f>IF(pt_fylk!D204=0," ",pt_fylk!D204)</f>
        <v>4841</v>
      </c>
      <c r="F201" s="84">
        <f>IF(pt_fylk!E204=0," ",pt_fylk!E204)</f>
        <v>2383</v>
      </c>
      <c r="G201" s="84">
        <f>IF(pt_fylk!F204=0," ",pt_fylk!F204)</f>
        <v>5242</v>
      </c>
      <c r="H201" s="84" t="str">
        <f>IF(pt_fylk!G204=0," ",pt_fylk!G204)</f>
        <v xml:space="preserve"> </v>
      </c>
      <c r="I201" s="84" t="str">
        <f>IF(pt_fylk!H204=0," ",pt_fylk!H204)</f>
        <v xml:space="preserve"> </v>
      </c>
      <c r="J201" s="84" t="str">
        <f>IF(pt_fylk!I204=0," ",pt_fylk!I204)</f>
        <v xml:space="preserve"> </v>
      </c>
      <c r="K201" s="84" t="str">
        <f>IF(pt_fylk!J204=0," ",pt_fylk!J204)</f>
        <v xml:space="preserve"> </v>
      </c>
      <c r="L201" s="84" t="str">
        <f>IF(pt_fylk!K204=0," ",pt_fylk!K204)</f>
        <v xml:space="preserve"> </v>
      </c>
      <c r="M201" s="84" t="str">
        <f>IF(pt_fylk!L204=0," ",pt_fylk!L204)</f>
        <v xml:space="preserve"> </v>
      </c>
      <c r="N201" s="84" t="str">
        <f>IF(pt_fylk!M204=0," ",pt_fylk!M204)</f>
        <v xml:space="preserve"> </v>
      </c>
      <c r="O201" s="84" t="str">
        <f>IF(pt_fylk!N204=0," ",pt_fylk!N204)</f>
        <v xml:space="preserve"> </v>
      </c>
      <c r="P201" s="84" t="str">
        <f>IF(pt_fylk!O204=0," ",pt_fylk!O204)</f>
        <v xml:space="preserve"> </v>
      </c>
      <c r="Q201" s="84" t="str">
        <f>IF(pt_fylk!P204=0," ",pt_fylk!P204)</f>
        <v xml:space="preserve"> </v>
      </c>
      <c r="R201" s="84" t="str">
        <f>IF(pt_fylk!Q204=0," ",pt_fylk!Q204)</f>
        <v xml:space="preserve"> </v>
      </c>
    </row>
    <row r="202" spans="2:18" x14ac:dyDescent="0.2">
      <c r="B202" s="83" t="str">
        <f>IF(pt_fylk!A205=0," ",pt_fylk!A205)</f>
        <v>1566 Surnadal</v>
      </c>
      <c r="C202" s="84">
        <f>IF(pt_fylk!B205=0," ",pt_fylk!B205)</f>
        <v>90097</v>
      </c>
      <c r="D202" s="84">
        <f>IF(pt_fylk!C205=0," ",pt_fylk!C205)</f>
        <v>70373</v>
      </c>
      <c r="E202" s="84">
        <f>IF(pt_fylk!D205=0," ",pt_fylk!D205)</f>
        <v>115142</v>
      </c>
      <c r="F202" s="84">
        <f>IF(pt_fylk!E205=0," ",pt_fylk!E205)</f>
        <v>111190</v>
      </c>
      <c r="G202" s="84">
        <f>IF(pt_fylk!F205=0," ",pt_fylk!F205)</f>
        <v>122822</v>
      </c>
      <c r="H202" s="84">
        <f>IF(pt_fylk!G205=0," ",pt_fylk!G205)</f>
        <v>122315</v>
      </c>
      <c r="I202" s="84">
        <f>IF(pt_fylk!H205=0," ",pt_fylk!H205)</f>
        <v>44611</v>
      </c>
      <c r="J202" s="84">
        <f>IF(pt_fylk!I205=0," ",pt_fylk!I205)</f>
        <v>112862</v>
      </c>
      <c r="K202" s="84">
        <f>IF(pt_fylk!J205=0," ",pt_fylk!J205)</f>
        <v>123086</v>
      </c>
      <c r="L202" s="84">
        <f>IF(pt_fylk!K205=0," ",pt_fylk!K205)</f>
        <v>157713</v>
      </c>
      <c r="M202" s="84">
        <f>IF(pt_fylk!L205=0," ",pt_fylk!L205)</f>
        <v>166414</v>
      </c>
      <c r="N202" s="84">
        <f>IF(pt_fylk!M205=0," ",pt_fylk!M205)</f>
        <v>155036</v>
      </c>
      <c r="O202" s="84">
        <f>IF(pt_fylk!N205=0," ",pt_fylk!N205)</f>
        <v>125669</v>
      </c>
      <c r="P202" s="84" t="str">
        <f>IF(pt_fylk!O205=0," ",pt_fylk!O205)</f>
        <v xml:space="preserve"> </v>
      </c>
      <c r="Q202" s="84">
        <f>IF(pt_fylk!P205=0," ",pt_fylk!P205)</f>
        <v>176376</v>
      </c>
      <c r="R202" s="84">
        <f>IF(pt_fylk!Q205=0," ",pt_fylk!Q205)</f>
        <v>158288</v>
      </c>
    </row>
    <row r="203" spans="2:18" x14ac:dyDescent="0.2">
      <c r="B203" s="83" t="str">
        <f>IF(pt_fylk!A206=0," ",pt_fylk!A206)</f>
        <v>1812 Sømna</v>
      </c>
      <c r="C203" s="84" t="str">
        <f>IF(pt_fylk!B206=0," ",pt_fylk!B206)</f>
        <v xml:space="preserve"> </v>
      </c>
      <c r="D203" s="84" t="str">
        <f>IF(pt_fylk!C206=0," ",pt_fylk!C206)</f>
        <v xml:space="preserve"> </v>
      </c>
      <c r="E203" s="84" t="str">
        <f>IF(pt_fylk!D206=0," ",pt_fylk!D206)</f>
        <v xml:space="preserve"> </v>
      </c>
      <c r="F203" s="84" t="str">
        <f>IF(pt_fylk!E206=0," ",pt_fylk!E206)</f>
        <v xml:space="preserve"> </v>
      </c>
      <c r="G203" s="84" t="str">
        <f>IF(pt_fylk!F206=0," ",pt_fylk!F206)</f>
        <v xml:space="preserve"> </v>
      </c>
      <c r="H203" s="84" t="str">
        <f>IF(pt_fylk!G206=0," ",pt_fylk!G206)</f>
        <v xml:space="preserve"> </v>
      </c>
      <c r="I203" s="84" t="str">
        <f>IF(pt_fylk!H206=0," ",pt_fylk!H206)</f>
        <v xml:space="preserve"> </v>
      </c>
      <c r="J203" s="84" t="str">
        <f>IF(pt_fylk!I206=0," ",pt_fylk!I206)</f>
        <v xml:space="preserve"> </v>
      </c>
      <c r="K203" s="84" t="str">
        <f>IF(pt_fylk!J206=0," ",pt_fylk!J206)</f>
        <v xml:space="preserve"> </v>
      </c>
      <c r="L203" s="84" t="str">
        <f>IF(pt_fylk!K206=0," ",pt_fylk!K206)</f>
        <v xml:space="preserve"> </v>
      </c>
      <c r="M203" s="84" t="str">
        <f>IF(pt_fylk!L206=0," ",pt_fylk!L206)</f>
        <v xml:space="preserve"> </v>
      </c>
      <c r="N203" s="84" t="str">
        <f>IF(pt_fylk!M206=0," ",pt_fylk!M206)</f>
        <v xml:space="preserve"> </v>
      </c>
      <c r="O203" s="84" t="str">
        <f>IF(pt_fylk!N206=0," ",pt_fylk!N206)</f>
        <v xml:space="preserve"> </v>
      </c>
      <c r="P203" s="84">
        <f>IF(pt_fylk!O206=0," ",pt_fylk!O206)</f>
        <v>6543</v>
      </c>
      <c r="Q203" s="84" t="str">
        <f>IF(pt_fylk!P206=0," ",pt_fylk!P206)</f>
        <v xml:space="preserve"> </v>
      </c>
      <c r="R203" s="84" t="str">
        <f>IF(pt_fylk!Q206=0," ",pt_fylk!Q206)</f>
        <v xml:space="preserve"> </v>
      </c>
    </row>
    <row r="204" spans="2:18" x14ac:dyDescent="0.2">
      <c r="B204" s="83" t="str">
        <f>IF(pt_fylk!A207=0," ",pt_fylk!A207)</f>
        <v>1825 Grane</v>
      </c>
      <c r="C204" s="84" t="str">
        <f>IF(pt_fylk!B207=0," ",pt_fylk!B207)</f>
        <v xml:space="preserve"> </v>
      </c>
      <c r="D204" s="84">
        <f>IF(pt_fylk!C207=0," ",pt_fylk!C207)</f>
        <v>6230</v>
      </c>
      <c r="E204" s="84" t="str">
        <f>IF(pt_fylk!D207=0," ",pt_fylk!D207)</f>
        <v xml:space="preserve"> </v>
      </c>
      <c r="F204" s="84" t="str">
        <f>IF(pt_fylk!E207=0," ",pt_fylk!E207)</f>
        <v xml:space="preserve"> </v>
      </c>
      <c r="G204" s="84" t="str">
        <f>IF(pt_fylk!F207=0," ",pt_fylk!F207)</f>
        <v xml:space="preserve"> </v>
      </c>
      <c r="H204" s="84" t="str">
        <f>IF(pt_fylk!G207=0," ",pt_fylk!G207)</f>
        <v xml:space="preserve"> </v>
      </c>
      <c r="I204" s="84" t="str">
        <f>IF(pt_fylk!H207=0," ",pt_fylk!H207)</f>
        <v xml:space="preserve"> </v>
      </c>
      <c r="J204" s="84" t="str">
        <f>IF(pt_fylk!I207=0," ",pt_fylk!I207)</f>
        <v xml:space="preserve"> </v>
      </c>
      <c r="K204" s="84" t="str">
        <f>IF(pt_fylk!J207=0," ",pt_fylk!J207)</f>
        <v xml:space="preserve"> </v>
      </c>
      <c r="L204" s="84" t="str">
        <f>IF(pt_fylk!K207=0," ",pt_fylk!K207)</f>
        <v xml:space="preserve"> </v>
      </c>
      <c r="M204" s="84" t="str">
        <f>IF(pt_fylk!L207=0," ",pt_fylk!L207)</f>
        <v xml:space="preserve"> </v>
      </c>
      <c r="N204" s="84" t="str">
        <f>IF(pt_fylk!M207=0," ",pt_fylk!M207)</f>
        <v xml:space="preserve"> </v>
      </c>
      <c r="O204" s="84" t="str">
        <f>IF(pt_fylk!N207=0," ",pt_fylk!N207)</f>
        <v xml:space="preserve"> </v>
      </c>
      <c r="P204" s="84" t="str">
        <f>IF(pt_fylk!O207=0," ",pt_fylk!O207)</f>
        <v xml:space="preserve"> </v>
      </c>
      <c r="Q204" s="84">
        <f>IF(pt_fylk!P207=0," ",pt_fylk!P207)</f>
        <v>5587</v>
      </c>
      <c r="R204" s="84" t="str">
        <f>IF(pt_fylk!Q207=0," ",pt_fylk!Q207)</f>
        <v xml:space="preserve"> </v>
      </c>
    </row>
    <row r="205" spans="2:18" x14ac:dyDescent="0.2">
      <c r="B205" s="83" t="str">
        <f>IF(pt_fylk!A208=0," ",pt_fylk!A208)</f>
        <v>5001 Trondheim</v>
      </c>
      <c r="C205" s="84">
        <f>IF(pt_fylk!B208=0," ",pt_fylk!B208)</f>
        <v>230712</v>
      </c>
      <c r="D205" s="84">
        <f>IF(pt_fylk!C208=0," ",pt_fylk!C208)</f>
        <v>219033</v>
      </c>
      <c r="E205" s="84">
        <f>IF(pt_fylk!D208=0," ",pt_fylk!D208)</f>
        <v>200411</v>
      </c>
      <c r="F205" s="84">
        <f>IF(pt_fylk!E208=0," ",pt_fylk!E208)</f>
        <v>215577</v>
      </c>
      <c r="G205" s="84">
        <f>IF(pt_fylk!F208=0," ",pt_fylk!F208)</f>
        <v>253739</v>
      </c>
      <c r="H205" s="84">
        <f>IF(pt_fylk!G208=0," ",pt_fylk!G208)</f>
        <v>335176</v>
      </c>
      <c r="I205" s="84">
        <f>IF(pt_fylk!H208=0," ",pt_fylk!H208)</f>
        <v>359358</v>
      </c>
      <c r="J205" s="84">
        <f>IF(pt_fylk!I208=0," ",pt_fylk!I208)</f>
        <v>345625</v>
      </c>
      <c r="K205" s="84">
        <f>IF(pt_fylk!J208=0," ",pt_fylk!J208)</f>
        <v>521874</v>
      </c>
      <c r="L205" s="84">
        <f>IF(pt_fylk!K208=0," ",pt_fylk!K208)</f>
        <v>514856</v>
      </c>
      <c r="M205" s="84">
        <f>IF(pt_fylk!L208=0," ",pt_fylk!L208)</f>
        <v>605803</v>
      </c>
      <c r="N205" s="84">
        <f>IF(pt_fylk!M208=0," ",pt_fylk!M208)</f>
        <v>653441</v>
      </c>
      <c r="O205" s="84">
        <f>IF(pt_fylk!N208=0," ",pt_fylk!N208)</f>
        <v>459657</v>
      </c>
      <c r="P205" s="84">
        <f>IF(pt_fylk!O208=0," ",pt_fylk!O208)</f>
        <v>425945</v>
      </c>
      <c r="Q205" s="84">
        <f>IF(pt_fylk!P208=0," ",pt_fylk!P208)</f>
        <v>541332</v>
      </c>
      <c r="R205" s="84">
        <f>IF(pt_fylk!Q208=0," ",pt_fylk!Q208)</f>
        <v>642106</v>
      </c>
    </row>
    <row r="206" spans="2:18" x14ac:dyDescent="0.2">
      <c r="B206" s="83" t="str">
        <f>IF(pt_fylk!A209=0," ",pt_fylk!A209)</f>
        <v>5004 Steinkjer</v>
      </c>
      <c r="C206" s="84">
        <f>IF(pt_fylk!B209=0," ",pt_fylk!B209)</f>
        <v>371940</v>
      </c>
      <c r="D206" s="84">
        <f>IF(pt_fylk!C209=0," ",pt_fylk!C209)</f>
        <v>319189</v>
      </c>
      <c r="E206" s="84">
        <f>IF(pt_fylk!D209=0," ",pt_fylk!D209)</f>
        <v>462382</v>
      </c>
      <c r="F206" s="84">
        <f>IF(pt_fylk!E209=0," ",pt_fylk!E209)</f>
        <v>1854007</v>
      </c>
      <c r="G206" s="84">
        <f>IF(pt_fylk!F209=0," ",pt_fylk!F209)</f>
        <v>2572898</v>
      </c>
      <c r="H206" s="84">
        <f>IF(pt_fylk!G209=0," ",pt_fylk!G209)</f>
        <v>4078504</v>
      </c>
      <c r="I206" s="84">
        <f>IF(pt_fylk!H209=0," ",pt_fylk!H209)</f>
        <v>4741648</v>
      </c>
      <c r="J206" s="84">
        <f>IF(pt_fylk!I209=0," ",pt_fylk!I209)</f>
        <v>4505846</v>
      </c>
      <c r="K206" s="84">
        <f>IF(pt_fylk!J209=0," ",pt_fylk!J209)</f>
        <v>4750175</v>
      </c>
      <c r="L206" s="84">
        <f>IF(pt_fylk!K209=0," ",pt_fylk!K209)</f>
        <v>4958662</v>
      </c>
      <c r="M206" s="84">
        <f>IF(pt_fylk!L209=0," ",pt_fylk!L209)</f>
        <v>5309904</v>
      </c>
      <c r="N206" s="84">
        <f>IF(pt_fylk!M209=0," ",pt_fylk!M209)</f>
        <v>5347195</v>
      </c>
      <c r="O206" s="84">
        <f>IF(pt_fylk!N209=0," ",pt_fylk!N209)</f>
        <v>4446521</v>
      </c>
      <c r="P206" s="84">
        <f>IF(pt_fylk!O209=0," ",pt_fylk!O209)</f>
        <v>5081674</v>
      </c>
      <c r="Q206" s="84">
        <f>IF(pt_fylk!P209=0," ",pt_fylk!P209)</f>
        <v>4471471</v>
      </c>
      <c r="R206" s="84">
        <f>IF(pt_fylk!Q209=0," ",pt_fylk!Q209)</f>
        <v>4710075</v>
      </c>
    </row>
    <row r="207" spans="2:18" x14ac:dyDescent="0.2">
      <c r="B207" s="83" t="str">
        <f>IF(pt_fylk!A210=0," ",pt_fylk!A210)</f>
        <v>5005 Namsos</v>
      </c>
      <c r="C207" s="84">
        <f>IF(pt_fylk!B210=0," ",pt_fylk!B210)</f>
        <v>4109</v>
      </c>
      <c r="D207" s="84">
        <f>IF(pt_fylk!C210=0," ",pt_fylk!C210)</f>
        <v>4320</v>
      </c>
      <c r="E207" s="84">
        <f>IF(pt_fylk!D210=0," ",pt_fylk!D210)</f>
        <v>4246</v>
      </c>
      <c r="F207" s="84">
        <f>IF(pt_fylk!E210=0," ",pt_fylk!E210)</f>
        <v>4187</v>
      </c>
      <c r="G207" s="84" t="str">
        <f>IF(pt_fylk!F210=0," ",pt_fylk!F210)</f>
        <v xml:space="preserve"> </v>
      </c>
      <c r="H207" s="84">
        <f>IF(pt_fylk!G210=0," ",pt_fylk!G210)</f>
        <v>29080</v>
      </c>
      <c r="I207" s="84">
        <f>IF(pt_fylk!H210=0," ",pt_fylk!H210)</f>
        <v>140204</v>
      </c>
      <c r="J207" s="84">
        <f>IF(pt_fylk!I210=0," ",pt_fylk!I210)</f>
        <v>148226</v>
      </c>
      <c r="K207" s="84">
        <f>IF(pt_fylk!J210=0," ",pt_fylk!J210)</f>
        <v>162783</v>
      </c>
      <c r="L207" s="84">
        <f>IF(pt_fylk!K210=0," ",pt_fylk!K210)</f>
        <v>134891</v>
      </c>
      <c r="M207" s="84">
        <f>IF(pt_fylk!L210=0," ",pt_fylk!L210)</f>
        <v>166342</v>
      </c>
      <c r="N207" s="84">
        <f>IF(pt_fylk!M210=0," ",pt_fylk!M210)</f>
        <v>151573</v>
      </c>
      <c r="O207" s="84">
        <f>IF(pt_fylk!N210=0," ",pt_fylk!N210)</f>
        <v>117916</v>
      </c>
      <c r="P207" s="84" t="str">
        <f>IF(pt_fylk!O210=0," ",pt_fylk!O210)</f>
        <v xml:space="preserve"> </v>
      </c>
      <c r="Q207" s="84" t="str">
        <f>IF(pt_fylk!P210=0," ",pt_fylk!P210)</f>
        <v xml:space="preserve"> </v>
      </c>
      <c r="R207" s="84" t="str">
        <f>IF(pt_fylk!Q210=0," ",pt_fylk!Q210)</f>
        <v xml:space="preserve"> </v>
      </c>
    </row>
    <row r="208" spans="2:18" x14ac:dyDescent="0.2">
      <c r="B208" s="83" t="str">
        <f>IF(pt_fylk!A211=0," ",pt_fylk!A211)</f>
        <v>5011 Hemne</v>
      </c>
      <c r="C208" s="84">
        <f>IF(pt_fylk!B211=0," ",pt_fylk!B211)</f>
        <v>1754</v>
      </c>
      <c r="D208" s="84">
        <f>IF(pt_fylk!C211=0," ",pt_fylk!C211)</f>
        <v>1944</v>
      </c>
      <c r="E208" s="84">
        <f>IF(pt_fylk!D211=0," ",pt_fylk!D211)</f>
        <v>1844</v>
      </c>
      <c r="F208" s="84" t="str">
        <f>IF(pt_fylk!E211=0," ",pt_fylk!E211)</f>
        <v xml:space="preserve"> </v>
      </c>
      <c r="G208" s="84" t="str">
        <f>IF(pt_fylk!F211=0," ",pt_fylk!F211)</f>
        <v xml:space="preserve"> </v>
      </c>
      <c r="H208" s="84" t="str">
        <f>IF(pt_fylk!G211=0," ",pt_fylk!G211)</f>
        <v xml:space="preserve"> </v>
      </c>
      <c r="I208" s="84" t="str">
        <f>IF(pt_fylk!H211=0," ",pt_fylk!H211)</f>
        <v xml:space="preserve"> </v>
      </c>
      <c r="J208" s="84" t="str">
        <f>IF(pt_fylk!I211=0," ",pt_fylk!I211)</f>
        <v xml:space="preserve"> </v>
      </c>
      <c r="K208" s="84" t="str">
        <f>IF(pt_fylk!J211=0," ",pt_fylk!J211)</f>
        <v xml:space="preserve"> </v>
      </c>
      <c r="L208" s="84" t="str">
        <f>IF(pt_fylk!K211=0," ",pt_fylk!K211)</f>
        <v xml:space="preserve"> </v>
      </c>
      <c r="M208" s="84" t="str">
        <f>IF(pt_fylk!L211=0," ",pt_fylk!L211)</f>
        <v xml:space="preserve"> </v>
      </c>
      <c r="N208" s="84" t="str">
        <f>IF(pt_fylk!M211=0," ",pt_fylk!M211)</f>
        <v xml:space="preserve"> </v>
      </c>
      <c r="O208" s="84" t="str">
        <f>IF(pt_fylk!N211=0," ",pt_fylk!N211)</f>
        <v xml:space="preserve"> </v>
      </c>
      <c r="P208" s="84" t="str">
        <f>IF(pt_fylk!O211=0," ",pt_fylk!O211)</f>
        <v xml:space="preserve"> </v>
      </c>
      <c r="Q208" s="84" t="str">
        <f>IF(pt_fylk!P211=0," ",pt_fylk!P211)</f>
        <v xml:space="preserve"> </v>
      </c>
      <c r="R208" s="84" t="str">
        <f>IF(pt_fylk!Q211=0," ",pt_fylk!Q211)</f>
        <v xml:space="preserve"> </v>
      </c>
    </row>
    <row r="209" spans="2:18" x14ac:dyDescent="0.2">
      <c r="B209" s="83" t="str">
        <f>IF(pt_fylk!A212=0," ",pt_fylk!A212)</f>
        <v>5015 Ørland</v>
      </c>
      <c r="C209" s="84">
        <f>IF(pt_fylk!B212=0," ",pt_fylk!B212)</f>
        <v>99746</v>
      </c>
      <c r="D209" s="84">
        <f>IF(pt_fylk!C212=0," ",pt_fylk!C212)</f>
        <v>97387</v>
      </c>
      <c r="E209" s="84">
        <f>IF(pt_fylk!D212=0," ",pt_fylk!D212)</f>
        <v>90761</v>
      </c>
      <c r="F209" s="84">
        <f>IF(pt_fylk!E212=0," ",pt_fylk!E212)</f>
        <v>93786</v>
      </c>
      <c r="G209" s="84">
        <f>IF(pt_fylk!F212=0," ",pt_fylk!F212)</f>
        <v>85679</v>
      </c>
      <c r="H209" s="84">
        <f>IF(pt_fylk!G212=0," ",pt_fylk!G212)</f>
        <v>96018</v>
      </c>
      <c r="I209" s="84">
        <f>IF(pt_fylk!H212=0," ",pt_fylk!H212)</f>
        <v>114647</v>
      </c>
      <c r="J209" s="84">
        <f>IF(pt_fylk!I212=0," ",pt_fylk!I212)</f>
        <v>94733</v>
      </c>
      <c r="K209" s="84">
        <f>IF(pt_fylk!J212=0," ",pt_fylk!J212)</f>
        <v>88659</v>
      </c>
      <c r="L209" s="84">
        <f>IF(pt_fylk!K212=0," ",pt_fylk!K212)</f>
        <v>69833</v>
      </c>
      <c r="M209" s="84">
        <f>IF(pt_fylk!L212=0," ",pt_fylk!L212)</f>
        <v>30350</v>
      </c>
      <c r="N209" s="84">
        <f>IF(pt_fylk!M212=0," ",pt_fylk!M212)</f>
        <v>50949</v>
      </c>
      <c r="O209" s="84" t="str">
        <f>IF(pt_fylk!N212=0," ",pt_fylk!N212)</f>
        <v xml:space="preserve"> </v>
      </c>
      <c r="P209" s="84">
        <f>IF(pt_fylk!O212=0," ",pt_fylk!O212)</f>
        <v>1624</v>
      </c>
      <c r="Q209" s="84" t="str">
        <f>IF(pt_fylk!P212=0," ",pt_fylk!P212)</f>
        <v xml:space="preserve"> </v>
      </c>
      <c r="R209" s="84">
        <f>IF(pt_fylk!Q212=0," ",pt_fylk!Q212)</f>
        <v>90610</v>
      </c>
    </row>
    <row r="210" spans="2:18" x14ac:dyDescent="0.2">
      <c r="B210" s="83" t="str">
        <f>IF(pt_fylk!A213=0," ",pt_fylk!A213)</f>
        <v>5016 Agdenes</v>
      </c>
      <c r="C210" s="84" t="str">
        <f>IF(pt_fylk!B213=0," ",pt_fylk!B213)</f>
        <v xml:space="preserve"> </v>
      </c>
      <c r="D210" s="84" t="str">
        <f>IF(pt_fylk!C213=0," ",pt_fylk!C213)</f>
        <v xml:space="preserve"> </v>
      </c>
      <c r="E210" s="84" t="str">
        <f>IF(pt_fylk!D213=0," ",pt_fylk!D213)</f>
        <v xml:space="preserve"> </v>
      </c>
      <c r="F210" s="84" t="str">
        <f>IF(pt_fylk!E213=0," ",pt_fylk!E213)</f>
        <v xml:space="preserve"> </v>
      </c>
      <c r="G210" s="84" t="str">
        <f>IF(pt_fylk!F213=0," ",pt_fylk!F213)</f>
        <v xml:space="preserve"> </v>
      </c>
      <c r="H210" s="84" t="str">
        <f>IF(pt_fylk!G213=0," ",pt_fylk!G213)</f>
        <v xml:space="preserve"> </v>
      </c>
      <c r="I210" s="84" t="str">
        <f>IF(pt_fylk!H213=0," ",pt_fylk!H213)</f>
        <v xml:space="preserve"> </v>
      </c>
      <c r="J210" s="84" t="str">
        <f>IF(pt_fylk!I213=0," ",pt_fylk!I213)</f>
        <v xml:space="preserve"> </v>
      </c>
      <c r="K210" s="84" t="str">
        <f>IF(pt_fylk!J213=0," ",pt_fylk!J213)</f>
        <v xml:space="preserve"> </v>
      </c>
      <c r="L210" s="84" t="str">
        <f>IF(pt_fylk!K213=0," ",pt_fylk!K213)</f>
        <v xml:space="preserve"> </v>
      </c>
      <c r="M210" s="84" t="str">
        <f>IF(pt_fylk!L213=0," ",pt_fylk!L213)</f>
        <v xml:space="preserve"> </v>
      </c>
      <c r="N210" s="84">
        <f>IF(pt_fylk!M213=0," ",pt_fylk!M213)</f>
        <v>146510</v>
      </c>
      <c r="O210" s="84">
        <f>IF(pt_fylk!N213=0," ",pt_fylk!N213)</f>
        <v>122055</v>
      </c>
      <c r="P210" s="84">
        <f>IF(pt_fylk!O213=0," ",pt_fylk!O213)</f>
        <v>147763</v>
      </c>
      <c r="Q210" s="84">
        <f>IF(pt_fylk!P213=0," ",pt_fylk!P213)</f>
        <v>157174</v>
      </c>
      <c r="R210" s="84">
        <f>IF(pt_fylk!Q213=0," ",pt_fylk!Q213)</f>
        <v>257187</v>
      </c>
    </row>
    <row r="211" spans="2:18" x14ac:dyDescent="0.2">
      <c r="B211" s="83" t="str">
        <f>IF(pt_fylk!A214=0," ",pt_fylk!A214)</f>
        <v>5017 Bjugn</v>
      </c>
      <c r="C211" s="84">
        <f>IF(pt_fylk!B214=0," ",pt_fylk!B214)</f>
        <v>92006</v>
      </c>
      <c r="D211" s="84">
        <f>IF(pt_fylk!C214=0," ",pt_fylk!C214)</f>
        <v>75337</v>
      </c>
      <c r="E211" s="84">
        <f>IF(pt_fylk!D214=0," ",pt_fylk!D214)</f>
        <v>84029</v>
      </c>
      <c r="F211" s="84">
        <f>IF(pt_fylk!E214=0," ",pt_fylk!E214)</f>
        <v>85026</v>
      </c>
      <c r="G211" s="84">
        <f>IF(pt_fylk!F214=0," ",pt_fylk!F214)</f>
        <v>79376</v>
      </c>
      <c r="H211" s="84">
        <f>IF(pt_fylk!G214=0," ",pt_fylk!G214)</f>
        <v>88975</v>
      </c>
      <c r="I211" s="84">
        <f>IF(pt_fylk!H214=0," ",pt_fylk!H214)</f>
        <v>103056</v>
      </c>
      <c r="J211" s="84">
        <f>IF(pt_fylk!I214=0," ",pt_fylk!I214)</f>
        <v>82243</v>
      </c>
      <c r="K211" s="84">
        <f>IF(pt_fylk!J214=0," ",pt_fylk!J214)</f>
        <v>88110</v>
      </c>
      <c r="L211" s="84">
        <f>IF(pt_fylk!K214=0," ",pt_fylk!K214)</f>
        <v>66968</v>
      </c>
      <c r="M211" s="84">
        <f>IF(pt_fylk!L214=0," ",pt_fylk!L214)</f>
        <v>87811</v>
      </c>
      <c r="N211" s="84">
        <f>IF(pt_fylk!M214=0," ",pt_fylk!M214)</f>
        <v>32715</v>
      </c>
      <c r="O211" s="84" t="str">
        <f>IF(pt_fylk!N214=0," ",pt_fylk!N214)</f>
        <v xml:space="preserve"> </v>
      </c>
      <c r="P211" s="84" t="str">
        <f>IF(pt_fylk!O214=0," ",pt_fylk!O214)</f>
        <v xml:space="preserve"> </v>
      </c>
      <c r="Q211" s="84" t="str">
        <f>IF(pt_fylk!P214=0," ",pt_fylk!P214)</f>
        <v xml:space="preserve"> </v>
      </c>
      <c r="R211" s="84" t="str">
        <f>IF(pt_fylk!Q214=0," ",pt_fylk!Q214)</f>
        <v xml:space="preserve"> </v>
      </c>
    </row>
    <row r="212" spans="2:18" x14ac:dyDescent="0.2">
      <c r="B212" s="83" t="str">
        <f>IF(pt_fylk!A215=0," ",pt_fylk!A215)</f>
        <v>5018 Åfjord</v>
      </c>
      <c r="C212" s="84">
        <f>IF(pt_fylk!B215=0," ",pt_fylk!B215)</f>
        <v>224298</v>
      </c>
      <c r="D212" s="84">
        <f>IF(pt_fylk!C215=0," ",pt_fylk!C215)</f>
        <v>142920</v>
      </c>
      <c r="E212" s="84">
        <f>IF(pt_fylk!D215=0," ",pt_fylk!D215)</f>
        <v>106329</v>
      </c>
      <c r="F212" s="84">
        <f>IF(pt_fylk!E215=0," ",pt_fylk!E215)</f>
        <v>84866</v>
      </c>
      <c r="G212" s="84">
        <f>IF(pt_fylk!F215=0," ",pt_fylk!F215)</f>
        <v>132911</v>
      </c>
      <c r="H212" s="84">
        <f>IF(pt_fylk!G215=0," ",pt_fylk!G215)</f>
        <v>118356</v>
      </c>
      <c r="I212" s="84">
        <f>IF(pt_fylk!H215=0," ",pt_fylk!H215)</f>
        <v>108282</v>
      </c>
      <c r="J212" s="84">
        <f>IF(pt_fylk!I215=0," ",pt_fylk!I215)</f>
        <v>122489</v>
      </c>
      <c r="K212" s="84">
        <f>IF(pt_fylk!J215=0," ",pt_fylk!J215)</f>
        <v>58700</v>
      </c>
      <c r="L212" s="84">
        <f>IF(pt_fylk!K215=0," ",pt_fylk!K215)</f>
        <v>102165</v>
      </c>
      <c r="M212" s="84">
        <f>IF(pt_fylk!L215=0," ",pt_fylk!L215)</f>
        <v>76264</v>
      </c>
      <c r="N212" s="84">
        <f>IF(pt_fylk!M215=0," ",pt_fylk!M215)</f>
        <v>87786</v>
      </c>
      <c r="O212" s="84" t="str">
        <f>IF(pt_fylk!N215=0," ",pt_fylk!N215)</f>
        <v xml:space="preserve"> </v>
      </c>
      <c r="P212" s="84">
        <f>IF(pt_fylk!O215=0," ",pt_fylk!O215)</f>
        <v>6022</v>
      </c>
      <c r="Q212" s="84">
        <f>IF(pt_fylk!P215=0," ",pt_fylk!P215)</f>
        <v>11825</v>
      </c>
      <c r="R212" s="84">
        <f>IF(pt_fylk!Q215=0," ",pt_fylk!Q215)</f>
        <v>98721</v>
      </c>
    </row>
    <row r="213" spans="2:18" x14ac:dyDescent="0.2">
      <c r="B213" s="83" t="str">
        <f>IF(pt_fylk!A216=0," ",pt_fylk!A216)</f>
        <v>5019 Roan</v>
      </c>
      <c r="C213" s="84" t="str">
        <f>IF(pt_fylk!B216=0," ",pt_fylk!B216)</f>
        <v xml:space="preserve"> </v>
      </c>
      <c r="D213" s="84">
        <f>IF(pt_fylk!C216=0," ",pt_fylk!C216)</f>
        <v>3398</v>
      </c>
      <c r="E213" s="84">
        <f>IF(pt_fylk!D216=0," ",pt_fylk!D216)</f>
        <v>3281</v>
      </c>
      <c r="F213" s="84" t="str">
        <f>IF(pt_fylk!E216=0," ",pt_fylk!E216)</f>
        <v xml:space="preserve"> </v>
      </c>
      <c r="G213" s="84" t="str">
        <f>IF(pt_fylk!F216=0," ",pt_fylk!F216)</f>
        <v xml:space="preserve"> </v>
      </c>
      <c r="H213" s="84">
        <f>IF(pt_fylk!G216=0," ",pt_fylk!G216)</f>
        <v>4475</v>
      </c>
      <c r="I213" s="84">
        <f>IF(pt_fylk!H216=0," ",pt_fylk!H216)</f>
        <v>11554</v>
      </c>
      <c r="J213" s="84">
        <f>IF(pt_fylk!I216=0," ",pt_fylk!I216)</f>
        <v>19820</v>
      </c>
      <c r="K213" s="84">
        <f>IF(pt_fylk!J216=0," ",pt_fylk!J216)</f>
        <v>10779</v>
      </c>
      <c r="L213" s="84">
        <f>IF(pt_fylk!K216=0," ",pt_fylk!K216)</f>
        <v>21157</v>
      </c>
      <c r="M213" s="84">
        <f>IF(pt_fylk!L216=0," ",pt_fylk!L216)</f>
        <v>13910</v>
      </c>
      <c r="N213" s="84" t="str">
        <f>IF(pt_fylk!M216=0," ",pt_fylk!M216)</f>
        <v xml:space="preserve"> </v>
      </c>
      <c r="O213" s="84" t="str">
        <f>IF(pt_fylk!N216=0," ",pt_fylk!N216)</f>
        <v xml:space="preserve"> </v>
      </c>
      <c r="P213" s="84">
        <f>IF(pt_fylk!O216=0," ",pt_fylk!O216)</f>
        <v>18065</v>
      </c>
      <c r="Q213" s="84">
        <f>IF(pt_fylk!P216=0," ",pt_fylk!P216)</f>
        <v>25060</v>
      </c>
      <c r="R213" s="84">
        <f>IF(pt_fylk!Q216=0," ",pt_fylk!Q216)</f>
        <v>13184</v>
      </c>
    </row>
    <row r="214" spans="2:18" x14ac:dyDescent="0.2">
      <c r="B214" s="83" t="str">
        <f>IF(pt_fylk!A217=0," ",pt_fylk!A217)</f>
        <v>5020 Osen</v>
      </c>
      <c r="C214" s="84">
        <f>IF(pt_fylk!B217=0," ",pt_fylk!B217)</f>
        <v>7675</v>
      </c>
      <c r="D214" s="84">
        <f>IF(pt_fylk!C217=0," ",pt_fylk!C217)</f>
        <v>5919</v>
      </c>
      <c r="E214" s="84">
        <f>IF(pt_fylk!D217=0," ",pt_fylk!D217)</f>
        <v>3137</v>
      </c>
      <c r="F214" s="84">
        <f>IF(pt_fylk!E217=0," ",pt_fylk!E217)</f>
        <v>6162</v>
      </c>
      <c r="G214" s="84">
        <f>IF(pt_fylk!F217=0," ",pt_fylk!F217)</f>
        <v>2759</v>
      </c>
      <c r="H214" s="84" t="str">
        <f>IF(pt_fylk!G217=0," ",pt_fylk!G217)</f>
        <v xml:space="preserve"> </v>
      </c>
      <c r="I214" s="84" t="str">
        <f>IF(pt_fylk!H217=0," ",pt_fylk!H217)</f>
        <v xml:space="preserve"> </v>
      </c>
      <c r="J214" s="84" t="str">
        <f>IF(pt_fylk!I217=0," ",pt_fylk!I217)</f>
        <v xml:space="preserve"> </v>
      </c>
      <c r="K214" s="84" t="str">
        <f>IF(pt_fylk!J217=0," ",pt_fylk!J217)</f>
        <v xml:space="preserve"> </v>
      </c>
      <c r="L214" s="84" t="str">
        <f>IF(pt_fylk!K217=0," ",pt_fylk!K217)</f>
        <v xml:space="preserve"> </v>
      </c>
      <c r="M214" s="84" t="str">
        <f>IF(pt_fylk!L217=0," ",pt_fylk!L217)</f>
        <v xml:space="preserve"> </v>
      </c>
      <c r="N214" s="84" t="str">
        <f>IF(pt_fylk!M217=0," ",pt_fylk!M217)</f>
        <v xml:space="preserve"> </v>
      </c>
      <c r="O214" s="84" t="str">
        <f>IF(pt_fylk!N217=0," ",pt_fylk!N217)</f>
        <v xml:space="preserve"> </v>
      </c>
      <c r="P214" s="84" t="str">
        <f>IF(pt_fylk!O217=0," ",pt_fylk!O217)</f>
        <v xml:space="preserve"> </v>
      </c>
      <c r="Q214" s="84" t="str">
        <f>IF(pt_fylk!P217=0," ",pt_fylk!P217)</f>
        <v xml:space="preserve"> </v>
      </c>
      <c r="R214" s="84" t="str">
        <f>IF(pt_fylk!Q217=0," ",pt_fylk!Q217)</f>
        <v xml:space="preserve"> </v>
      </c>
    </row>
    <row r="215" spans="2:18" x14ac:dyDescent="0.2">
      <c r="B215" s="83" t="str">
        <f>IF(pt_fylk!A218=0," ",pt_fylk!A218)</f>
        <v>5021 Oppdal</v>
      </c>
      <c r="C215" s="84">
        <f>IF(pt_fylk!B218=0," ",pt_fylk!B218)</f>
        <v>45454</v>
      </c>
      <c r="D215" s="84">
        <f>IF(pt_fylk!C218=0," ",pt_fylk!C218)</f>
        <v>39266</v>
      </c>
      <c r="E215" s="84">
        <f>IF(pt_fylk!D218=0," ",pt_fylk!D218)</f>
        <v>45048</v>
      </c>
      <c r="F215" s="84">
        <f>IF(pt_fylk!E218=0," ",pt_fylk!E218)</f>
        <v>50442</v>
      </c>
      <c r="G215" s="84">
        <f>IF(pt_fylk!F218=0," ",pt_fylk!F218)</f>
        <v>45377</v>
      </c>
      <c r="H215" s="84">
        <f>IF(pt_fylk!G218=0," ",pt_fylk!G218)</f>
        <v>48947</v>
      </c>
      <c r="I215" s="84">
        <f>IF(pt_fylk!H218=0," ",pt_fylk!H218)</f>
        <v>5463</v>
      </c>
      <c r="J215" s="84" t="str">
        <f>IF(pt_fylk!I218=0," ",pt_fylk!I218)</f>
        <v xml:space="preserve"> </v>
      </c>
      <c r="K215" s="84" t="str">
        <f>IF(pt_fylk!J218=0," ",pt_fylk!J218)</f>
        <v xml:space="preserve"> </v>
      </c>
      <c r="L215" s="84" t="str">
        <f>IF(pt_fylk!K218=0," ",pt_fylk!K218)</f>
        <v xml:space="preserve"> </v>
      </c>
      <c r="M215" s="84" t="str">
        <f>IF(pt_fylk!L218=0," ",pt_fylk!L218)</f>
        <v xml:space="preserve"> </v>
      </c>
      <c r="N215" s="84" t="str">
        <f>IF(pt_fylk!M218=0," ",pt_fylk!M218)</f>
        <v xml:space="preserve"> </v>
      </c>
      <c r="O215" s="84" t="str">
        <f>IF(pt_fylk!N218=0," ",pt_fylk!N218)</f>
        <v xml:space="preserve"> </v>
      </c>
      <c r="P215" s="84">
        <f>IF(pt_fylk!O218=0," ",pt_fylk!O218)</f>
        <v>12188</v>
      </c>
      <c r="Q215" s="84">
        <f>IF(pt_fylk!P218=0," ",pt_fylk!P218)</f>
        <v>6225</v>
      </c>
      <c r="R215" s="84" t="str">
        <f>IF(pt_fylk!Q218=0," ",pt_fylk!Q218)</f>
        <v xml:space="preserve"> </v>
      </c>
    </row>
    <row r="216" spans="2:18" x14ac:dyDescent="0.2">
      <c r="B216" s="83" t="str">
        <f>IF(pt_fylk!A219=0," ",pt_fylk!A219)</f>
        <v>5022 Rennebu</v>
      </c>
      <c r="C216" s="84">
        <f>IF(pt_fylk!B219=0," ",pt_fylk!B219)</f>
        <v>48812</v>
      </c>
      <c r="D216" s="84">
        <f>IF(pt_fylk!C219=0," ",pt_fylk!C219)</f>
        <v>49826</v>
      </c>
      <c r="E216" s="84">
        <f>IF(pt_fylk!D219=0," ",pt_fylk!D219)</f>
        <v>49178</v>
      </c>
      <c r="F216" s="84">
        <f>IF(pt_fylk!E219=0," ",pt_fylk!E219)</f>
        <v>40074</v>
      </c>
      <c r="G216" s="84">
        <f>IF(pt_fylk!F219=0," ",pt_fylk!F219)</f>
        <v>55672</v>
      </c>
      <c r="H216" s="84">
        <f>IF(pt_fylk!G219=0," ",pt_fylk!G219)</f>
        <v>56278</v>
      </c>
      <c r="I216" s="84">
        <f>IF(pt_fylk!H219=0," ",pt_fylk!H219)</f>
        <v>7585</v>
      </c>
      <c r="J216" s="84">
        <f>IF(pt_fylk!I219=0," ",pt_fylk!I219)</f>
        <v>51270</v>
      </c>
      <c r="K216" s="84">
        <f>IF(pt_fylk!J219=0," ",pt_fylk!J219)</f>
        <v>52498</v>
      </c>
      <c r="L216" s="84">
        <f>IF(pt_fylk!K219=0," ",pt_fylk!K219)</f>
        <v>51851</v>
      </c>
      <c r="M216" s="84">
        <f>IF(pt_fylk!L219=0," ",pt_fylk!L219)</f>
        <v>51977</v>
      </c>
      <c r="N216" s="84">
        <f>IF(pt_fylk!M219=0," ",pt_fylk!M219)</f>
        <v>321054</v>
      </c>
      <c r="O216" s="84">
        <f>IF(pt_fylk!N219=0," ",pt_fylk!N219)</f>
        <v>250332</v>
      </c>
      <c r="P216" s="84">
        <f>IF(pt_fylk!O219=0," ",pt_fylk!O219)</f>
        <v>141469</v>
      </c>
      <c r="Q216" s="84">
        <f>IF(pt_fylk!P219=0," ",pt_fylk!P219)</f>
        <v>327630</v>
      </c>
      <c r="R216" s="84">
        <f>IF(pt_fylk!Q219=0," ",pt_fylk!Q219)</f>
        <v>378734</v>
      </c>
    </row>
    <row r="217" spans="2:18" x14ac:dyDescent="0.2">
      <c r="B217" s="83" t="str">
        <f>IF(pt_fylk!A220=0," ",pt_fylk!A220)</f>
        <v>5023 Meldal</v>
      </c>
      <c r="C217" s="84">
        <f>IF(pt_fylk!B220=0," ",pt_fylk!B220)</f>
        <v>122736</v>
      </c>
      <c r="D217" s="84">
        <f>IF(pt_fylk!C220=0," ",pt_fylk!C220)</f>
        <v>126944</v>
      </c>
      <c r="E217" s="84">
        <f>IF(pt_fylk!D220=0," ",pt_fylk!D220)</f>
        <v>142260</v>
      </c>
      <c r="F217" s="84">
        <f>IF(pt_fylk!E220=0," ",pt_fylk!E220)</f>
        <v>157520</v>
      </c>
      <c r="G217" s="84">
        <f>IF(pt_fylk!F220=0," ",pt_fylk!F220)</f>
        <v>161276</v>
      </c>
      <c r="H217" s="84">
        <f>IF(pt_fylk!G220=0," ",pt_fylk!G220)</f>
        <v>434880</v>
      </c>
      <c r="I217" s="84">
        <f>IF(pt_fylk!H220=0," ",pt_fylk!H220)</f>
        <v>795831</v>
      </c>
      <c r="J217" s="84">
        <f>IF(pt_fylk!I220=0," ",pt_fylk!I220)</f>
        <v>677135</v>
      </c>
      <c r="K217" s="84">
        <f>IF(pt_fylk!J220=0," ",pt_fylk!J220)</f>
        <v>695757</v>
      </c>
      <c r="L217" s="84">
        <f>IF(pt_fylk!K220=0," ",pt_fylk!K220)</f>
        <v>727473</v>
      </c>
      <c r="M217" s="84">
        <f>IF(pt_fylk!L220=0," ",pt_fylk!L220)</f>
        <v>668175</v>
      </c>
      <c r="N217" s="84">
        <f>IF(pt_fylk!M220=0," ",pt_fylk!M220)</f>
        <v>554928</v>
      </c>
      <c r="O217" s="84">
        <f>IF(pt_fylk!N220=0," ",pt_fylk!N220)</f>
        <v>475987</v>
      </c>
      <c r="P217" s="84">
        <f>IF(pt_fylk!O220=0," ",pt_fylk!O220)</f>
        <v>508385</v>
      </c>
      <c r="Q217" s="84">
        <f>IF(pt_fylk!P220=0," ",pt_fylk!P220)</f>
        <v>458080</v>
      </c>
      <c r="R217" s="84">
        <f>IF(pt_fylk!Q220=0," ",pt_fylk!Q220)</f>
        <v>522014</v>
      </c>
    </row>
    <row r="218" spans="2:18" x14ac:dyDescent="0.2">
      <c r="B218" s="83" t="str">
        <f>IF(pt_fylk!A221=0," ",pt_fylk!A221)</f>
        <v>5024 Orkdal</v>
      </c>
      <c r="C218" s="84">
        <f>IF(pt_fylk!B221=0," ",pt_fylk!B221)</f>
        <v>10518</v>
      </c>
      <c r="D218" s="84">
        <f>IF(pt_fylk!C221=0," ",pt_fylk!C221)</f>
        <v>12251</v>
      </c>
      <c r="E218" s="84">
        <f>IF(pt_fylk!D221=0," ",pt_fylk!D221)</f>
        <v>10276</v>
      </c>
      <c r="F218" s="84" t="str">
        <f>IF(pt_fylk!E221=0," ",pt_fylk!E221)</f>
        <v xml:space="preserve"> </v>
      </c>
      <c r="G218" s="84">
        <f>IF(pt_fylk!F221=0," ",pt_fylk!F221)</f>
        <v>15015</v>
      </c>
      <c r="H218" s="84">
        <f>IF(pt_fylk!G221=0," ",pt_fylk!G221)</f>
        <v>6833</v>
      </c>
      <c r="I218" s="84">
        <f>IF(pt_fylk!H221=0," ",pt_fylk!H221)</f>
        <v>289116</v>
      </c>
      <c r="J218" s="84">
        <f>IF(pt_fylk!I221=0," ",pt_fylk!I221)</f>
        <v>293909</v>
      </c>
      <c r="K218" s="84">
        <f>IF(pt_fylk!J221=0," ",pt_fylk!J221)</f>
        <v>272527</v>
      </c>
      <c r="L218" s="84">
        <f>IF(pt_fylk!K221=0," ",pt_fylk!K221)</f>
        <v>354912</v>
      </c>
      <c r="M218" s="84">
        <f>IF(pt_fylk!L221=0," ",pt_fylk!L221)</f>
        <v>309007</v>
      </c>
      <c r="N218" s="84">
        <f>IF(pt_fylk!M221=0," ",pt_fylk!M221)</f>
        <v>616537</v>
      </c>
      <c r="O218" s="84">
        <f>IF(pt_fylk!N221=0," ",pt_fylk!N221)</f>
        <v>455656</v>
      </c>
      <c r="P218" s="84">
        <f>IF(pt_fylk!O221=0," ",pt_fylk!O221)</f>
        <v>597287</v>
      </c>
      <c r="Q218" s="84">
        <f>IF(pt_fylk!P221=0," ",pt_fylk!P221)</f>
        <v>537664</v>
      </c>
      <c r="R218" s="84">
        <f>IF(pt_fylk!Q221=0," ",pt_fylk!Q221)</f>
        <v>1027200</v>
      </c>
    </row>
    <row r="219" spans="2:18" x14ac:dyDescent="0.2">
      <c r="B219" s="83" t="str">
        <f>IF(pt_fylk!A222=0," ",pt_fylk!A222)</f>
        <v>5025 Røros</v>
      </c>
      <c r="C219" s="84">
        <f>IF(pt_fylk!B222=0," ",pt_fylk!B222)</f>
        <v>1655</v>
      </c>
      <c r="D219" s="84">
        <f>IF(pt_fylk!C222=0," ",pt_fylk!C222)</f>
        <v>2183</v>
      </c>
      <c r="E219" s="84">
        <f>IF(pt_fylk!D222=0," ",pt_fylk!D222)</f>
        <v>4250</v>
      </c>
      <c r="F219" s="84">
        <f>IF(pt_fylk!E222=0," ",pt_fylk!E222)</f>
        <v>4449</v>
      </c>
      <c r="G219" s="84">
        <f>IF(pt_fylk!F222=0," ",pt_fylk!F222)</f>
        <v>1729</v>
      </c>
      <c r="H219" s="84">
        <f>IF(pt_fylk!G222=0," ",pt_fylk!G222)</f>
        <v>108453</v>
      </c>
      <c r="I219" s="84">
        <f>IF(pt_fylk!H222=0," ",pt_fylk!H222)</f>
        <v>132231</v>
      </c>
      <c r="J219" s="84">
        <f>IF(pt_fylk!I222=0," ",pt_fylk!I222)</f>
        <v>138137</v>
      </c>
      <c r="K219" s="84">
        <f>IF(pt_fylk!J222=0," ",pt_fylk!J222)</f>
        <v>133792</v>
      </c>
      <c r="L219" s="84">
        <f>IF(pt_fylk!K222=0," ",pt_fylk!K222)</f>
        <v>22743</v>
      </c>
      <c r="M219" s="84">
        <f>IF(pt_fylk!L222=0," ",pt_fylk!L222)</f>
        <v>3171</v>
      </c>
      <c r="N219" s="84" t="str">
        <f>IF(pt_fylk!M222=0," ",pt_fylk!M222)</f>
        <v xml:space="preserve"> </v>
      </c>
      <c r="O219" s="84" t="str">
        <f>IF(pt_fylk!N222=0," ",pt_fylk!N222)</f>
        <v xml:space="preserve"> </v>
      </c>
      <c r="P219" s="84">
        <f>IF(pt_fylk!O222=0," ",pt_fylk!O222)</f>
        <v>13070</v>
      </c>
      <c r="Q219" s="84">
        <f>IF(pt_fylk!P222=0," ",pt_fylk!P222)</f>
        <v>10072</v>
      </c>
      <c r="R219" s="84">
        <f>IF(pt_fylk!Q222=0," ",pt_fylk!Q222)</f>
        <v>3436</v>
      </c>
    </row>
    <row r="220" spans="2:18" x14ac:dyDescent="0.2">
      <c r="B220" s="83" t="str">
        <f>IF(pt_fylk!A223=0," ",pt_fylk!A223)</f>
        <v>5026 Holtålen</v>
      </c>
      <c r="C220" s="84" t="str">
        <f>IF(pt_fylk!B223=0," ",pt_fylk!B223)</f>
        <v xml:space="preserve"> </v>
      </c>
      <c r="D220" s="84" t="str">
        <f>IF(pt_fylk!C223=0," ",pt_fylk!C223)</f>
        <v xml:space="preserve"> </v>
      </c>
      <c r="E220" s="84">
        <f>IF(pt_fylk!D223=0," ",pt_fylk!D223)</f>
        <v>131103</v>
      </c>
      <c r="F220" s="84">
        <f>IF(pt_fylk!E223=0," ",pt_fylk!E223)</f>
        <v>382513</v>
      </c>
      <c r="G220" s="84">
        <f>IF(pt_fylk!F223=0," ",pt_fylk!F223)</f>
        <v>433399</v>
      </c>
      <c r="H220" s="84">
        <f>IF(pt_fylk!G223=0," ",pt_fylk!G223)</f>
        <v>527217</v>
      </c>
      <c r="I220" s="84">
        <f>IF(pt_fylk!H223=0," ",pt_fylk!H223)</f>
        <v>560744</v>
      </c>
      <c r="J220" s="84">
        <f>IF(pt_fylk!I223=0," ",pt_fylk!I223)</f>
        <v>564381</v>
      </c>
      <c r="K220" s="84">
        <f>IF(pt_fylk!J223=0," ",pt_fylk!J223)</f>
        <v>540874</v>
      </c>
      <c r="L220" s="84">
        <f>IF(pt_fylk!K223=0," ",pt_fylk!K223)</f>
        <v>534694</v>
      </c>
      <c r="M220" s="84">
        <f>IF(pt_fylk!L223=0," ",pt_fylk!L223)</f>
        <v>646154</v>
      </c>
      <c r="N220" s="84">
        <f>IF(pt_fylk!M223=0," ",pt_fylk!M223)</f>
        <v>600087</v>
      </c>
      <c r="O220" s="84">
        <f>IF(pt_fylk!N223=0," ",pt_fylk!N223)</f>
        <v>353412</v>
      </c>
      <c r="P220" s="84">
        <f>IF(pt_fylk!O223=0," ",pt_fylk!O223)</f>
        <v>616956</v>
      </c>
      <c r="Q220" s="84">
        <f>IF(pt_fylk!P223=0," ",pt_fylk!P223)</f>
        <v>553140</v>
      </c>
      <c r="R220" s="84">
        <f>IF(pt_fylk!Q223=0," ",pt_fylk!Q223)</f>
        <v>575267</v>
      </c>
    </row>
    <row r="221" spans="2:18" x14ac:dyDescent="0.2">
      <c r="B221" s="83" t="str">
        <f>IF(pt_fylk!A224=0," ",pt_fylk!A224)</f>
        <v>5027 Midtre Gauldal</v>
      </c>
      <c r="C221" s="84">
        <f>IF(pt_fylk!B224=0," ",pt_fylk!B224)</f>
        <v>2323064</v>
      </c>
      <c r="D221" s="84">
        <f>IF(pt_fylk!C224=0," ",pt_fylk!C224)</f>
        <v>2005849</v>
      </c>
      <c r="E221" s="84">
        <f>IF(pt_fylk!D224=0," ",pt_fylk!D224)</f>
        <v>2467327</v>
      </c>
      <c r="F221" s="84">
        <f>IF(pt_fylk!E224=0," ",pt_fylk!E224)</f>
        <v>2674998</v>
      </c>
      <c r="G221" s="84">
        <f>IF(pt_fylk!F224=0," ",pt_fylk!F224)</f>
        <v>3009507</v>
      </c>
      <c r="H221" s="84">
        <f>IF(pt_fylk!G224=0," ",pt_fylk!G224)</f>
        <v>3595801</v>
      </c>
      <c r="I221" s="84">
        <f>IF(pt_fylk!H224=0," ",pt_fylk!H224)</f>
        <v>3759547</v>
      </c>
      <c r="J221" s="84">
        <f>IF(pt_fylk!I224=0," ",pt_fylk!I224)</f>
        <v>3892754</v>
      </c>
      <c r="K221" s="84">
        <f>IF(pt_fylk!J224=0," ",pt_fylk!J224)</f>
        <v>3876375</v>
      </c>
      <c r="L221" s="84">
        <f>IF(pt_fylk!K224=0," ",pt_fylk!K224)</f>
        <v>4121851</v>
      </c>
      <c r="M221" s="84">
        <f>IF(pt_fylk!L224=0," ",pt_fylk!L224)</f>
        <v>4085092</v>
      </c>
      <c r="N221" s="84">
        <f>IF(pt_fylk!M224=0," ",pt_fylk!M224)</f>
        <v>4130520</v>
      </c>
      <c r="O221" s="84">
        <f>IF(pt_fylk!N224=0," ",pt_fylk!N224)</f>
        <v>2702064</v>
      </c>
      <c r="P221" s="84">
        <f>IF(pt_fylk!O224=0," ",pt_fylk!O224)</f>
        <v>3429429</v>
      </c>
      <c r="Q221" s="84">
        <f>IF(pt_fylk!P224=0," ",pt_fylk!P224)</f>
        <v>3487019</v>
      </c>
      <c r="R221" s="84">
        <f>IF(pt_fylk!Q224=0," ",pt_fylk!Q224)</f>
        <v>4614569</v>
      </c>
    </row>
    <row r="222" spans="2:18" x14ac:dyDescent="0.2">
      <c r="B222" s="83" t="str">
        <f>IF(pt_fylk!A225=0," ",pt_fylk!A225)</f>
        <v>5028 Melhus</v>
      </c>
      <c r="C222" s="84">
        <f>IF(pt_fylk!B225=0," ",pt_fylk!B225)</f>
        <v>1039746</v>
      </c>
      <c r="D222" s="84">
        <f>IF(pt_fylk!C225=0," ",pt_fylk!C225)</f>
        <v>951119</v>
      </c>
      <c r="E222" s="84">
        <f>IF(pt_fylk!D225=0," ",pt_fylk!D225)</f>
        <v>1016831</v>
      </c>
      <c r="F222" s="84">
        <f>IF(pt_fylk!E225=0," ",pt_fylk!E225)</f>
        <v>1271351</v>
      </c>
      <c r="G222" s="84">
        <f>IF(pt_fylk!F225=0," ",pt_fylk!F225)</f>
        <v>1417631</v>
      </c>
      <c r="H222" s="84">
        <f>IF(pt_fylk!G225=0," ",pt_fylk!G225)</f>
        <v>2019070</v>
      </c>
      <c r="I222" s="84">
        <f>IF(pt_fylk!H225=0," ",pt_fylk!H225)</f>
        <v>2448718</v>
      </c>
      <c r="J222" s="84">
        <f>IF(pt_fylk!I225=0," ",pt_fylk!I225)</f>
        <v>2271685</v>
      </c>
      <c r="K222" s="84">
        <f>IF(pt_fylk!J225=0," ",pt_fylk!J225)</f>
        <v>2187626</v>
      </c>
      <c r="L222" s="84">
        <f>IF(pt_fylk!K225=0," ",pt_fylk!K225)</f>
        <v>2150192</v>
      </c>
      <c r="M222" s="84">
        <f>IF(pt_fylk!L225=0," ",pt_fylk!L225)</f>
        <v>2752186</v>
      </c>
      <c r="N222" s="84">
        <f>IF(pt_fylk!M225=0," ",pt_fylk!M225)</f>
        <v>3504876</v>
      </c>
      <c r="O222" s="84">
        <f>IF(pt_fylk!N225=0," ",pt_fylk!N225)</f>
        <v>2580682</v>
      </c>
      <c r="P222" s="84">
        <f>IF(pt_fylk!O225=0," ",pt_fylk!O225)</f>
        <v>2689090</v>
      </c>
      <c r="Q222" s="84">
        <f>IF(pt_fylk!P225=0," ",pt_fylk!P225)</f>
        <v>2591785</v>
      </c>
      <c r="R222" s="84">
        <f>IF(pt_fylk!Q225=0," ",pt_fylk!Q225)</f>
        <v>3684418</v>
      </c>
    </row>
    <row r="223" spans="2:18" x14ac:dyDescent="0.2">
      <c r="B223" s="83" t="str">
        <f>IF(pt_fylk!A226=0," ",pt_fylk!A226)</f>
        <v>5029 Skaun</v>
      </c>
      <c r="C223" s="84">
        <f>IF(pt_fylk!B226=0," ",pt_fylk!B226)</f>
        <v>231255</v>
      </c>
      <c r="D223" s="84">
        <f>IF(pt_fylk!C226=0," ",pt_fylk!C226)</f>
        <v>224196</v>
      </c>
      <c r="E223" s="84">
        <f>IF(pt_fylk!D226=0," ",pt_fylk!D226)</f>
        <v>200547</v>
      </c>
      <c r="F223" s="84">
        <f>IF(pt_fylk!E226=0," ",pt_fylk!E226)</f>
        <v>205216</v>
      </c>
      <c r="G223" s="84">
        <f>IF(pt_fylk!F226=0," ",pt_fylk!F226)</f>
        <v>133612</v>
      </c>
      <c r="H223" s="84">
        <f>IF(pt_fylk!G226=0," ",pt_fylk!G226)</f>
        <v>175382</v>
      </c>
      <c r="I223" s="84">
        <f>IF(pt_fylk!H226=0," ",pt_fylk!H226)</f>
        <v>166761</v>
      </c>
      <c r="J223" s="84">
        <f>IF(pt_fylk!I226=0," ",pt_fylk!I226)</f>
        <v>424073</v>
      </c>
      <c r="K223" s="84">
        <f>IF(pt_fylk!J226=0," ",pt_fylk!J226)</f>
        <v>399329</v>
      </c>
      <c r="L223" s="84">
        <f>IF(pt_fylk!K226=0," ",pt_fylk!K226)</f>
        <v>429186</v>
      </c>
      <c r="M223" s="84">
        <f>IF(pt_fylk!L226=0," ",pt_fylk!L226)</f>
        <v>390295</v>
      </c>
      <c r="N223" s="84">
        <f>IF(pt_fylk!M226=0," ",pt_fylk!M226)</f>
        <v>350030</v>
      </c>
      <c r="O223" s="84">
        <f>IF(pt_fylk!N226=0," ",pt_fylk!N226)</f>
        <v>321617</v>
      </c>
      <c r="P223" s="84">
        <f>IF(pt_fylk!O226=0," ",pt_fylk!O226)</f>
        <v>273504</v>
      </c>
      <c r="Q223" s="84">
        <f>IF(pt_fylk!P226=0," ",pt_fylk!P226)</f>
        <v>508449</v>
      </c>
      <c r="R223" s="84">
        <f>IF(pt_fylk!Q226=0," ",pt_fylk!Q226)</f>
        <v>556816</v>
      </c>
    </row>
    <row r="224" spans="2:18" x14ac:dyDescent="0.2">
      <c r="B224" s="83" t="str">
        <f>IF(pt_fylk!A227=0," ",pt_fylk!A227)</f>
        <v>5030 Klæbu</v>
      </c>
      <c r="C224" s="84">
        <f>IF(pt_fylk!B227=0," ",pt_fylk!B227)</f>
        <v>1256</v>
      </c>
      <c r="D224" s="84" t="str">
        <f>IF(pt_fylk!C227=0," ",pt_fylk!C227)</f>
        <v xml:space="preserve"> </v>
      </c>
      <c r="E224" s="84">
        <f>IF(pt_fylk!D227=0," ",pt_fylk!D227)</f>
        <v>9448</v>
      </c>
      <c r="F224" s="84">
        <f>IF(pt_fylk!E227=0," ",pt_fylk!E227)</f>
        <v>1166</v>
      </c>
      <c r="G224" s="84">
        <f>IF(pt_fylk!F227=0," ",pt_fylk!F227)</f>
        <v>1083</v>
      </c>
      <c r="H224" s="84" t="str">
        <f>IF(pt_fylk!G227=0," ",pt_fylk!G227)</f>
        <v xml:space="preserve"> </v>
      </c>
      <c r="I224" s="84" t="str">
        <f>IF(pt_fylk!H227=0," ",pt_fylk!H227)</f>
        <v xml:space="preserve"> </v>
      </c>
      <c r="J224" s="84" t="str">
        <f>IF(pt_fylk!I227=0," ",pt_fylk!I227)</f>
        <v xml:space="preserve"> </v>
      </c>
      <c r="K224" s="84" t="str">
        <f>IF(pt_fylk!J227=0," ",pt_fylk!J227)</f>
        <v xml:space="preserve"> </v>
      </c>
      <c r="L224" s="84" t="str">
        <f>IF(pt_fylk!K227=0," ",pt_fylk!K227)</f>
        <v xml:space="preserve"> </v>
      </c>
      <c r="M224" s="84" t="str">
        <f>IF(pt_fylk!L227=0," ",pt_fylk!L227)</f>
        <v xml:space="preserve"> </v>
      </c>
      <c r="N224" s="84" t="str">
        <f>IF(pt_fylk!M227=0," ",pt_fylk!M227)</f>
        <v xml:space="preserve"> </v>
      </c>
      <c r="O224" s="84" t="str">
        <f>IF(pt_fylk!N227=0," ",pt_fylk!N227)</f>
        <v xml:space="preserve"> </v>
      </c>
      <c r="P224" s="84" t="str">
        <f>IF(pt_fylk!O227=0," ",pt_fylk!O227)</f>
        <v xml:space="preserve"> </v>
      </c>
      <c r="Q224" s="84" t="str">
        <f>IF(pt_fylk!P227=0," ",pt_fylk!P227)</f>
        <v xml:space="preserve"> </v>
      </c>
      <c r="R224" s="84" t="str">
        <f>IF(pt_fylk!Q227=0," ",pt_fylk!Q227)</f>
        <v xml:space="preserve"> </v>
      </c>
    </row>
    <row r="225" spans="2:18" x14ac:dyDescent="0.2">
      <c r="B225" s="83" t="str">
        <f>IF(pt_fylk!A228=0," ",pt_fylk!A228)</f>
        <v>5031 Malvik</v>
      </c>
      <c r="C225" s="84">
        <f>IF(pt_fylk!B228=0," ",pt_fylk!B228)</f>
        <v>98819</v>
      </c>
      <c r="D225" s="84">
        <f>IF(pt_fylk!C228=0," ",pt_fylk!C228)</f>
        <v>84431</v>
      </c>
      <c r="E225" s="84">
        <f>IF(pt_fylk!D228=0," ",pt_fylk!D228)</f>
        <v>87297</v>
      </c>
      <c r="F225" s="84">
        <f>IF(pt_fylk!E228=0," ",pt_fylk!E228)</f>
        <v>88430</v>
      </c>
      <c r="G225" s="84">
        <f>IF(pt_fylk!F228=0," ",pt_fylk!F228)</f>
        <v>105003</v>
      </c>
      <c r="H225" s="84">
        <f>IF(pt_fylk!G228=0," ",pt_fylk!G228)</f>
        <v>105321</v>
      </c>
      <c r="I225" s="84">
        <f>IF(pt_fylk!H228=0," ",pt_fylk!H228)</f>
        <v>92447</v>
      </c>
      <c r="J225" s="84">
        <f>IF(pt_fylk!I228=0," ",pt_fylk!I228)</f>
        <v>63482</v>
      </c>
      <c r="K225" s="84" t="str">
        <f>IF(pt_fylk!J228=0," ",pt_fylk!J228)</f>
        <v xml:space="preserve"> </v>
      </c>
      <c r="L225" s="84" t="str">
        <f>IF(pt_fylk!K228=0," ",pt_fylk!K228)</f>
        <v xml:space="preserve"> </v>
      </c>
      <c r="M225" s="84" t="str">
        <f>IF(pt_fylk!L228=0," ",pt_fylk!L228)</f>
        <v xml:space="preserve"> </v>
      </c>
      <c r="N225" s="84" t="str">
        <f>IF(pt_fylk!M228=0," ",pt_fylk!M228)</f>
        <v xml:space="preserve"> </v>
      </c>
      <c r="O225" s="84" t="str">
        <f>IF(pt_fylk!N228=0," ",pt_fylk!N228)</f>
        <v xml:space="preserve"> </v>
      </c>
      <c r="P225" s="84" t="str">
        <f>IF(pt_fylk!O228=0," ",pt_fylk!O228)</f>
        <v xml:space="preserve"> </v>
      </c>
      <c r="Q225" s="84" t="str">
        <f>IF(pt_fylk!P228=0," ",pt_fylk!P228)</f>
        <v xml:space="preserve"> </v>
      </c>
      <c r="R225" s="84" t="str">
        <f>IF(pt_fylk!Q228=0," ",pt_fylk!Q228)</f>
        <v xml:space="preserve"> </v>
      </c>
    </row>
    <row r="226" spans="2:18" x14ac:dyDescent="0.2">
      <c r="B226" s="83" t="str">
        <f>IF(pt_fylk!A229=0," ",pt_fylk!A229)</f>
        <v>5032 Selbu</v>
      </c>
      <c r="C226" s="84">
        <f>IF(pt_fylk!B229=0," ",pt_fylk!B229)</f>
        <v>308664</v>
      </c>
      <c r="D226" s="84">
        <f>IF(pt_fylk!C229=0," ",pt_fylk!C229)</f>
        <v>287852</v>
      </c>
      <c r="E226" s="84">
        <f>IF(pt_fylk!D229=0," ",pt_fylk!D229)</f>
        <v>348209</v>
      </c>
      <c r="F226" s="84">
        <f>IF(pt_fylk!E229=0," ",pt_fylk!E229)</f>
        <v>278338</v>
      </c>
      <c r="G226" s="84">
        <f>IF(pt_fylk!F229=0," ",pt_fylk!F229)</f>
        <v>267203</v>
      </c>
      <c r="H226" s="84">
        <f>IF(pt_fylk!G229=0," ",pt_fylk!G229)</f>
        <v>287259</v>
      </c>
      <c r="I226" s="84">
        <f>IF(pt_fylk!H229=0," ",pt_fylk!H229)</f>
        <v>59696</v>
      </c>
      <c r="J226" s="84">
        <f>IF(pt_fylk!I229=0," ",pt_fylk!I229)</f>
        <v>240690</v>
      </c>
      <c r="K226" s="84">
        <f>IF(pt_fylk!J229=0," ",pt_fylk!J229)</f>
        <v>209582</v>
      </c>
      <c r="L226" s="84">
        <f>IF(pt_fylk!K229=0," ",pt_fylk!K229)</f>
        <v>284625</v>
      </c>
      <c r="M226" s="84">
        <f>IF(pt_fylk!L229=0," ",pt_fylk!L229)</f>
        <v>233247</v>
      </c>
      <c r="N226" s="84">
        <f>IF(pt_fylk!M229=0," ",pt_fylk!M229)</f>
        <v>165456</v>
      </c>
      <c r="O226" s="84">
        <f>IF(pt_fylk!N229=0," ",pt_fylk!N229)</f>
        <v>119874</v>
      </c>
      <c r="P226" s="84">
        <f>IF(pt_fylk!O229=0," ",pt_fylk!O229)</f>
        <v>90302</v>
      </c>
      <c r="Q226" s="84">
        <f>IF(pt_fylk!P229=0," ",pt_fylk!P229)</f>
        <v>59945</v>
      </c>
      <c r="R226" s="84" t="str">
        <f>IF(pt_fylk!Q229=0," ",pt_fylk!Q229)</f>
        <v xml:space="preserve"> </v>
      </c>
    </row>
    <row r="227" spans="2:18" x14ac:dyDescent="0.2">
      <c r="B227" s="83" t="str">
        <f>IF(pt_fylk!A230=0," ",pt_fylk!A230)</f>
        <v>5033 Tydal</v>
      </c>
      <c r="C227" s="84">
        <f>IF(pt_fylk!B230=0," ",pt_fylk!B230)</f>
        <v>68951</v>
      </c>
      <c r="D227" s="84">
        <f>IF(pt_fylk!C230=0," ",pt_fylk!C230)</f>
        <v>51980</v>
      </c>
      <c r="E227" s="84">
        <f>IF(pt_fylk!D230=0," ",pt_fylk!D230)</f>
        <v>28377</v>
      </c>
      <c r="F227" s="84" t="str">
        <f>IF(pt_fylk!E230=0," ",pt_fylk!E230)</f>
        <v xml:space="preserve"> </v>
      </c>
      <c r="G227" s="84" t="str">
        <f>IF(pt_fylk!F230=0," ",pt_fylk!F230)</f>
        <v xml:space="preserve"> </v>
      </c>
      <c r="H227" s="84" t="str">
        <f>IF(pt_fylk!G230=0," ",pt_fylk!G230)</f>
        <v xml:space="preserve"> </v>
      </c>
      <c r="I227" s="84" t="str">
        <f>IF(pt_fylk!H230=0," ",pt_fylk!H230)</f>
        <v xml:space="preserve"> </v>
      </c>
      <c r="J227" s="84" t="str">
        <f>IF(pt_fylk!I230=0," ",pt_fylk!I230)</f>
        <v xml:space="preserve"> </v>
      </c>
      <c r="K227" s="84" t="str">
        <f>IF(pt_fylk!J230=0," ",pt_fylk!J230)</f>
        <v xml:space="preserve"> </v>
      </c>
      <c r="L227" s="84" t="str">
        <f>IF(pt_fylk!K230=0," ",pt_fylk!K230)</f>
        <v xml:space="preserve"> </v>
      </c>
      <c r="M227" s="84" t="str">
        <f>IF(pt_fylk!L230=0," ",pt_fylk!L230)</f>
        <v xml:space="preserve"> </v>
      </c>
      <c r="N227" s="84" t="str">
        <f>IF(pt_fylk!M230=0," ",pt_fylk!M230)</f>
        <v xml:space="preserve"> </v>
      </c>
      <c r="O227" s="84" t="str">
        <f>IF(pt_fylk!N230=0," ",pt_fylk!N230)</f>
        <v xml:space="preserve"> </v>
      </c>
      <c r="P227" s="84" t="str">
        <f>IF(pt_fylk!O230=0," ",pt_fylk!O230)</f>
        <v xml:space="preserve"> </v>
      </c>
      <c r="Q227" s="84" t="str">
        <f>IF(pt_fylk!P230=0," ",pt_fylk!P230)</f>
        <v xml:space="preserve"> </v>
      </c>
      <c r="R227" s="84" t="str">
        <f>IF(pt_fylk!Q230=0," ",pt_fylk!Q230)</f>
        <v xml:space="preserve"> </v>
      </c>
    </row>
    <row r="228" spans="2:18" x14ac:dyDescent="0.2">
      <c r="B228" s="83" t="str">
        <f>IF(pt_fylk!A231=0," ",pt_fylk!A231)</f>
        <v>5034 Meråker</v>
      </c>
      <c r="C228" s="84">
        <f>IF(pt_fylk!B231=0," ",pt_fylk!B231)</f>
        <v>86716</v>
      </c>
      <c r="D228" s="84">
        <f>IF(pt_fylk!C231=0," ",pt_fylk!C231)</f>
        <v>75245</v>
      </c>
      <c r="E228" s="84">
        <f>IF(pt_fylk!D231=0," ",pt_fylk!D231)</f>
        <v>98308</v>
      </c>
      <c r="F228" s="84">
        <f>IF(pt_fylk!E231=0," ",pt_fylk!E231)</f>
        <v>97659</v>
      </c>
      <c r="G228" s="84">
        <f>IF(pt_fylk!F231=0," ",pt_fylk!F231)</f>
        <v>119583</v>
      </c>
      <c r="H228" s="84">
        <f>IF(pt_fylk!G231=0," ",pt_fylk!G231)</f>
        <v>111725</v>
      </c>
      <c r="I228" s="84">
        <f>IF(pt_fylk!H231=0," ",pt_fylk!H231)</f>
        <v>102076</v>
      </c>
      <c r="J228" s="84">
        <f>IF(pt_fylk!I231=0," ",pt_fylk!I231)</f>
        <v>97657</v>
      </c>
      <c r="K228" s="84">
        <f>IF(pt_fylk!J231=0," ",pt_fylk!J231)</f>
        <v>94423</v>
      </c>
      <c r="L228" s="84">
        <f>IF(pt_fylk!K231=0," ",pt_fylk!K231)</f>
        <v>116991</v>
      </c>
      <c r="M228" s="84">
        <f>IF(pt_fylk!L231=0," ",pt_fylk!L231)</f>
        <v>12031</v>
      </c>
      <c r="N228" s="84" t="str">
        <f>IF(pt_fylk!M231=0," ",pt_fylk!M231)</f>
        <v xml:space="preserve"> </v>
      </c>
      <c r="O228" s="84" t="str">
        <f>IF(pt_fylk!N231=0," ",pt_fylk!N231)</f>
        <v xml:space="preserve"> </v>
      </c>
      <c r="P228" s="84" t="str">
        <f>IF(pt_fylk!O231=0," ",pt_fylk!O231)</f>
        <v xml:space="preserve"> </v>
      </c>
      <c r="Q228" s="84" t="str">
        <f>IF(pt_fylk!P231=0," ",pt_fylk!P231)</f>
        <v xml:space="preserve"> </v>
      </c>
      <c r="R228" s="84" t="str">
        <f>IF(pt_fylk!Q231=0," ",pt_fylk!Q231)</f>
        <v xml:space="preserve"> </v>
      </c>
    </row>
    <row r="229" spans="2:18" x14ac:dyDescent="0.2">
      <c r="B229" s="83" t="str">
        <f>IF(pt_fylk!A232=0," ",pt_fylk!A232)</f>
        <v>5035 Stjørdal</v>
      </c>
      <c r="C229" s="84">
        <f>IF(pt_fylk!B232=0," ",pt_fylk!B232)</f>
        <v>845476</v>
      </c>
      <c r="D229" s="84">
        <f>IF(pt_fylk!C232=0," ",pt_fylk!C232)</f>
        <v>837911</v>
      </c>
      <c r="E229" s="84">
        <f>IF(pt_fylk!D232=0," ",pt_fylk!D232)</f>
        <v>827737</v>
      </c>
      <c r="F229" s="84">
        <f>IF(pt_fylk!E232=0," ",pt_fylk!E232)</f>
        <v>808650</v>
      </c>
      <c r="G229" s="84">
        <f>IF(pt_fylk!F232=0," ",pt_fylk!F232)</f>
        <v>889926</v>
      </c>
      <c r="H229" s="84">
        <f>IF(pt_fylk!G232=0," ",pt_fylk!G232)</f>
        <v>909507</v>
      </c>
      <c r="I229" s="84">
        <f>IF(pt_fylk!H232=0," ",pt_fylk!H232)</f>
        <v>438002</v>
      </c>
      <c r="J229" s="84">
        <f>IF(pt_fylk!I232=0," ",pt_fylk!I232)</f>
        <v>741968</v>
      </c>
      <c r="K229" s="84">
        <f>IF(pt_fylk!J232=0," ",pt_fylk!J232)</f>
        <v>678853</v>
      </c>
      <c r="L229" s="84">
        <f>IF(pt_fylk!K232=0," ",pt_fylk!K232)</f>
        <v>812985</v>
      </c>
      <c r="M229" s="84">
        <f>IF(pt_fylk!L232=0," ",pt_fylk!L232)</f>
        <v>851437</v>
      </c>
      <c r="N229" s="84">
        <f>IF(pt_fylk!M232=0," ",pt_fylk!M232)</f>
        <v>963461</v>
      </c>
      <c r="O229" s="84">
        <f>IF(pt_fylk!N232=0," ",pt_fylk!N232)</f>
        <v>545390</v>
      </c>
      <c r="P229" s="84">
        <f>IF(pt_fylk!O232=0," ",pt_fylk!O232)</f>
        <v>129801</v>
      </c>
      <c r="Q229" s="84">
        <f>IF(pt_fylk!P232=0," ",pt_fylk!P232)</f>
        <v>652388</v>
      </c>
      <c r="R229" s="84">
        <f>IF(pt_fylk!Q232=0," ",pt_fylk!Q232)</f>
        <v>555815</v>
      </c>
    </row>
    <row r="230" spans="2:18" x14ac:dyDescent="0.2">
      <c r="B230" s="83" t="str">
        <f>IF(pt_fylk!A233=0," ",pt_fylk!A233)</f>
        <v>5036 Frosta</v>
      </c>
      <c r="C230" s="84">
        <f>IF(pt_fylk!B233=0," ",pt_fylk!B233)</f>
        <v>562232</v>
      </c>
      <c r="D230" s="84">
        <f>IF(pt_fylk!C233=0," ",pt_fylk!C233)</f>
        <v>506411</v>
      </c>
      <c r="E230" s="84">
        <f>IF(pt_fylk!D233=0," ",pt_fylk!D233)</f>
        <v>577104</v>
      </c>
      <c r="F230" s="84">
        <f>IF(pt_fylk!E233=0," ",pt_fylk!E233)</f>
        <v>590940</v>
      </c>
      <c r="G230" s="84">
        <f>IF(pt_fylk!F233=0," ",pt_fylk!F233)</f>
        <v>619697</v>
      </c>
      <c r="H230" s="84">
        <f>IF(pt_fylk!G233=0," ",pt_fylk!G233)</f>
        <v>750464</v>
      </c>
      <c r="I230" s="84">
        <f>IF(pt_fylk!H233=0," ",pt_fylk!H233)</f>
        <v>555972</v>
      </c>
      <c r="J230" s="84">
        <f>IF(pt_fylk!I233=0," ",pt_fylk!I233)</f>
        <v>622708</v>
      </c>
      <c r="K230" s="84">
        <f>IF(pt_fylk!J233=0," ",pt_fylk!J233)</f>
        <v>339251</v>
      </c>
      <c r="L230" s="84">
        <f>IF(pt_fylk!K233=0," ",pt_fylk!K233)</f>
        <v>374973</v>
      </c>
      <c r="M230" s="84">
        <f>IF(pt_fylk!L233=0," ",pt_fylk!L233)</f>
        <v>379944</v>
      </c>
      <c r="N230" s="84">
        <f>IF(pt_fylk!M233=0," ",pt_fylk!M233)</f>
        <v>365882</v>
      </c>
      <c r="O230" s="84">
        <f>IF(pt_fylk!N233=0," ",pt_fylk!N233)</f>
        <v>324249</v>
      </c>
      <c r="P230" s="84">
        <f>IF(pt_fylk!O233=0," ",pt_fylk!O233)</f>
        <v>301437</v>
      </c>
      <c r="Q230" s="84">
        <f>IF(pt_fylk!P233=0," ",pt_fylk!P233)</f>
        <v>237814</v>
      </c>
      <c r="R230" s="84">
        <f>IF(pt_fylk!Q233=0," ",pt_fylk!Q233)</f>
        <v>244251</v>
      </c>
    </row>
    <row r="231" spans="2:18" x14ac:dyDescent="0.2">
      <c r="B231" s="83" t="str">
        <f>IF(pt_fylk!A234=0," ",pt_fylk!A234)</f>
        <v>5037 Levanger</v>
      </c>
      <c r="C231" s="84">
        <f>IF(pt_fylk!B234=0," ",pt_fylk!B234)</f>
        <v>2608944</v>
      </c>
      <c r="D231" s="84">
        <f>IF(pt_fylk!C234=0," ",pt_fylk!C234)</f>
        <v>2831744</v>
      </c>
      <c r="E231" s="84">
        <f>IF(pt_fylk!D234=0," ",pt_fylk!D234)</f>
        <v>3284706</v>
      </c>
      <c r="F231" s="84">
        <f>IF(pt_fylk!E234=0," ",pt_fylk!E234)</f>
        <v>3302744</v>
      </c>
      <c r="G231" s="84">
        <f>IF(pt_fylk!F234=0," ",pt_fylk!F234)</f>
        <v>3560599</v>
      </c>
      <c r="H231" s="84">
        <f>IF(pt_fylk!G234=0," ",pt_fylk!G234)</f>
        <v>4515883</v>
      </c>
      <c r="I231" s="84">
        <f>IF(pt_fylk!H234=0," ",pt_fylk!H234)</f>
        <v>3723449</v>
      </c>
      <c r="J231" s="84">
        <f>IF(pt_fylk!I234=0," ",pt_fylk!I234)</f>
        <v>4802249</v>
      </c>
      <c r="K231" s="84">
        <f>IF(pt_fylk!J234=0," ",pt_fylk!J234)</f>
        <v>4921276</v>
      </c>
      <c r="L231" s="84">
        <f>IF(pt_fylk!K234=0," ",pt_fylk!K234)</f>
        <v>5202474</v>
      </c>
      <c r="M231" s="84">
        <f>IF(pt_fylk!L234=0," ",pt_fylk!L234)</f>
        <v>5516818</v>
      </c>
      <c r="N231" s="84">
        <f>IF(pt_fylk!M234=0," ",pt_fylk!M234)</f>
        <v>5714387</v>
      </c>
      <c r="O231" s="84">
        <f>IF(pt_fylk!N234=0," ",pt_fylk!N234)</f>
        <v>5296410</v>
      </c>
      <c r="P231" s="84">
        <f>IF(pt_fylk!O234=0," ",pt_fylk!O234)</f>
        <v>5539729</v>
      </c>
      <c r="Q231" s="84">
        <f>IF(pt_fylk!P234=0," ",pt_fylk!P234)</f>
        <v>6618829</v>
      </c>
      <c r="R231" s="84">
        <f>IF(pt_fylk!Q234=0," ",pt_fylk!Q234)</f>
        <v>6213687</v>
      </c>
    </row>
    <row r="232" spans="2:18" x14ac:dyDescent="0.2">
      <c r="B232" s="83" t="str">
        <f>IF(pt_fylk!A235=0," ",pt_fylk!A235)</f>
        <v>5038 Verdal</v>
      </c>
      <c r="C232" s="84">
        <f>IF(pt_fylk!B235=0," ",pt_fylk!B235)</f>
        <v>574590</v>
      </c>
      <c r="D232" s="84">
        <f>IF(pt_fylk!C235=0," ",pt_fylk!C235)</f>
        <v>507305</v>
      </c>
      <c r="E232" s="84">
        <f>IF(pt_fylk!D235=0," ",pt_fylk!D235)</f>
        <v>611716</v>
      </c>
      <c r="F232" s="84">
        <f>IF(pt_fylk!E235=0," ",pt_fylk!E235)</f>
        <v>633141</v>
      </c>
      <c r="G232" s="84">
        <f>IF(pt_fylk!F235=0," ",pt_fylk!F235)</f>
        <v>752129</v>
      </c>
      <c r="H232" s="84">
        <f>IF(pt_fylk!G235=0," ",pt_fylk!G235)</f>
        <v>1370598</v>
      </c>
      <c r="I232" s="84">
        <f>IF(pt_fylk!H235=0," ",pt_fylk!H235)</f>
        <v>1331677</v>
      </c>
      <c r="J232" s="84">
        <f>IF(pt_fylk!I235=0," ",pt_fylk!I235)</f>
        <v>1578051</v>
      </c>
      <c r="K232" s="84">
        <f>IF(pt_fylk!J235=0," ",pt_fylk!J235)</f>
        <v>1851145</v>
      </c>
      <c r="L232" s="84">
        <f>IF(pt_fylk!K235=0," ",pt_fylk!K235)</f>
        <v>1875408</v>
      </c>
      <c r="M232" s="84">
        <f>IF(pt_fylk!L235=0," ",pt_fylk!L235)</f>
        <v>2104814</v>
      </c>
      <c r="N232" s="84">
        <f>IF(pt_fylk!M235=0," ",pt_fylk!M235)</f>
        <v>2098147</v>
      </c>
      <c r="O232" s="84">
        <f>IF(pt_fylk!N235=0," ",pt_fylk!N235)</f>
        <v>1835201</v>
      </c>
      <c r="P232" s="84">
        <f>IF(pt_fylk!O235=0," ",pt_fylk!O235)</f>
        <v>2050787</v>
      </c>
      <c r="Q232" s="84">
        <f>IF(pt_fylk!P235=0," ",pt_fylk!P235)</f>
        <v>1795782</v>
      </c>
      <c r="R232" s="84">
        <f>IF(pt_fylk!Q235=0," ",pt_fylk!Q235)</f>
        <v>1584968</v>
      </c>
    </row>
    <row r="233" spans="2:18" x14ac:dyDescent="0.2">
      <c r="B233" s="83" t="str">
        <f>IF(pt_fylk!A236=0," ",pt_fylk!A236)</f>
        <v>5040 Namdalseid</v>
      </c>
      <c r="C233" s="84">
        <f>IF(pt_fylk!B236=0," ",pt_fylk!B236)</f>
        <v>9413</v>
      </c>
      <c r="D233" s="84" t="str">
        <f>IF(pt_fylk!C236=0," ",pt_fylk!C236)</f>
        <v xml:space="preserve"> </v>
      </c>
      <c r="E233" s="84">
        <f>IF(pt_fylk!D236=0," ",pt_fylk!D236)</f>
        <v>9640</v>
      </c>
      <c r="F233" s="84">
        <f>IF(pt_fylk!E236=0," ",pt_fylk!E236)</f>
        <v>96594</v>
      </c>
      <c r="G233" s="84">
        <f>IF(pt_fylk!F236=0," ",pt_fylk!F236)</f>
        <v>555488</v>
      </c>
      <c r="H233" s="84">
        <f>IF(pt_fylk!G236=0," ",pt_fylk!G236)</f>
        <v>846163</v>
      </c>
      <c r="I233" s="84">
        <f>IF(pt_fylk!H236=0," ",pt_fylk!H236)</f>
        <v>940941</v>
      </c>
      <c r="J233" s="84">
        <f>IF(pt_fylk!I236=0," ",pt_fylk!I236)</f>
        <v>854580</v>
      </c>
      <c r="K233" s="84">
        <f>IF(pt_fylk!J236=0," ",pt_fylk!J236)</f>
        <v>901245</v>
      </c>
      <c r="L233" s="84">
        <f>IF(pt_fylk!K236=0," ",pt_fylk!K236)</f>
        <v>1024694</v>
      </c>
      <c r="M233" s="84">
        <f>IF(pt_fylk!L236=0," ",pt_fylk!L236)</f>
        <v>1091370</v>
      </c>
      <c r="N233" s="84">
        <f>IF(pt_fylk!M236=0," ",pt_fylk!M236)</f>
        <v>1015759</v>
      </c>
      <c r="O233" s="84">
        <f>IF(pt_fylk!N236=0," ",pt_fylk!N236)</f>
        <v>893004</v>
      </c>
      <c r="P233" s="84">
        <f>IF(pt_fylk!O236=0," ",pt_fylk!O236)</f>
        <v>836414</v>
      </c>
      <c r="Q233" s="84">
        <f>IF(pt_fylk!P236=0," ",pt_fylk!P236)</f>
        <v>617142</v>
      </c>
      <c r="R233" s="84">
        <f>IF(pt_fylk!Q236=0," ",pt_fylk!Q236)</f>
        <v>476638</v>
      </c>
    </row>
    <row r="234" spans="2:18" x14ac:dyDescent="0.2">
      <c r="B234" s="83" t="str">
        <f>IF(pt_fylk!A237=0," ",pt_fylk!A237)</f>
        <v>5041 Snåsa</v>
      </c>
      <c r="C234" s="84">
        <f>IF(pt_fylk!B237=0," ",pt_fylk!B237)</f>
        <v>1689</v>
      </c>
      <c r="D234" s="84" t="str">
        <f>IF(pt_fylk!C237=0," ",pt_fylk!C237)</f>
        <v xml:space="preserve"> </v>
      </c>
      <c r="E234" s="84">
        <f>IF(pt_fylk!D237=0," ",pt_fylk!D237)</f>
        <v>1432</v>
      </c>
      <c r="F234" s="84">
        <f>IF(pt_fylk!E237=0," ",pt_fylk!E237)</f>
        <v>2064</v>
      </c>
      <c r="G234" s="84" t="str">
        <f>IF(pt_fylk!F237=0," ",pt_fylk!F237)</f>
        <v xml:space="preserve"> </v>
      </c>
      <c r="H234" s="84">
        <f>IF(pt_fylk!G237=0," ",pt_fylk!G237)</f>
        <v>98134</v>
      </c>
      <c r="I234" s="84">
        <f>IF(pt_fylk!H237=0," ",pt_fylk!H237)</f>
        <v>122847</v>
      </c>
      <c r="J234" s="84">
        <f>IF(pt_fylk!I237=0," ",pt_fylk!I237)</f>
        <v>252916</v>
      </c>
      <c r="K234" s="84">
        <f>IF(pt_fylk!J237=0," ",pt_fylk!J237)</f>
        <v>302434</v>
      </c>
      <c r="L234" s="84">
        <f>IF(pt_fylk!K237=0," ",pt_fylk!K237)</f>
        <v>317117</v>
      </c>
      <c r="M234" s="84">
        <f>IF(pt_fylk!L237=0," ",pt_fylk!L237)</f>
        <v>344591</v>
      </c>
      <c r="N234" s="84">
        <f>IF(pt_fylk!M237=0," ",pt_fylk!M237)</f>
        <v>305516</v>
      </c>
      <c r="O234" s="84">
        <f>IF(pt_fylk!N237=0," ",pt_fylk!N237)</f>
        <v>122506</v>
      </c>
      <c r="P234" s="84">
        <f>IF(pt_fylk!O237=0," ",pt_fylk!O237)</f>
        <v>382992</v>
      </c>
      <c r="Q234" s="84">
        <f>IF(pt_fylk!P237=0," ",pt_fylk!P237)</f>
        <v>312359</v>
      </c>
      <c r="R234" s="84">
        <f>IF(pt_fylk!Q237=0," ",pt_fylk!Q237)</f>
        <v>289937</v>
      </c>
    </row>
    <row r="235" spans="2:18" x14ac:dyDescent="0.2">
      <c r="B235" s="83" t="str">
        <f>IF(pt_fylk!A238=0," ",pt_fylk!A238)</f>
        <v>5042 Lierne</v>
      </c>
      <c r="C235" s="84" t="str">
        <f>IF(pt_fylk!B238=0," ",pt_fylk!B238)</f>
        <v xml:space="preserve"> </v>
      </c>
      <c r="D235" s="84" t="str">
        <f>IF(pt_fylk!C238=0," ",pt_fylk!C238)</f>
        <v xml:space="preserve"> </v>
      </c>
      <c r="E235" s="84" t="str">
        <f>IF(pt_fylk!D238=0," ",pt_fylk!D238)</f>
        <v xml:space="preserve"> </v>
      </c>
      <c r="F235" s="84" t="str">
        <f>IF(pt_fylk!E238=0," ",pt_fylk!E238)</f>
        <v xml:space="preserve"> </v>
      </c>
      <c r="G235" s="84" t="str">
        <f>IF(pt_fylk!F238=0," ",pt_fylk!F238)</f>
        <v xml:space="preserve"> </v>
      </c>
      <c r="H235" s="84" t="str">
        <f>IF(pt_fylk!G238=0," ",pt_fylk!G238)</f>
        <v xml:space="preserve"> </v>
      </c>
      <c r="I235" s="84" t="str">
        <f>IF(pt_fylk!H238=0," ",pt_fylk!H238)</f>
        <v xml:space="preserve"> </v>
      </c>
      <c r="J235" s="84" t="str">
        <f>IF(pt_fylk!I238=0," ",pt_fylk!I238)</f>
        <v xml:space="preserve"> </v>
      </c>
      <c r="K235" s="84" t="str">
        <f>IF(pt_fylk!J238=0," ",pt_fylk!J238)</f>
        <v xml:space="preserve"> </v>
      </c>
      <c r="L235" s="84" t="str">
        <f>IF(pt_fylk!K238=0," ",pt_fylk!K238)</f>
        <v xml:space="preserve"> </v>
      </c>
      <c r="M235" s="84" t="str">
        <f>IF(pt_fylk!L238=0," ",pt_fylk!L238)</f>
        <v xml:space="preserve"> </v>
      </c>
      <c r="N235" s="84" t="str">
        <f>IF(pt_fylk!M238=0," ",pt_fylk!M238)</f>
        <v xml:space="preserve"> </v>
      </c>
      <c r="O235" s="84" t="str">
        <f>IF(pt_fylk!N238=0," ",pt_fylk!N238)</f>
        <v xml:space="preserve"> </v>
      </c>
      <c r="P235" s="84">
        <f>IF(pt_fylk!O238=0," ",pt_fylk!O238)</f>
        <v>6019</v>
      </c>
      <c r="Q235" s="84" t="str">
        <f>IF(pt_fylk!P238=0," ",pt_fylk!P238)</f>
        <v xml:space="preserve"> </v>
      </c>
      <c r="R235" s="84">
        <f>IF(pt_fylk!Q238=0," ",pt_fylk!Q238)</f>
        <v>6714</v>
      </c>
    </row>
    <row r="236" spans="2:18" x14ac:dyDescent="0.2">
      <c r="B236" s="83" t="str">
        <f>IF(pt_fylk!A239=0," ",pt_fylk!A239)</f>
        <v>5043 Røyrvik</v>
      </c>
      <c r="C236" s="84" t="str">
        <f>IF(pt_fylk!B239=0," ",pt_fylk!B239)</f>
        <v xml:space="preserve"> </v>
      </c>
      <c r="D236" s="84" t="str">
        <f>IF(pt_fylk!C239=0," ",pt_fylk!C239)</f>
        <v xml:space="preserve"> </v>
      </c>
      <c r="E236" s="84" t="str">
        <f>IF(pt_fylk!D239=0," ",pt_fylk!D239)</f>
        <v xml:space="preserve"> </v>
      </c>
      <c r="F236" s="84" t="str">
        <f>IF(pt_fylk!E239=0," ",pt_fylk!E239)</f>
        <v xml:space="preserve"> </v>
      </c>
      <c r="G236" s="84" t="str">
        <f>IF(pt_fylk!F239=0," ",pt_fylk!F239)</f>
        <v xml:space="preserve"> </v>
      </c>
      <c r="H236" s="84" t="str">
        <f>IF(pt_fylk!G239=0," ",pt_fylk!G239)</f>
        <v xml:space="preserve"> </v>
      </c>
      <c r="I236" s="84" t="str">
        <f>IF(pt_fylk!H239=0," ",pt_fylk!H239)</f>
        <v xml:space="preserve"> </v>
      </c>
      <c r="J236" s="84" t="str">
        <f>IF(pt_fylk!I239=0," ",pt_fylk!I239)</f>
        <v xml:space="preserve"> </v>
      </c>
      <c r="K236" s="84" t="str">
        <f>IF(pt_fylk!J239=0," ",pt_fylk!J239)</f>
        <v xml:space="preserve"> </v>
      </c>
      <c r="L236" s="84" t="str">
        <f>IF(pt_fylk!K239=0," ",pt_fylk!K239)</f>
        <v xml:space="preserve"> </v>
      </c>
      <c r="M236" s="84">
        <f>IF(pt_fylk!L239=0," ",pt_fylk!L239)</f>
        <v>5938</v>
      </c>
      <c r="N236" s="84" t="str">
        <f>IF(pt_fylk!M239=0," ",pt_fylk!M239)</f>
        <v xml:space="preserve"> </v>
      </c>
      <c r="O236" s="84" t="str">
        <f>IF(pt_fylk!N239=0," ",pt_fylk!N239)</f>
        <v xml:space="preserve"> </v>
      </c>
      <c r="P236" s="84">
        <f>IF(pt_fylk!O239=0," ",pt_fylk!O239)</f>
        <v>6235</v>
      </c>
      <c r="Q236" s="84">
        <f>IF(pt_fylk!P239=0," ",pt_fylk!P239)</f>
        <v>11695</v>
      </c>
      <c r="R236" s="84" t="str">
        <f>IF(pt_fylk!Q239=0," ",pt_fylk!Q239)</f>
        <v xml:space="preserve"> </v>
      </c>
    </row>
    <row r="237" spans="2:18" x14ac:dyDescent="0.2">
      <c r="B237" s="83" t="str">
        <f>IF(pt_fylk!A240=0," ",pt_fylk!A240)</f>
        <v>5044 Namsskogan</v>
      </c>
      <c r="C237" s="84">
        <f>IF(pt_fylk!B240=0," ",pt_fylk!B240)</f>
        <v>1501</v>
      </c>
      <c r="D237" s="84" t="str">
        <f>IF(pt_fylk!C240=0," ",pt_fylk!C240)</f>
        <v xml:space="preserve"> </v>
      </c>
      <c r="E237" s="84">
        <f>IF(pt_fylk!D240=0," ",pt_fylk!D240)</f>
        <v>1444</v>
      </c>
      <c r="F237" s="84">
        <f>IF(pt_fylk!E240=0," ",pt_fylk!E240)</f>
        <v>1503</v>
      </c>
      <c r="G237" s="84" t="str">
        <f>IF(pt_fylk!F240=0," ",pt_fylk!F240)</f>
        <v xml:space="preserve"> </v>
      </c>
      <c r="H237" s="84" t="str">
        <f>IF(pt_fylk!G240=0," ",pt_fylk!G240)</f>
        <v xml:space="preserve"> </v>
      </c>
      <c r="I237" s="84" t="str">
        <f>IF(pt_fylk!H240=0," ",pt_fylk!H240)</f>
        <v xml:space="preserve"> </v>
      </c>
      <c r="J237" s="84" t="str">
        <f>IF(pt_fylk!I240=0," ",pt_fylk!I240)</f>
        <v xml:space="preserve"> </v>
      </c>
      <c r="K237" s="84" t="str">
        <f>IF(pt_fylk!J240=0," ",pt_fylk!J240)</f>
        <v xml:space="preserve"> </v>
      </c>
      <c r="L237" s="84" t="str">
        <f>IF(pt_fylk!K240=0," ",pt_fylk!K240)</f>
        <v xml:space="preserve"> </v>
      </c>
      <c r="M237" s="84" t="str">
        <f>IF(pt_fylk!L240=0," ",pt_fylk!L240)</f>
        <v xml:space="preserve"> </v>
      </c>
      <c r="N237" s="84" t="str">
        <f>IF(pt_fylk!M240=0," ",pt_fylk!M240)</f>
        <v xml:space="preserve"> </v>
      </c>
      <c r="O237" s="84" t="str">
        <f>IF(pt_fylk!N240=0," ",pt_fylk!N240)</f>
        <v xml:space="preserve"> </v>
      </c>
      <c r="P237" s="84" t="str">
        <f>IF(pt_fylk!O240=0," ",pt_fylk!O240)</f>
        <v xml:space="preserve"> </v>
      </c>
      <c r="Q237" s="84" t="str">
        <f>IF(pt_fylk!P240=0," ",pt_fylk!P240)</f>
        <v xml:space="preserve"> </v>
      </c>
      <c r="R237" s="84" t="str">
        <f>IF(pt_fylk!Q240=0," ",pt_fylk!Q240)</f>
        <v xml:space="preserve"> </v>
      </c>
    </row>
    <row r="238" spans="2:18" x14ac:dyDescent="0.2">
      <c r="B238" s="83" t="str">
        <f>IF(pt_fylk!A241=0," ",pt_fylk!A241)</f>
        <v>5045 Grong</v>
      </c>
      <c r="C238" s="84" t="str">
        <f>IF(pt_fylk!B241=0," ",pt_fylk!B241)</f>
        <v xml:space="preserve"> </v>
      </c>
      <c r="D238" s="84" t="str">
        <f>IF(pt_fylk!C241=0," ",pt_fylk!C241)</f>
        <v xml:space="preserve"> </v>
      </c>
      <c r="E238" s="84" t="str">
        <f>IF(pt_fylk!D241=0," ",pt_fylk!D241)</f>
        <v xml:space="preserve"> </v>
      </c>
      <c r="F238" s="84" t="str">
        <f>IF(pt_fylk!E241=0," ",pt_fylk!E241)</f>
        <v xml:space="preserve"> </v>
      </c>
      <c r="G238" s="84" t="str">
        <f>IF(pt_fylk!F241=0," ",pt_fylk!F241)</f>
        <v xml:space="preserve"> </v>
      </c>
      <c r="H238" s="84">
        <f>IF(pt_fylk!G241=0," ",pt_fylk!G241)</f>
        <v>135308</v>
      </c>
      <c r="I238" s="84">
        <f>IF(pt_fylk!H241=0," ",pt_fylk!H241)</f>
        <v>260839</v>
      </c>
      <c r="J238" s="84">
        <f>IF(pt_fylk!I241=0," ",pt_fylk!I241)</f>
        <v>288490</v>
      </c>
      <c r="K238" s="84">
        <f>IF(pt_fylk!J241=0," ",pt_fylk!J241)</f>
        <v>301795</v>
      </c>
      <c r="L238" s="84">
        <f>IF(pt_fylk!K241=0," ",pt_fylk!K241)</f>
        <v>322256</v>
      </c>
      <c r="M238" s="84">
        <f>IF(pt_fylk!L241=0," ",pt_fylk!L241)</f>
        <v>370530</v>
      </c>
      <c r="N238" s="84">
        <f>IF(pt_fylk!M241=0," ",pt_fylk!M241)</f>
        <v>309625</v>
      </c>
      <c r="O238" s="84">
        <f>IF(pt_fylk!N241=0," ",pt_fylk!N241)</f>
        <v>300916</v>
      </c>
      <c r="P238" s="84">
        <f>IF(pt_fylk!O241=0," ",pt_fylk!O241)</f>
        <v>107676</v>
      </c>
      <c r="Q238" s="84" t="str">
        <f>IF(pt_fylk!P241=0," ",pt_fylk!P241)</f>
        <v xml:space="preserve"> </v>
      </c>
      <c r="R238" s="84" t="str">
        <f>IF(pt_fylk!Q241=0," ",pt_fylk!Q241)</f>
        <v xml:space="preserve"> </v>
      </c>
    </row>
    <row r="239" spans="2:18" x14ac:dyDescent="0.2">
      <c r="B239" s="83" t="str">
        <f>IF(pt_fylk!A242=0," ",pt_fylk!A242)</f>
        <v>5046 Høylandet</v>
      </c>
      <c r="C239" s="84" t="str">
        <f>IF(pt_fylk!B242=0," ",pt_fylk!B242)</f>
        <v xml:space="preserve"> </v>
      </c>
      <c r="D239" s="84" t="str">
        <f>IF(pt_fylk!C242=0," ",pt_fylk!C242)</f>
        <v xml:space="preserve"> </v>
      </c>
      <c r="E239" s="84" t="str">
        <f>IF(pt_fylk!D242=0," ",pt_fylk!D242)</f>
        <v xml:space="preserve"> </v>
      </c>
      <c r="F239" s="84" t="str">
        <f>IF(pt_fylk!E242=0," ",pt_fylk!E242)</f>
        <v xml:space="preserve"> </v>
      </c>
      <c r="G239" s="84" t="str">
        <f>IF(pt_fylk!F242=0," ",pt_fylk!F242)</f>
        <v xml:space="preserve"> </v>
      </c>
      <c r="H239" s="84">
        <f>IF(pt_fylk!G242=0," ",pt_fylk!G242)</f>
        <v>354616</v>
      </c>
      <c r="I239" s="84">
        <f>IF(pt_fylk!H242=0," ",pt_fylk!H242)</f>
        <v>509685</v>
      </c>
      <c r="J239" s="84">
        <f>IF(pt_fylk!I242=0," ",pt_fylk!I242)</f>
        <v>500095</v>
      </c>
      <c r="K239" s="84">
        <f>IF(pt_fylk!J242=0," ",pt_fylk!J242)</f>
        <v>493166</v>
      </c>
      <c r="L239" s="84">
        <f>IF(pt_fylk!K242=0," ",pt_fylk!K242)</f>
        <v>577724</v>
      </c>
      <c r="M239" s="84">
        <f>IF(pt_fylk!L242=0," ",pt_fylk!L242)</f>
        <v>569682</v>
      </c>
      <c r="N239" s="84">
        <f>IF(pt_fylk!M242=0," ",pt_fylk!M242)</f>
        <v>560768</v>
      </c>
      <c r="O239" s="84">
        <f>IF(pt_fylk!N242=0," ",pt_fylk!N242)</f>
        <v>562113</v>
      </c>
      <c r="P239" s="84">
        <f>IF(pt_fylk!O242=0," ",pt_fylk!O242)</f>
        <v>405998</v>
      </c>
      <c r="Q239" s="84">
        <f>IF(pt_fylk!P242=0," ",pt_fylk!P242)</f>
        <v>283249</v>
      </c>
      <c r="R239" s="84" t="str">
        <f>IF(pt_fylk!Q242=0," ",pt_fylk!Q242)</f>
        <v xml:space="preserve"> </v>
      </c>
    </row>
    <row r="240" spans="2:18" x14ac:dyDescent="0.2">
      <c r="B240" s="83" t="str">
        <f>IF(pt_fylk!A243=0," ",pt_fylk!A243)</f>
        <v>5047 Overhalla</v>
      </c>
      <c r="C240" s="84" t="str">
        <f>IF(pt_fylk!B243=0," ",pt_fylk!B243)</f>
        <v xml:space="preserve"> </v>
      </c>
      <c r="D240" s="84" t="str">
        <f>IF(pt_fylk!C243=0," ",pt_fylk!C243)</f>
        <v xml:space="preserve"> </v>
      </c>
      <c r="E240" s="84" t="str">
        <f>IF(pt_fylk!D243=0," ",pt_fylk!D243)</f>
        <v xml:space="preserve"> </v>
      </c>
      <c r="F240" s="84" t="str">
        <f>IF(pt_fylk!E243=0," ",pt_fylk!E243)</f>
        <v xml:space="preserve"> </v>
      </c>
      <c r="G240" s="84" t="str">
        <f>IF(pt_fylk!F243=0," ",pt_fylk!F243)</f>
        <v xml:space="preserve"> </v>
      </c>
      <c r="H240" s="84">
        <f>IF(pt_fylk!G243=0," ",pt_fylk!G243)</f>
        <v>231135</v>
      </c>
      <c r="I240" s="84">
        <f>IF(pt_fylk!H243=0," ",pt_fylk!H243)</f>
        <v>1031943</v>
      </c>
      <c r="J240" s="84">
        <f>IF(pt_fylk!I243=0," ",pt_fylk!I243)</f>
        <v>946793</v>
      </c>
      <c r="K240" s="84">
        <f>IF(pt_fylk!J243=0," ",pt_fylk!J243)</f>
        <v>1021690</v>
      </c>
      <c r="L240" s="84">
        <f>IF(pt_fylk!K243=0," ",pt_fylk!K243)</f>
        <v>1246225</v>
      </c>
      <c r="M240" s="84">
        <f>IF(pt_fylk!L243=0," ",pt_fylk!L243)</f>
        <v>1263433</v>
      </c>
      <c r="N240" s="84">
        <f>IF(pt_fylk!M243=0," ",pt_fylk!M243)</f>
        <v>1195747</v>
      </c>
      <c r="O240" s="84">
        <f>IF(pt_fylk!N243=0," ",pt_fylk!N243)</f>
        <v>1062608</v>
      </c>
      <c r="P240" s="84">
        <f>IF(pt_fylk!O243=0," ",pt_fylk!O243)</f>
        <v>923788</v>
      </c>
      <c r="Q240" s="84">
        <f>IF(pt_fylk!P243=0," ",pt_fylk!P243)</f>
        <v>366143</v>
      </c>
      <c r="R240" s="84" t="str">
        <f>IF(pt_fylk!Q243=0," ",pt_fylk!Q243)</f>
        <v xml:space="preserve"> </v>
      </c>
    </row>
    <row r="241" spans="2:18" x14ac:dyDescent="0.2">
      <c r="B241" s="83" t="str">
        <f>IF(pt_fylk!A244=0," ",pt_fylk!A244)</f>
        <v>5048 Fosnes</v>
      </c>
      <c r="C241" s="84">
        <f>IF(pt_fylk!B244=0," ",pt_fylk!B244)</f>
        <v>3859</v>
      </c>
      <c r="D241" s="84" t="str">
        <f>IF(pt_fylk!C244=0," ",pt_fylk!C244)</f>
        <v xml:space="preserve"> </v>
      </c>
      <c r="E241" s="84">
        <f>IF(pt_fylk!D244=0," ",pt_fylk!D244)</f>
        <v>1364</v>
      </c>
      <c r="F241" s="84" t="str">
        <f>IF(pt_fylk!E244=0," ",pt_fylk!E244)</f>
        <v xml:space="preserve"> </v>
      </c>
      <c r="G241" s="84" t="str">
        <f>IF(pt_fylk!F244=0," ",pt_fylk!F244)</f>
        <v xml:space="preserve"> </v>
      </c>
      <c r="H241" s="84" t="str">
        <f>IF(pt_fylk!G244=0," ",pt_fylk!G244)</f>
        <v xml:space="preserve"> </v>
      </c>
      <c r="I241" s="84" t="str">
        <f>IF(pt_fylk!H244=0," ",pt_fylk!H244)</f>
        <v xml:space="preserve"> </v>
      </c>
      <c r="J241" s="84" t="str">
        <f>IF(pt_fylk!I244=0," ",pt_fylk!I244)</f>
        <v xml:space="preserve"> </v>
      </c>
      <c r="K241" s="84" t="str">
        <f>IF(pt_fylk!J244=0," ",pt_fylk!J244)</f>
        <v xml:space="preserve"> </v>
      </c>
      <c r="L241" s="84" t="str">
        <f>IF(pt_fylk!K244=0," ",pt_fylk!K244)</f>
        <v xml:space="preserve"> </v>
      </c>
      <c r="M241" s="84" t="str">
        <f>IF(pt_fylk!L244=0," ",pt_fylk!L244)</f>
        <v xml:space="preserve"> </v>
      </c>
      <c r="N241" s="84" t="str">
        <f>IF(pt_fylk!M244=0," ",pt_fylk!M244)</f>
        <v xml:space="preserve"> </v>
      </c>
      <c r="O241" s="84" t="str">
        <f>IF(pt_fylk!N244=0," ",pt_fylk!N244)</f>
        <v xml:space="preserve"> </v>
      </c>
      <c r="P241" s="84" t="str">
        <f>IF(pt_fylk!O244=0," ",pt_fylk!O244)</f>
        <v xml:space="preserve"> </v>
      </c>
      <c r="Q241" s="84" t="str">
        <f>IF(pt_fylk!P244=0," ",pt_fylk!P244)</f>
        <v xml:space="preserve"> </v>
      </c>
      <c r="R241" s="84" t="str">
        <f>IF(pt_fylk!Q244=0," ",pt_fylk!Q244)</f>
        <v xml:space="preserve"> </v>
      </c>
    </row>
    <row r="242" spans="2:18" x14ac:dyDescent="0.2">
      <c r="B242" s="83" t="str">
        <f>IF(pt_fylk!A245=0," ",pt_fylk!A245)</f>
        <v>5050 Vikna</v>
      </c>
      <c r="C242" s="84" t="str">
        <f>IF(pt_fylk!B245=0," ",pt_fylk!B245)</f>
        <v xml:space="preserve"> </v>
      </c>
      <c r="D242" s="84">
        <f>IF(pt_fylk!C245=0," ",pt_fylk!C245)</f>
        <v>2030</v>
      </c>
      <c r="E242" s="84" t="str">
        <f>IF(pt_fylk!D245=0," ",pt_fylk!D245)</f>
        <v xml:space="preserve"> </v>
      </c>
      <c r="F242" s="84" t="str">
        <f>IF(pt_fylk!E245=0," ",pt_fylk!E245)</f>
        <v xml:space="preserve"> </v>
      </c>
      <c r="G242" s="84" t="str">
        <f>IF(pt_fylk!F245=0," ",pt_fylk!F245)</f>
        <v xml:space="preserve"> </v>
      </c>
      <c r="H242" s="84" t="str">
        <f>IF(pt_fylk!G245=0," ",pt_fylk!G245)</f>
        <v xml:space="preserve"> </v>
      </c>
      <c r="I242" s="84" t="str">
        <f>IF(pt_fylk!H245=0," ",pt_fylk!H245)</f>
        <v xml:space="preserve"> </v>
      </c>
      <c r="J242" s="84" t="str">
        <f>IF(pt_fylk!I245=0," ",pt_fylk!I245)</f>
        <v xml:space="preserve"> </v>
      </c>
      <c r="K242" s="84" t="str">
        <f>IF(pt_fylk!J245=0," ",pt_fylk!J245)</f>
        <v xml:space="preserve"> </v>
      </c>
      <c r="L242" s="84" t="str">
        <f>IF(pt_fylk!K245=0," ",pt_fylk!K245)</f>
        <v xml:space="preserve"> </v>
      </c>
      <c r="M242" s="84" t="str">
        <f>IF(pt_fylk!L245=0," ",pt_fylk!L245)</f>
        <v xml:space="preserve"> </v>
      </c>
      <c r="N242" s="84" t="str">
        <f>IF(pt_fylk!M245=0," ",pt_fylk!M245)</f>
        <v xml:space="preserve"> </v>
      </c>
      <c r="O242" s="84" t="str">
        <f>IF(pt_fylk!N245=0," ",pt_fylk!N245)</f>
        <v xml:space="preserve"> </v>
      </c>
      <c r="P242" s="84" t="str">
        <f>IF(pt_fylk!O245=0," ",pt_fylk!O245)</f>
        <v xml:space="preserve"> </v>
      </c>
      <c r="Q242" s="84">
        <f>IF(pt_fylk!P245=0," ",pt_fylk!P245)</f>
        <v>7505</v>
      </c>
      <c r="R242" s="84">
        <f>IF(pt_fylk!Q245=0," ",pt_fylk!Q245)</f>
        <v>3627</v>
      </c>
    </row>
    <row r="243" spans="2:18" x14ac:dyDescent="0.2">
      <c r="B243" s="83" t="str">
        <f>IF(pt_fylk!A246=0," ",pt_fylk!A246)</f>
        <v>5052 Leka</v>
      </c>
      <c r="C243" s="84">
        <f>IF(pt_fylk!B246=0," ",pt_fylk!B246)</f>
        <v>3157</v>
      </c>
      <c r="D243" s="84">
        <f>IF(pt_fylk!C246=0," ",pt_fylk!C246)</f>
        <v>2692</v>
      </c>
      <c r="E243" s="84">
        <f>IF(pt_fylk!D246=0," ",pt_fylk!D246)</f>
        <v>4354</v>
      </c>
      <c r="F243" s="84">
        <f>IF(pt_fylk!E246=0," ",pt_fylk!E246)</f>
        <v>4038</v>
      </c>
      <c r="G243" s="84" t="str">
        <f>IF(pt_fylk!F246=0," ",pt_fylk!F246)</f>
        <v xml:space="preserve"> </v>
      </c>
      <c r="H243" s="84" t="str">
        <f>IF(pt_fylk!G246=0," ",pt_fylk!G246)</f>
        <v xml:space="preserve"> </v>
      </c>
      <c r="I243" s="84" t="str">
        <f>IF(pt_fylk!H246=0," ",pt_fylk!H246)</f>
        <v xml:space="preserve"> </v>
      </c>
      <c r="J243" s="84" t="str">
        <f>IF(pt_fylk!I246=0," ",pt_fylk!I246)</f>
        <v xml:space="preserve"> </v>
      </c>
      <c r="K243" s="84" t="str">
        <f>IF(pt_fylk!J246=0," ",pt_fylk!J246)</f>
        <v xml:space="preserve"> </v>
      </c>
      <c r="L243" s="84" t="str">
        <f>IF(pt_fylk!K246=0," ",pt_fylk!K246)</f>
        <v xml:space="preserve"> </v>
      </c>
      <c r="M243" s="84" t="str">
        <f>IF(pt_fylk!L246=0," ",pt_fylk!L246)</f>
        <v xml:space="preserve"> </v>
      </c>
      <c r="N243" s="84" t="str">
        <f>IF(pt_fylk!M246=0," ",pt_fylk!M246)</f>
        <v xml:space="preserve"> </v>
      </c>
      <c r="O243" s="84" t="str">
        <f>IF(pt_fylk!N246=0," ",pt_fylk!N246)</f>
        <v xml:space="preserve"> </v>
      </c>
      <c r="P243" s="84" t="str">
        <f>IF(pt_fylk!O246=0," ",pt_fylk!O246)</f>
        <v xml:space="preserve"> </v>
      </c>
      <c r="Q243" s="84" t="str">
        <f>IF(pt_fylk!P246=0," ",pt_fylk!P246)</f>
        <v xml:space="preserve"> </v>
      </c>
      <c r="R243" s="84" t="str">
        <f>IF(pt_fylk!Q246=0," ",pt_fylk!Q246)</f>
        <v xml:space="preserve"> </v>
      </c>
    </row>
    <row r="244" spans="2:18" x14ac:dyDescent="0.2">
      <c r="B244" s="83" t="str">
        <f>IF(pt_fylk!A247=0," ",pt_fylk!A247)</f>
        <v>5053 Inderøy</v>
      </c>
      <c r="C244" s="84">
        <f>IF(pt_fylk!B247=0," ",pt_fylk!B247)</f>
        <v>31312</v>
      </c>
      <c r="D244" s="84">
        <f>IF(pt_fylk!C247=0," ",pt_fylk!C247)</f>
        <v>24963</v>
      </c>
      <c r="E244" s="84">
        <f>IF(pt_fylk!D247=0," ",pt_fylk!D247)</f>
        <v>211274</v>
      </c>
      <c r="F244" s="84">
        <f>IF(pt_fylk!E247=0," ",pt_fylk!E247)</f>
        <v>249251</v>
      </c>
      <c r="G244" s="84">
        <f>IF(pt_fylk!F247=0," ",pt_fylk!F247)</f>
        <v>95940</v>
      </c>
      <c r="H244" s="84">
        <f>IF(pt_fylk!G247=0," ",pt_fylk!G247)</f>
        <v>325775</v>
      </c>
      <c r="I244" s="84">
        <f>IF(pt_fylk!H247=0," ",pt_fylk!H247)</f>
        <v>373029</v>
      </c>
      <c r="J244" s="84">
        <f>IF(pt_fylk!I247=0," ",pt_fylk!I247)</f>
        <v>315798</v>
      </c>
      <c r="K244" s="84">
        <f>IF(pt_fylk!J247=0," ",pt_fylk!J247)</f>
        <v>330507</v>
      </c>
      <c r="L244" s="84">
        <f>IF(pt_fylk!K247=0," ",pt_fylk!K247)</f>
        <v>298950</v>
      </c>
      <c r="M244" s="84">
        <f>IF(pt_fylk!L247=0," ",pt_fylk!L247)</f>
        <v>369104</v>
      </c>
      <c r="N244" s="84">
        <f>IF(pt_fylk!M247=0," ",pt_fylk!M247)</f>
        <v>285306</v>
      </c>
      <c r="O244" s="84">
        <f>IF(pt_fylk!N247=0," ",pt_fylk!N247)</f>
        <v>272361</v>
      </c>
      <c r="P244" s="84">
        <f>IF(pt_fylk!O247=0," ",pt_fylk!O247)</f>
        <v>287664</v>
      </c>
      <c r="Q244" s="84">
        <f>IF(pt_fylk!P247=0," ",pt_fylk!P247)</f>
        <v>320722</v>
      </c>
      <c r="R244" s="84">
        <f>IF(pt_fylk!Q247=0," ",pt_fylk!Q247)</f>
        <v>524298</v>
      </c>
    </row>
    <row r="245" spans="2:18" x14ac:dyDescent="0.2">
      <c r="B245" s="83" t="str">
        <f>IF(pt_fylk!A248=0," ",pt_fylk!A248)</f>
        <v>5054 Indre Fosen</v>
      </c>
      <c r="C245" s="84">
        <f>IF(pt_fylk!B248=0," ",pt_fylk!B248)</f>
        <v>273493</v>
      </c>
      <c r="D245" s="84">
        <f>IF(pt_fylk!C248=0," ",pt_fylk!C248)</f>
        <v>267841</v>
      </c>
      <c r="E245" s="84">
        <f>IF(pt_fylk!D248=0," ",pt_fylk!D248)</f>
        <v>501123</v>
      </c>
      <c r="F245" s="84">
        <f>IF(pt_fylk!E248=0," ",pt_fylk!E248)</f>
        <v>516561</v>
      </c>
      <c r="G245" s="84">
        <f>IF(pt_fylk!F248=0," ",pt_fylk!F248)</f>
        <v>493469</v>
      </c>
      <c r="H245" s="84">
        <f>IF(pt_fylk!G248=0," ",pt_fylk!G248)</f>
        <v>603125</v>
      </c>
      <c r="I245" s="84">
        <f>IF(pt_fylk!H248=0," ",pt_fylk!H248)</f>
        <v>698106</v>
      </c>
      <c r="J245" s="84">
        <f>IF(pt_fylk!I248=0," ",pt_fylk!I248)</f>
        <v>617959</v>
      </c>
      <c r="K245" s="84">
        <f>IF(pt_fylk!J248=0," ",pt_fylk!J248)</f>
        <v>641559</v>
      </c>
      <c r="L245" s="84">
        <f>IF(pt_fylk!K248=0," ",pt_fylk!K248)</f>
        <v>679520</v>
      </c>
      <c r="M245" s="84">
        <f>IF(pt_fylk!L248=0," ",pt_fylk!L248)</f>
        <v>682509</v>
      </c>
      <c r="N245" s="84">
        <f>IF(pt_fylk!M248=0," ",pt_fylk!M248)</f>
        <v>689934</v>
      </c>
      <c r="O245" s="84">
        <f>IF(pt_fylk!N248=0," ",pt_fylk!N248)</f>
        <v>441052</v>
      </c>
      <c r="P245" s="84">
        <f>IF(pt_fylk!O248=0," ",pt_fylk!O248)</f>
        <v>391744</v>
      </c>
      <c r="Q245" s="84">
        <f>IF(pt_fylk!P248=0," ",pt_fylk!P248)</f>
        <v>297791</v>
      </c>
      <c r="R245" s="84">
        <f>IF(pt_fylk!Q248=0," ",pt_fylk!Q248)</f>
        <v>712342</v>
      </c>
    </row>
    <row r="246" spans="2:18" x14ac:dyDescent="0.2">
      <c r="B246" s="83" t="str">
        <f>IF(pt_fylk!A249=0," ",pt_fylk!A249)</f>
        <v>Totalsum</v>
      </c>
      <c r="C246" s="84">
        <f>IF(pt_fylk!B249=0," ",pt_fylk!B249)</f>
        <v>46807723</v>
      </c>
      <c r="D246" s="84">
        <f>IF(pt_fylk!C249=0," ",pt_fylk!C249)</f>
        <v>44506280</v>
      </c>
      <c r="E246" s="84">
        <f>IF(pt_fylk!D249=0," ",pt_fylk!D249)</f>
        <v>49915080</v>
      </c>
      <c r="F246" s="84">
        <f>IF(pt_fylk!E249=0," ",pt_fylk!E249)</f>
        <v>55308892</v>
      </c>
      <c r="G246" s="84">
        <f>IF(pt_fylk!F249=0," ",pt_fylk!F249)</f>
        <v>62569162</v>
      </c>
      <c r="H246" s="84">
        <f>IF(pt_fylk!G249=0," ",pt_fylk!G249)</f>
        <v>74810301</v>
      </c>
      <c r="I246" s="84">
        <f>IF(pt_fylk!H249=0," ",pt_fylk!H249)</f>
        <v>71312901</v>
      </c>
      <c r="J246" s="84">
        <f>IF(pt_fylk!I249=0," ",pt_fylk!I249)</f>
        <v>75937788</v>
      </c>
      <c r="K246" s="84">
        <f>IF(pt_fylk!J249=0," ",pt_fylk!J249)</f>
        <v>75229455</v>
      </c>
      <c r="L246" s="84">
        <f>IF(pt_fylk!K249=0," ",pt_fylk!K249)</f>
        <v>81111079</v>
      </c>
      <c r="M246" s="84">
        <f>IF(pt_fylk!L249=0," ",pt_fylk!L249)</f>
        <v>93643355</v>
      </c>
      <c r="N246" s="84">
        <f>IF(pt_fylk!M249=0," ",pt_fylk!M249)</f>
        <v>94809330</v>
      </c>
      <c r="O246" s="84">
        <f>IF(pt_fylk!N249=0," ",pt_fylk!N249)</f>
        <v>80896177</v>
      </c>
      <c r="P246" s="84">
        <f>IF(pt_fylk!O249=0," ",pt_fylk!O249)</f>
        <v>87305424</v>
      </c>
      <c r="Q246" s="84">
        <f>IF(pt_fylk!P249=0," ",pt_fylk!P249)</f>
        <v>90943804</v>
      </c>
      <c r="R246" s="84">
        <f>IF(pt_fylk!Q249=0," ",pt_fylk!Q249)</f>
        <v>89925043</v>
      </c>
    </row>
    <row r="247" spans="2:18" x14ac:dyDescent="0.2">
      <c r="B247" s="83" t="str">
        <f>IF(pt_fylk!A250=0," ",pt_fylk!A250)</f>
        <v xml:space="preserve"> </v>
      </c>
      <c r="C247" s="84" t="str">
        <f>IF(pt_fylk!B250=0," ",pt_fylk!B250)</f>
        <v xml:space="preserve"> </v>
      </c>
      <c r="D247" s="84" t="str">
        <f>IF(pt_fylk!C250=0," ",pt_fylk!C250)</f>
        <v xml:space="preserve"> </v>
      </c>
      <c r="E247" s="84" t="str">
        <f>IF(pt_fylk!D250=0," ",pt_fylk!D250)</f>
        <v xml:space="preserve"> </v>
      </c>
      <c r="F247" s="84" t="str">
        <f>IF(pt_fylk!E250=0," ",pt_fylk!E250)</f>
        <v xml:space="preserve"> </v>
      </c>
      <c r="G247" s="84" t="str">
        <f>IF(pt_fylk!F250=0," ",pt_fylk!F250)</f>
        <v xml:space="preserve"> </v>
      </c>
      <c r="H247" s="84" t="str">
        <f>IF(pt_fylk!G250=0," ",pt_fylk!G250)</f>
        <v xml:space="preserve"> </v>
      </c>
      <c r="I247" s="84" t="str">
        <f>IF(pt_fylk!H250=0," ",pt_fylk!H250)</f>
        <v xml:space="preserve"> </v>
      </c>
      <c r="J247" s="84" t="str">
        <f>IF(pt_fylk!I250=0," ",pt_fylk!I250)</f>
        <v xml:space="preserve"> </v>
      </c>
      <c r="K247" s="84" t="str">
        <f>IF(pt_fylk!J250=0," ",pt_fylk!J250)</f>
        <v xml:space="preserve"> </v>
      </c>
      <c r="L247" s="84" t="str">
        <f>IF(pt_fylk!K250=0," ",pt_fylk!K250)</f>
        <v xml:space="preserve"> </v>
      </c>
      <c r="M247" s="84" t="str">
        <f>IF(pt_fylk!L250=0," ",pt_fylk!L250)</f>
        <v xml:space="preserve"> </v>
      </c>
      <c r="N247" s="84" t="str">
        <f>IF(pt_fylk!M250=0," ",pt_fylk!M250)</f>
        <v xml:space="preserve"> </v>
      </c>
      <c r="O247" s="84" t="str">
        <f>IF(pt_fylk!N250=0," ",pt_fylk!N250)</f>
        <v xml:space="preserve"> </v>
      </c>
      <c r="P247" s="84" t="str">
        <f>IF(pt_fylk!O250=0," ",pt_fylk!O250)</f>
        <v xml:space="preserve"> </v>
      </c>
      <c r="Q247" s="84" t="str">
        <f>IF(pt_fylk!P250=0," ",pt_fylk!P250)</f>
        <v xml:space="preserve"> </v>
      </c>
      <c r="R247" s="84" t="str">
        <f>IF(pt_fylk!Q250=0," ",pt_fylk!Q250)</f>
        <v xml:space="preserve"> </v>
      </c>
    </row>
    <row r="248" spans="2:18" x14ac:dyDescent="0.2">
      <c r="B248" s="83" t="str">
        <f>IF(pt_fylk!A251=0," ",pt_fylk!A251)</f>
        <v xml:space="preserve"> </v>
      </c>
      <c r="C248" s="84" t="str">
        <f>IF(pt_fylk!B251=0," ",pt_fylk!B251)</f>
        <v xml:space="preserve"> </v>
      </c>
      <c r="D248" s="84" t="str">
        <f>IF(pt_fylk!C251=0," ",pt_fylk!C251)</f>
        <v xml:space="preserve"> </v>
      </c>
      <c r="E248" s="84" t="str">
        <f>IF(pt_fylk!D251=0," ",pt_fylk!D251)</f>
        <v xml:space="preserve"> </v>
      </c>
      <c r="F248" s="84" t="str">
        <f>IF(pt_fylk!E251=0," ",pt_fylk!E251)</f>
        <v xml:space="preserve"> </v>
      </c>
      <c r="G248" s="84" t="str">
        <f>IF(pt_fylk!F251=0," ",pt_fylk!F251)</f>
        <v xml:space="preserve"> </v>
      </c>
      <c r="H248" s="84" t="str">
        <f>IF(pt_fylk!G251=0," ",pt_fylk!G251)</f>
        <v xml:space="preserve"> </v>
      </c>
      <c r="I248" s="84" t="str">
        <f>IF(pt_fylk!H251=0," ",pt_fylk!H251)</f>
        <v xml:space="preserve"> </v>
      </c>
      <c r="J248" s="84" t="str">
        <f>IF(pt_fylk!I251=0," ",pt_fylk!I251)</f>
        <v xml:space="preserve"> </v>
      </c>
      <c r="K248" s="84" t="str">
        <f>IF(pt_fylk!J251=0," ",pt_fylk!J251)</f>
        <v xml:space="preserve"> </v>
      </c>
      <c r="L248" s="84" t="str">
        <f>IF(pt_fylk!K251=0," ",pt_fylk!K251)</f>
        <v xml:space="preserve"> </v>
      </c>
      <c r="M248" s="84" t="str">
        <f>IF(pt_fylk!L251=0," ",pt_fylk!L251)</f>
        <v xml:space="preserve"> </v>
      </c>
      <c r="N248" s="84" t="str">
        <f>IF(pt_fylk!M251=0," ",pt_fylk!M251)</f>
        <v xml:space="preserve"> </v>
      </c>
      <c r="O248" s="84" t="str">
        <f>IF(pt_fylk!N251=0," ",pt_fylk!N251)</f>
        <v xml:space="preserve"> </v>
      </c>
      <c r="P248" s="84" t="str">
        <f>IF(pt_fylk!O251=0," ",pt_fylk!O251)</f>
        <v xml:space="preserve"> </v>
      </c>
      <c r="Q248" s="84" t="str">
        <f>IF(pt_fylk!P251=0," ",pt_fylk!P251)</f>
        <v xml:space="preserve"> </v>
      </c>
      <c r="R248" s="84" t="str">
        <f>IF(pt_fylk!Q251=0," ",pt_fylk!Q251)</f>
        <v xml:space="preserve"> </v>
      </c>
    </row>
    <row r="249" spans="2:18" x14ac:dyDescent="0.2">
      <c r="B249" s="83" t="str">
        <f>IF(pt_fylk!A252=0," ",pt_fylk!A252)</f>
        <v xml:space="preserve"> </v>
      </c>
      <c r="C249" s="84" t="str">
        <f>IF(pt_fylk!B252=0," ",pt_fylk!B252)</f>
        <v xml:space="preserve"> </v>
      </c>
      <c r="D249" s="84" t="str">
        <f>IF(pt_fylk!C252=0," ",pt_fylk!C252)</f>
        <v xml:space="preserve"> </v>
      </c>
      <c r="E249" s="84" t="str">
        <f>IF(pt_fylk!D252=0," ",pt_fylk!D252)</f>
        <v xml:space="preserve"> </v>
      </c>
      <c r="F249" s="84" t="str">
        <f>IF(pt_fylk!E252=0," ",pt_fylk!E252)</f>
        <v xml:space="preserve"> </v>
      </c>
      <c r="G249" s="84" t="str">
        <f>IF(pt_fylk!F252=0," ",pt_fylk!F252)</f>
        <v xml:space="preserve"> </v>
      </c>
      <c r="H249" s="84" t="str">
        <f>IF(pt_fylk!G252=0," ",pt_fylk!G252)</f>
        <v xml:space="preserve"> </v>
      </c>
      <c r="I249" s="84" t="str">
        <f>IF(pt_fylk!H252=0," ",pt_fylk!H252)</f>
        <v xml:space="preserve"> </v>
      </c>
      <c r="J249" s="84" t="str">
        <f>IF(pt_fylk!I252=0," ",pt_fylk!I252)</f>
        <v xml:space="preserve"> </v>
      </c>
      <c r="K249" s="84" t="str">
        <f>IF(pt_fylk!J252=0," ",pt_fylk!J252)</f>
        <v xml:space="preserve"> </v>
      </c>
      <c r="L249" s="84" t="str">
        <f>IF(pt_fylk!K252=0," ",pt_fylk!K252)</f>
        <v xml:space="preserve"> </v>
      </c>
      <c r="M249" s="84" t="str">
        <f>IF(pt_fylk!L252=0," ",pt_fylk!L252)</f>
        <v xml:space="preserve"> </v>
      </c>
      <c r="N249" s="84" t="str">
        <f>IF(pt_fylk!M252=0," ",pt_fylk!M252)</f>
        <v xml:space="preserve"> </v>
      </c>
      <c r="O249" s="84" t="str">
        <f>IF(pt_fylk!N252=0," ",pt_fylk!N252)</f>
        <v xml:space="preserve"> </v>
      </c>
      <c r="P249" s="84" t="str">
        <f>IF(pt_fylk!O252=0," ",pt_fylk!O252)</f>
        <v xml:space="preserve"> </v>
      </c>
      <c r="Q249" s="84" t="str">
        <f>IF(pt_fylk!P252=0," ",pt_fylk!P252)</f>
        <v xml:space="preserve"> </v>
      </c>
      <c r="R249" s="84" t="str">
        <f>IF(pt_fylk!Q252=0," ",pt_fylk!Q252)</f>
        <v xml:space="preserve"> </v>
      </c>
    </row>
    <row r="250" spans="2:18" x14ac:dyDescent="0.2">
      <c r="B250" s="83" t="str">
        <f>IF(pt_fylk!A253=0," ",pt_fylk!A253)</f>
        <v xml:space="preserve"> </v>
      </c>
      <c r="C250" s="84" t="str">
        <f>IF(pt_fylk!B253=0," ",pt_fylk!B253)</f>
        <v xml:space="preserve"> </v>
      </c>
      <c r="D250" s="84" t="str">
        <f>IF(pt_fylk!C253=0," ",pt_fylk!C253)</f>
        <v xml:space="preserve"> </v>
      </c>
      <c r="E250" s="84" t="str">
        <f>IF(pt_fylk!D253=0," ",pt_fylk!D253)</f>
        <v xml:space="preserve"> </v>
      </c>
      <c r="F250" s="84" t="str">
        <f>IF(pt_fylk!E253=0," ",pt_fylk!E253)</f>
        <v xml:space="preserve"> </v>
      </c>
      <c r="G250" s="84" t="str">
        <f>IF(pt_fylk!F253=0," ",pt_fylk!F253)</f>
        <v xml:space="preserve"> </v>
      </c>
      <c r="H250" s="84" t="str">
        <f>IF(pt_fylk!G253=0," ",pt_fylk!G253)</f>
        <v xml:space="preserve"> </v>
      </c>
      <c r="I250" s="84" t="str">
        <f>IF(pt_fylk!H253=0," ",pt_fylk!H253)</f>
        <v xml:space="preserve"> </v>
      </c>
      <c r="J250" s="84" t="str">
        <f>IF(pt_fylk!I253=0," ",pt_fylk!I253)</f>
        <v xml:space="preserve"> </v>
      </c>
      <c r="K250" s="84" t="str">
        <f>IF(pt_fylk!J253=0," ",pt_fylk!J253)</f>
        <v xml:space="preserve"> </v>
      </c>
      <c r="L250" s="84" t="str">
        <f>IF(pt_fylk!K253=0," ",pt_fylk!K253)</f>
        <v xml:space="preserve"> </v>
      </c>
      <c r="M250" s="84" t="str">
        <f>IF(pt_fylk!L253=0," ",pt_fylk!L253)</f>
        <v xml:space="preserve"> </v>
      </c>
      <c r="N250" s="84" t="str">
        <f>IF(pt_fylk!M253=0," ",pt_fylk!M253)</f>
        <v xml:space="preserve"> </v>
      </c>
      <c r="O250" s="84" t="str">
        <f>IF(pt_fylk!N253=0," ",pt_fylk!N253)</f>
        <v xml:space="preserve"> </v>
      </c>
      <c r="P250" s="84" t="str">
        <f>IF(pt_fylk!O253=0," ",pt_fylk!O253)</f>
        <v xml:space="preserve"> </v>
      </c>
      <c r="Q250" s="84" t="str">
        <f>IF(pt_fylk!P253=0," ",pt_fylk!P253)</f>
        <v xml:space="preserve"> </v>
      </c>
      <c r="R250" s="84" t="str">
        <f>IF(pt_fylk!Q253=0," ",pt_fylk!Q253)</f>
        <v xml:space="preserve"> </v>
      </c>
    </row>
    <row r="251" spans="2:18" x14ac:dyDescent="0.2">
      <c r="B251" s="83" t="str">
        <f>IF(pt_fylk!A254=0," ",pt_fylk!A254)</f>
        <v xml:space="preserve"> </v>
      </c>
      <c r="C251" s="84" t="str">
        <f>IF(pt_fylk!B254=0," ",pt_fylk!B254)</f>
        <v xml:space="preserve"> </v>
      </c>
      <c r="D251" s="84" t="str">
        <f>IF(pt_fylk!C254=0," ",pt_fylk!C254)</f>
        <v xml:space="preserve"> </v>
      </c>
      <c r="E251" s="84" t="str">
        <f>IF(pt_fylk!D254=0," ",pt_fylk!D254)</f>
        <v xml:space="preserve"> </v>
      </c>
      <c r="F251" s="84" t="str">
        <f>IF(pt_fylk!E254=0," ",pt_fylk!E254)</f>
        <v xml:space="preserve"> </v>
      </c>
      <c r="G251" s="84" t="str">
        <f>IF(pt_fylk!F254=0," ",pt_fylk!F254)</f>
        <v xml:space="preserve"> </v>
      </c>
      <c r="H251" s="84" t="str">
        <f>IF(pt_fylk!G254=0," ",pt_fylk!G254)</f>
        <v xml:space="preserve"> </v>
      </c>
      <c r="I251" s="84" t="str">
        <f>IF(pt_fylk!H254=0," ",pt_fylk!H254)</f>
        <v xml:space="preserve"> </v>
      </c>
      <c r="J251" s="84" t="str">
        <f>IF(pt_fylk!I254=0," ",pt_fylk!I254)</f>
        <v xml:space="preserve"> </v>
      </c>
      <c r="K251" s="84" t="str">
        <f>IF(pt_fylk!J254=0," ",pt_fylk!J254)</f>
        <v xml:space="preserve"> </v>
      </c>
      <c r="L251" s="84" t="str">
        <f>IF(pt_fylk!K254=0," ",pt_fylk!K254)</f>
        <v xml:space="preserve"> </v>
      </c>
      <c r="M251" s="84" t="str">
        <f>IF(pt_fylk!L254=0," ",pt_fylk!L254)</f>
        <v xml:space="preserve"> </v>
      </c>
      <c r="N251" s="84" t="str">
        <f>IF(pt_fylk!M254=0," ",pt_fylk!M254)</f>
        <v xml:space="preserve"> </v>
      </c>
      <c r="O251" s="84" t="str">
        <f>IF(pt_fylk!N254=0," ",pt_fylk!N254)</f>
        <v xml:space="preserve"> </v>
      </c>
      <c r="P251" s="84" t="str">
        <f>IF(pt_fylk!O254=0," ",pt_fylk!O254)</f>
        <v xml:space="preserve"> </v>
      </c>
      <c r="Q251" s="84" t="str">
        <f>IF(pt_fylk!P254=0," ",pt_fylk!P254)</f>
        <v xml:space="preserve"> </v>
      </c>
      <c r="R251" s="84" t="str">
        <f>IF(pt_fylk!Q254=0," ",pt_fylk!Q254)</f>
        <v xml:space="preserve"> </v>
      </c>
    </row>
    <row r="252" spans="2:18" x14ac:dyDescent="0.2">
      <c r="B252" s="83" t="str">
        <f>IF(pt_fylk!A255=0," ",pt_fylk!A255)</f>
        <v xml:space="preserve"> </v>
      </c>
      <c r="C252" s="84" t="str">
        <f>IF(pt_fylk!B255=0," ",pt_fylk!B255)</f>
        <v xml:space="preserve"> </v>
      </c>
      <c r="D252" s="84" t="str">
        <f>IF(pt_fylk!C255=0," ",pt_fylk!C255)</f>
        <v xml:space="preserve"> </v>
      </c>
      <c r="E252" s="84" t="str">
        <f>IF(pt_fylk!D255=0," ",pt_fylk!D255)</f>
        <v xml:space="preserve"> </v>
      </c>
      <c r="F252" s="84" t="str">
        <f>IF(pt_fylk!E255=0," ",pt_fylk!E255)</f>
        <v xml:space="preserve"> </v>
      </c>
      <c r="G252" s="84" t="str">
        <f>IF(pt_fylk!F255=0," ",pt_fylk!F255)</f>
        <v xml:space="preserve"> </v>
      </c>
      <c r="H252" s="84" t="str">
        <f>IF(pt_fylk!G255=0," ",pt_fylk!G255)</f>
        <v xml:space="preserve"> </v>
      </c>
      <c r="I252" s="84" t="str">
        <f>IF(pt_fylk!H255=0," ",pt_fylk!H255)</f>
        <v xml:space="preserve"> </v>
      </c>
      <c r="J252" s="84" t="str">
        <f>IF(pt_fylk!I255=0," ",pt_fylk!I255)</f>
        <v xml:space="preserve"> </v>
      </c>
      <c r="K252" s="84" t="str">
        <f>IF(pt_fylk!J255=0," ",pt_fylk!J255)</f>
        <v xml:space="preserve"> </v>
      </c>
      <c r="L252" s="84" t="str">
        <f>IF(pt_fylk!K255=0," ",pt_fylk!K255)</f>
        <v xml:space="preserve"> </v>
      </c>
      <c r="M252" s="84" t="str">
        <f>IF(pt_fylk!L255=0," ",pt_fylk!L255)</f>
        <v xml:space="preserve"> </v>
      </c>
      <c r="N252" s="84" t="str">
        <f>IF(pt_fylk!M255=0," ",pt_fylk!M255)</f>
        <v xml:space="preserve"> </v>
      </c>
      <c r="O252" s="84" t="str">
        <f>IF(pt_fylk!N255=0," ",pt_fylk!N255)</f>
        <v xml:space="preserve"> </v>
      </c>
      <c r="P252" s="84" t="str">
        <f>IF(pt_fylk!O255=0," ",pt_fylk!O255)</f>
        <v xml:space="preserve"> </v>
      </c>
      <c r="Q252" s="84" t="str">
        <f>IF(pt_fylk!P255=0," ",pt_fylk!P255)</f>
        <v xml:space="preserve"> </v>
      </c>
      <c r="R252" s="84" t="str">
        <f>IF(pt_fylk!Q255=0," ",pt_fylk!Q255)</f>
        <v xml:space="preserve"> </v>
      </c>
    </row>
    <row r="253" spans="2:18" x14ac:dyDescent="0.2">
      <c r="B253" s="83" t="str">
        <f>IF(pt_fylk!A256=0," ",pt_fylk!A256)</f>
        <v xml:space="preserve"> </v>
      </c>
      <c r="C253" s="84" t="str">
        <f>IF(pt_fylk!B256=0," ",pt_fylk!B256)</f>
        <v xml:space="preserve"> </v>
      </c>
      <c r="D253" s="84" t="str">
        <f>IF(pt_fylk!C256=0," ",pt_fylk!C256)</f>
        <v xml:space="preserve"> </v>
      </c>
      <c r="E253" s="84" t="str">
        <f>IF(pt_fylk!D256=0," ",pt_fylk!D256)</f>
        <v xml:space="preserve"> </v>
      </c>
      <c r="F253" s="84" t="str">
        <f>IF(pt_fylk!E256=0," ",pt_fylk!E256)</f>
        <v xml:space="preserve"> </v>
      </c>
      <c r="G253" s="84" t="str">
        <f>IF(pt_fylk!F256=0," ",pt_fylk!F256)</f>
        <v xml:space="preserve"> </v>
      </c>
      <c r="H253" s="84" t="str">
        <f>IF(pt_fylk!G256=0," ",pt_fylk!G256)</f>
        <v xml:space="preserve"> </v>
      </c>
      <c r="I253" s="84" t="str">
        <f>IF(pt_fylk!H256=0," ",pt_fylk!H256)</f>
        <v xml:space="preserve"> </v>
      </c>
      <c r="J253" s="84" t="str">
        <f>IF(pt_fylk!I256=0," ",pt_fylk!I256)</f>
        <v xml:space="preserve"> </v>
      </c>
      <c r="K253" s="84" t="str">
        <f>IF(pt_fylk!J256=0," ",pt_fylk!J256)</f>
        <v xml:space="preserve"> </v>
      </c>
      <c r="L253" s="84" t="str">
        <f>IF(pt_fylk!K256=0," ",pt_fylk!K256)</f>
        <v xml:space="preserve"> </v>
      </c>
      <c r="M253" s="84" t="str">
        <f>IF(pt_fylk!L256=0," ",pt_fylk!L256)</f>
        <v xml:space="preserve"> </v>
      </c>
      <c r="N253" s="84" t="str">
        <f>IF(pt_fylk!M256=0," ",pt_fylk!M256)</f>
        <v xml:space="preserve"> </v>
      </c>
      <c r="O253" s="84" t="str">
        <f>IF(pt_fylk!N256=0," ",pt_fylk!N256)</f>
        <v xml:space="preserve"> </v>
      </c>
      <c r="P253" s="84" t="str">
        <f>IF(pt_fylk!O256=0," ",pt_fylk!O256)</f>
        <v xml:space="preserve"> </v>
      </c>
      <c r="Q253" s="84" t="str">
        <f>IF(pt_fylk!P256=0," ",pt_fylk!P256)</f>
        <v xml:space="preserve"> </v>
      </c>
      <c r="R253" s="84" t="str">
        <f>IF(pt_fylk!Q256=0," ",pt_fylk!Q256)</f>
        <v xml:space="preserve"> </v>
      </c>
    </row>
    <row r="254" spans="2:18" x14ac:dyDescent="0.2">
      <c r="B254" s="83" t="str">
        <f>IF(pt_fylk!A257=0," ",pt_fylk!A257)</f>
        <v xml:space="preserve"> </v>
      </c>
      <c r="C254" s="84" t="str">
        <f>IF(pt_fylk!B257=0," ",pt_fylk!B257)</f>
        <v xml:space="preserve"> </v>
      </c>
      <c r="D254" s="84" t="str">
        <f>IF(pt_fylk!C257=0," ",pt_fylk!C257)</f>
        <v xml:space="preserve"> </v>
      </c>
      <c r="E254" s="84" t="str">
        <f>IF(pt_fylk!D257=0," ",pt_fylk!D257)</f>
        <v xml:space="preserve"> </v>
      </c>
      <c r="F254" s="84" t="str">
        <f>IF(pt_fylk!E257=0," ",pt_fylk!E257)</f>
        <v xml:space="preserve"> </v>
      </c>
      <c r="G254" s="84" t="str">
        <f>IF(pt_fylk!F257=0," ",pt_fylk!F257)</f>
        <v xml:space="preserve"> </v>
      </c>
      <c r="H254" s="84" t="str">
        <f>IF(pt_fylk!G257=0," ",pt_fylk!G257)</f>
        <v xml:space="preserve"> </v>
      </c>
      <c r="I254" s="84" t="str">
        <f>IF(pt_fylk!H257=0," ",pt_fylk!H257)</f>
        <v xml:space="preserve"> </v>
      </c>
      <c r="J254" s="84" t="str">
        <f>IF(pt_fylk!I257=0," ",pt_fylk!I257)</f>
        <v xml:space="preserve"> </v>
      </c>
      <c r="K254" s="84" t="str">
        <f>IF(pt_fylk!J257=0," ",pt_fylk!J257)</f>
        <v xml:space="preserve"> </v>
      </c>
      <c r="L254" s="84" t="str">
        <f>IF(pt_fylk!K257=0," ",pt_fylk!K257)</f>
        <v xml:space="preserve"> </v>
      </c>
      <c r="M254" s="84" t="str">
        <f>IF(pt_fylk!L257=0," ",pt_fylk!L257)</f>
        <v xml:space="preserve"> </v>
      </c>
      <c r="N254" s="84" t="str">
        <f>IF(pt_fylk!M257=0," ",pt_fylk!M257)</f>
        <v xml:space="preserve"> </v>
      </c>
      <c r="O254" s="84" t="str">
        <f>IF(pt_fylk!N257=0," ",pt_fylk!N257)</f>
        <v xml:space="preserve"> </v>
      </c>
      <c r="P254" s="84" t="str">
        <f>IF(pt_fylk!O257=0," ",pt_fylk!O257)</f>
        <v xml:space="preserve"> </v>
      </c>
      <c r="Q254" s="84" t="str">
        <f>IF(pt_fylk!P257=0," ",pt_fylk!P257)</f>
        <v xml:space="preserve"> </v>
      </c>
      <c r="R254" s="84" t="str">
        <f>IF(pt_fylk!Q257=0," ",pt_fylk!Q257)</f>
        <v xml:space="preserve"> </v>
      </c>
    </row>
    <row r="255" spans="2:18" x14ac:dyDescent="0.2">
      <c r="B255" s="83" t="str">
        <f>IF(pt_fylk!A258=0," ",pt_fylk!A258)</f>
        <v xml:space="preserve"> </v>
      </c>
      <c r="C255" s="84" t="str">
        <f>IF(pt_fylk!B258=0," ",pt_fylk!B258)</f>
        <v xml:space="preserve"> </v>
      </c>
      <c r="D255" s="84" t="str">
        <f>IF(pt_fylk!C258=0," ",pt_fylk!C258)</f>
        <v xml:space="preserve"> </v>
      </c>
      <c r="E255" s="84" t="str">
        <f>IF(pt_fylk!D258=0," ",pt_fylk!D258)</f>
        <v xml:space="preserve"> </v>
      </c>
      <c r="F255" s="84" t="str">
        <f>IF(pt_fylk!E258=0," ",pt_fylk!E258)</f>
        <v xml:space="preserve"> </v>
      </c>
      <c r="G255" s="84" t="str">
        <f>IF(pt_fylk!F258=0," ",pt_fylk!F258)</f>
        <v xml:space="preserve"> </v>
      </c>
      <c r="H255" s="84" t="str">
        <f>IF(pt_fylk!G258=0," ",pt_fylk!G258)</f>
        <v xml:space="preserve"> </v>
      </c>
      <c r="I255" s="84" t="str">
        <f>IF(pt_fylk!H258=0," ",pt_fylk!H258)</f>
        <v xml:space="preserve"> </v>
      </c>
      <c r="J255" s="84" t="str">
        <f>IF(pt_fylk!I258=0," ",pt_fylk!I258)</f>
        <v xml:space="preserve"> </v>
      </c>
      <c r="K255" s="84" t="str">
        <f>IF(pt_fylk!J258=0," ",pt_fylk!J258)</f>
        <v xml:space="preserve"> </v>
      </c>
      <c r="L255" s="84" t="str">
        <f>IF(pt_fylk!K258=0," ",pt_fylk!K258)</f>
        <v xml:space="preserve"> </v>
      </c>
      <c r="M255" s="84" t="str">
        <f>IF(pt_fylk!L258=0," ",pt_fylk!L258)</f>
        <v xml:space="preserve"> </v>
      </c>
      <c r="N255" s="84" t="str">
        <f>IF(pt_fylk!M258=0," ",pt_fylk!M258)</f>
        <v xml:space="preserve"> </v>
      </c>
      <c r="O255" s="84" t="str">
        <f>IF(pt_fylk!N258=0," ",pt_fylk!N258)</f>
        <v xml:space="preserve"> </v>
      </c>
      <c r="P255" s="84" t="str">
        <f>IF(pt_fylk!O258=0," ",pt_fylk!O258)</f>
        <v xml:space="preserve"> </v>
      </c>
      <c r="Q255" s="84" t="str">
        <f>IF(pt_fylk!P258=0," ",pt_fylk!P258)</f>
        <v xml:space="preserve"> </v>
      </c>
      <c r="R255" s="84" t="str">
        <f>IF(pt_fylk!Q258=0," ",pt_fylk!Q258)</f>
        <v xml:space="preserve"> </v>
      </c>
    </row>
    <row r="256" spans="2:18" x14ac:dyDescent="0.2">
      <c r="B256" s="83" t="str">
        <f>IF(pt_fylk!A259=0," ",pt_fylk!A259)</f>
        <v xml:space="preserve"> </v>
      </c>
      <c r="C256" s="84" t="str">
        <f>IF(pt_fylk!B259=0," ",pt_fylk!B259)</f>
        <v xml:space="preserve"> </v>
      </c>
      <c r="D256" s="84" t="str">
        <f>IF(pt_fylk!C259=0," ",pt_fylk!C259)</f>
        <v xml:space="preserve"> </v>
      </c>
      <c r="E256" s="84" t="str">
        <f>IF(pt_fylk!D259=0," ",pt_fylk!D259)</f>
        <v xml:space="preserve"> </v>
      </c>
      <c r="F256" s="84" t="str">
        <f>IF(pt_fylk!E259=0," ",pt_fylk!E259)</f>
        <v xml:space="preserve"> </v>
      </c>
      <c r="G256" s="84" t="str">
        <f>IF(pt_fylk!F259=0," ",pt_fylk!F259)</f>
        <v xml:space="preserve"> </v>
      </c>
      <c r="H256" s="84" t="str">
        <f>IF(pt_fylk!G259=0," ",pt_fylk!G259)</f>
        <v xml:space="preserve"> </v>
      </c>
      <c r="I256" s="84" t="str">
        <f>IF(pt_fylk!H259=0," ",pt_fylk!H259)</f>
        <v xml:space="preserve"> </v>
      </c>
      <c r="J256" s="84" t="str">
        <f>IF(pt_fylk!I259=0," ",pt_fylk!I259)</f>
        <v xml:space="preserve"> </v>
      </c>
      <c r="K256" s="84" t="str">
        <f>IF(pt_fylk!J259=0," ",pt_fylk!J259)</f>
        <v xml:space="preserve"> </v>
      </c>
      <c r="L256" s="84" t="str">
        <f>IF(pt_fylk!K259=0," ",pt_fylk!K259)</f>
        <v xml:space="preserve"> </v>
      </c>
      <c r="M256" s="84" t="str">
        <f>IF(pt_fylk!L259=0," ",pt_fylk!L259)</f>
        <v xml:space="preserve"> </v>
      </c>
      <c r="N256" s="84" t="str">
        <f>IF(pt_fylk!M259=0," ",pt_fylk!M259)</f>
        <v xml:space="preserve"> </v>
      </c>
      <c r="O256" s="84" t="str">
        <f>IF(pt_fylk!N259=0," ",pt_fylk!N259)</f>
        <v xml:space="preserve"> </v>
      </c>
      <c r="P256" s="84" t="str">
        <f>IF(pt_fylk!O259=0," ",pt_fylk!O259)</f>
        <v xml:space="preserve"> </v>
      </c>
      <c r="Q256" s="84" t="str">
        <f>IF(pt_fylk!P259=0," ",pt_fylk!P259)</f>
        <v xml:space="preserve"> </v>
      </c>
      <c r="R256" s="84" t="str">
        <f>IF(pt_fylk!Q259=0," ",pt_fylk!Q259)</f>
        <v xml:space="preserve"> </v>
      </c>
    </row>
    <row r="257" spans="2:18" x14ac:dyDescent="0.2">
      <c r="B257" s="83" t="str">
        <f>IF(pt_fylk!A260=0," ",pt_fylk!A260)</f>
        <v xml:space="preserve"> </v>
      </c>
      <c r="C257" s="84" t="str">
        <f>IF(pt_fylk!B260=0," ",pt_fylk!B260)</f>
        <v xml:space="preserve"> </v>
      </c>
      <c r="D257" s="84" t="str">
        <f>IF(pt_fylk!C260=0," ",pt_fylk!C260)</f>
        <v xml:space="preserve"> </v>
      </c>
      <c r="E257" s="84" t="str">
        <f>IF(pt_fylk!D260=0," ",pt_fylk!D260)</f>
        <v xml:space="preserve"> </v>
      </c>
      <c r="F257" s="84" t="str">
        <f>IF(pt_fylk!E260=0," ",pt_fylk!E260)</f>
        <v xml:space="preserve"> </v>
      </c>
      <c r="G257" s="84" t="str">
        <f>IF(pt_fylk!F260=0," ",pt_fylk!F260)</f>
        <v xml:space="preserve"> </v>
      </c>
      <c r="H257" s="84" t="str">
        <f>IF(pt_fylk!G260=0," ",pt_fylk!G260)</f>
        <v xml:space="preserve"> </v>
      </c>
      <c r="I257" s="84" t="str">
        <f>IF(pt_fylk!H260=0," ",pt_fylk!H260)</f>
        <v xml:space="preserve"> </v>
      </c>
      <c r="J257" s="84" t="str">
        <f>IF(pt_fylk!I260=0," ",pt_fylk!I260)</f>
        <v xml:space="preserve"> </v>
      </c>
      <c r="K257" s="84" t="str">
        <f>IF(pt_fylk!J260=0," ",pt_fylk!J260)</f>
        <v xml:space="preserve"> </v>
      </c>
      <c r="L257" s="84" t="str">
        <f>IF(pt_fylk!K260=0," ",pt_fylk!K260)</f>
        <v xml:space="preserve"> </v>
      </c>
      <c r="M257" s="84" t="str">
        <f>IF(pt_fylk!L260=0," ",pt_fylk!L260)</f>
        <v xml:space="preserve"> </v>
      </c>
      <c r="N257" s="84" t="str">
        <f>IF(pt_fylk!M260=0," ",pt_fylk!M260)</f>
        <v xml:space="preserve"> </v>
      </c>
      <c r="O257" s="84" t="str">
        <f>IF(pt_fylk!N260=0," ",pt_fylk!N260)</f>
        <v xml:space="preserve"> </v>
      </c>
      <c r="P257" s="84" t="str">
        <f>IF(pt_fylk!O260=0," ",pt_fylk!O260)</f>
        <v xml:space="preserve"> </v>
      </c>
      <c r="Q257" s="84" t="str">
        <f>IF(pt_fylk!P260=0," ",pt_fylk!P260)</f>
        <v xml:space="preserve"> </v>
      </c>
      <c r="R257" s="84" t="str">
        <f>IF(pt_fylk!Q260=0," ",pt_fylk!Q260)</f>
        <v xml:space="preserve"> </v>
      </c>
    </row>
    <row r="258" spans="2:18" x14ac:dyDescent="0.2">
      <c r="B258" s="83" t="str">
        <f>IF(pt_fylk!A261=0," ",pt_fylk!A261)</f>
        <v xml:space="preserve"> </v>
      </c>
      <c r="C258" s="84" t="str">
        <f>IF(pt_fylk!B261=0," ",pt_fylk!B261)</f>
        <v xml:space="preserve"> </v>
      </c>
      <c r="D258" s="84" t="str">
        <f>IF(pt_fylk!C261=0," ",pt_fylk!C261)</f>
        <v xml:space="preserve"> </v>
      </c>
      <c r="E258" s="84" t="str">
        <f>IF(pt_fylk!D261=0," ",pt_fylk!D261)</f>
        <v xml:space="preserve"> </v>
      </c>
      <c r="F258" s="84" t="str">
        <f>IF(pt_fylk!E261=0," ",pt_fylk!E261)</f>
        <v xml:space="preserve"> </v>
      </c>
      <c r="G258" s="84" t="str">
        <f>IF(pt_fylk!F261=0," ",pt_fylk!F261)</f>
        <v xml:space="preserve"> </v>
      </c>
      <c r="H258" s="84" t="str">
        <f>IF(pt_fylk!G261=0," ",pt_fylk!G261)</f>
        <v xml:space="preserve"> </v>
      </c>
      <c r="I258" s="84" t="str">
        <f>IF(pt_fylk!H261=0," ",pt_fylk!H261)</f>
        <v xml:space="preserve"> </v>
      </c>
      <c r="J258" s="84" t="str">
        <f>IF(pt_fylk!I261=0," ",pt_fylk!I261)</f>
        <v xml:space="preserve"> </v>
      </c>
      <c r="K258" s="84" t="str">
        <f>IF(pt_fylk!J261=0," ",pt_fylk!J261)</f>
        <v xml:space="preserve"> </v>
      </c>
      <c r="L258" s="84" t="str">
        <f>IF(pt_fylk!K261=0," ",pt_fylk!K261)</f>
        <v xml:space="preserve"> </v>
      </c>
      <c r="M258" s="84" t="str">
        <f>IF(pt_fylk!L261=0," ",pt_fylk!L261)</f>
        <v xml:space="preserve"> </v>
      </c>
      <c r="N258" s="84" t="str">
        <f>IF(pt_fylk!M261=0," ",pt_fylk!M261)</f>
        <v xml:space="preserve"> </v>
      </c>
      <c r="O258" s="84" t="str">
        <f>IF(pt_fylk!N261=0," ",pt_fylk!N261)</f>
        <v xml:space="preserve"> </v>
      </c>
      <c r="P258" s="84" t="str">
        <f>IF(pt_fylk!O261=0," ",pt_fylk!O261)</f>
        <v xml:space="preserve"> </v>
      </c>
      <c r="Q258" s="84" t="str">
        <f>IF(pt_fylk!P261=0," ",pt_fylk!P261)</f>
        <v xml:space="preserve"> </v>
      </c>
      <c r="R258" s="84" t="str">
        <f>IF(pt_fylk!Q261=0," ",pt_fylk!Q261)</f>
        <v xml:space="preserve"> </v>
      </c>
    </row>
    <row r="259" spans="2:18" x14ac:dyDescent="0.2">
      <c r="B259" s="83" t="str">
        <f>IF(pt_fylk!A262=0," ",pt_fylk!A262)</f>
        <v xml:space="preserve"> </v>
      </c>
      <c r="C259" s="84" t="str">
        <f>IF(pt_fylk!B262=0," ",pt_fylk!B262)</f>
        <v xml:space="preserve"> </v>
      </c>
      <c r="D259" s="84" t="str">
        <f>IF(pt_fylk!C262=0," ",pt_fylk!C262)</f>
        <v xml:space="preserve"> </v>
      </c>
      <c r="E259" s="84" t="str">
        <f>IF(pt_fylk!D262=0," ",pt_fylk!D262)</f>
        <v xml:space="preserve"> </v>
      </c>
      <c r="F259" s="84" t="str">
        <f>IF(pt_fylk!E262=0," ",pt_fylk!E262)</f>
        <v xml:space="preserve"> </v>
      </c>
      <c r="G259" s="84" t="str">
        <f>IF(pt_fylk!F262=0," ",pt_fylk!F262)</f>
        <v xml:space="preserve"> </v>
      </c>
      <c r="H259" s="84" t="str">
        <f>IF(pt_fylk!G262=0," ",pt_fylk!G262)</f>
        <v xml:space="preserve"> </v>
      </c>
      <c r="I259" s="84" t="str">
        <f>IF(pt_fylk!H262=0," ",pt_fylk!H262)</f>
        <v xml:space="preserve"> </v>
      </c>
      <c r="J259" s="84" t="str">
        <f>IF(pt_fylk!I262=0," ",pt_fylk!I262)</f>
        <v xml:space="preserve"> </v>
      </c>
      <c r="K259" s="84" t="str">
        <f>IF(pt_fylk!J262=0," ",pt_fylk!J262)</f>
        <v xml:space="preserve"> </v>
      </c>
      <c r="L259" s="84" t="str">
        <f>IF(pt_fylk!K262=0," ",pt_fylk!K262)</f>
        <v xml:space="preserve"> </v>
      </c>
      <c r="M259" s="84" t="str">
        <f>IF(pt_fylk!L262=0," ",pt_fylk!L262)</f>
        <v xml:space="preserve"> </v>
      </c>
      <c r="N259" s="84" t="str">
        <f>IF(pt_fylk!M262=0," ",pt_fylk!M262)</f>
        <v xml:space="preserve"> </v>
      </c>
      <c r="O259" s="84" t="str">
        <f>IF(pt_fylk!N262=0," ",pt_fylk!N262)</f>
        <v xml:space="preserve"> </v>
      </c>
      <c r="P259" s="84" t="str">
        <f>IF(pt_fylk!O262=0," ",pt_fylk!O262)</f>
        <v xml:space="preserve"> </v>
      </c>
      <c r="Q259" s="84" t="str">
        <f>IF(pt_fylk!P262=0," ",pt_fylk!P262)</f>
        <v xml:space="preserve"> </v>
      </c>
      <c r="R259" s="84" t="str">
        <f>IF(pt_fylk!Q262=0," ",pt_fylk!Q262)</f>
        <v xml:space="preserve"> </v>
      </c>
    </row>
    <row r="260" spans="2:18" x14ac:dyDescent="0.2">
      <c r="B260" s="83" t="str">
        <f>IF(pt_fylk!A263=0," ",pt_fylk!A263)</f>
        <v xml:space="preserve"> </v>
      </c>
      <c r="C260" s="84" t="str">
        <f>IF(pt_fylk!B263=0," ",pt_fylk!B263)</f>
        <v xml:space="preserve"> </v>
      </c>
      <c r="D260" s="84" t="str">
        <f>IF(pt_fylk!C263=0," ",pt_fylk!C263)</f>
        <v xml:space="preserve"> </v>
      </c>
      <c r="E260" s="84" t="str">
        <f>IF(pt_fylk!D263=0," ",pt_fylk!D263)</f>
        <v xml:space="preserve"> </v>
      </c>
      <c r="F260" s="84" t="str">
        <f>IF(pt_fylk!E263=0," ",pt_fylk!E263)</f>
        <v xml:space="preserve"> </v>
      </c>
      <c r="G260" s="84" t="str">
        <f>IF(pt_fylk!F263=0," ",pt_fylk!F263)</f>
        <v xml:space="preserve"> </v>
      </c>
      <c r="H260" s="84" t="str">
        <f>IF(pt_fylk!G263=0," ",pt_fylk!G263)</f>
        <v xml:space="preserve"> </v>
      </c>
      <c r="I260" s="84" t="str">
        <f>IF(pt_fylk!H263=0," ",pt_fylk!H263)</f>
        <v xml:space="preserve"> </v>
      </c>
      <c r="J260" s="84" t="str">
        <f>IF(pt_fylk!I263=0," ",pt_fylk!I263)</f>
        <v xml:space="preserve"> </v>
      </c>
      <c r="K260" s="84" t="str">
        <f>IF(pt_fylk!J263=0," ",pt_fylk!J263)</f>
        <v xml:space="preserve"> </v>
      </c>
      <c r="L260" s="84" t="str">
        <f>IF(pt_fylk!K263=0," ",pt_fylk!K263)</f>
        <v xml:space="preserve"> </v>
      </c>
      <c r="M260" s="84" t="str">
        <f>IF(pt_fylk!L263=0," ",pt_fylk!L263)</f>
        <v xml:space="preserve"> </v>
      </c>
      <c r="N260" s="84" t="str">
        <f>IF(pt_fylk!M263=0," ",pt_fylk!M263)</f>
        <v xml:space="preserve"> </v>
      </c>
      <c r="O260" s="84" t="str">
        <f>IF(pt_fylk!N263=0," ",pt_fylk!N263)</f>
        <v xml:space="preserve"> </v>
      </c>
      <c r="P260" s="84" t="str">
        <f>IF(pt_fylk!O263=0," ",pt_fylk!O263)</f>
        <v xml:space="preserve"> </v>
      </c>
      <c r="Q260" s="84" t="str">
        <f>IF(pt_fylk!P263=0," ",pt_fylk!P263)</f>
        <v xml:space="preserve"> </v>
      </c>
      <c r="R260" s="84" t="str">
        <f>IF(pt_fylk!Q263=0," ",pt_fylk!Q263)</f>
        <v xml:space="preserve"> </v>
      </c>
    </row>
    <row r="261" spans="2:18" x14ac:dyDescent="0.2">
      <c r="B261" s="83" t="str">
        <f>IF(pt_fylk!A264=0," ",pt_fylk!A264)</f>
        <v xml:space="preserve"> </v>
      </c>
      <c r="C261" s="84" t="str">
        <f>IF(pt_fylk!B264=0," ",pt_fylk!B264)</f>
        <v xml:space="preserve"> </v>
      </c>
      <c r="D261" s="84" t="str">
        <f>IF(pt_fylk!C264=0," ",pt_fylk!C264)</f>
        <v xml:space="preserve"> </v>
      </c>
      <c r="E261" s="84" t="str">
        <f>IF(pt_fylk!D264=0," ",pt_fylk!D264)</f>
        <v xml:space="preserve"> </v>
      </c>
      <c r="F261" s="84" t="str">
        <f>IF(pt_fylk!E264=0," ",pt_fylk!E264)</f>
        <v xml:space="preserve"> </v>
      </c>
      <c r="G261" s="84" t="str">
        <f>IF(pt_fylk!F264=0," ",pt_fylk!F264)</f>
        <v xml:space="preserve"> </v>
      </c>
      <c r="H261" s="84" t="str">
        <f>IF(pt_fylk!G264=0," ",pt_fylk!G264)</f>
        <v xml:space="preserve"> </v>
      </c>
      <c r="I261" s="84" t="str">
        <f>IF(pt_fylk!H264=0," ",pt_fylk!H264)</f>
        <v xml:space="preserve"> </v>
      </c>
      <c r="J261" s="84" t="str">
        <f>IF(pt_fylk!I264=0," ",pt_fylk!I264)</f>
        <v xml:space="preserve"> </v>
      </c>
      <c r="K261" s="84" t="str">
        <f>IF(pt_fylk!J264=0," ",pt_fylk!J264)</f>
        <v xml:space="preserve"> </v>
      </c>
      <c r="L261" s="84" t="str">
        <f>IF(pt_fylk!K264=0," ",pt_fylk!K264)</f>
        <v xml:space="preserve"> </v>
      </c>
      <c r="M261" s="84" t="str">
        <f>IF(pt_fylk!L264=0," ",pt_fylk!L264)</f>
        <v xml:space="preserve"> </v>
      </c>
      <c r="N261" s="84" t="str">
        <f>IF(pt_fylk!M264=0," ",pt_fylk!M264)</f>
        <v xml:space="preserve"> </v>
      </c>
      <c r="O261" s="84" t="str">
        <f>IF(pt_fylk!N264=0," ",pt_fylk!N264)</f>
        <v xml:space="preserve"> </v>
      </c>
      <c r="P261" s="84" t="str">
        <f>IF(pt_fylk!O264=0," ",pt_fylk!O264)</f>
        <v xml:space="preserve"> </v>
      </c>
      <c r="Q261" s="84" t="str">
        <f>IF(pt_fylk!P264=0," ",pt_fylk!P264)</f>
        <v xml:space="preserve"> </v>
      </c>
      <c r="R261" s="84" t="str">
        <f>IF(pt_fylk!Q264=0," ",pt_fylk!Q264)</f>
        <v xml:space="preserve"> </v>
      </c>
    </row>
    <row r="262" spans="2:18" x14ac:dyDescent="0.2">
      <c r="B262" s="83" t="str">
        <f>IF(pt_fylk!A265=0," ",pt_fylk!A265)</f>
        <v xml:space="preserve"> </v>
      </c>
      <c r="C262" s="84" t="str">
        <f>IF(pt_fylk!B265=0," ",pt_fylk!B265)</f>
        <v xml:space="preserve"> </v>
      </c>
      <c r="D262" s="84" t="str">
        <f>IF(pt_fylk!C265=0," ",pt_fylk!C265)</f>
        <v xml:space="preserve"> </v>
      </c>
      <c r="E262" s="84" t="str">
        <f>IF(pt_fylk!D265=0," ",pt_fylk!D265)</f>
        <v xml:space="preserve"> </v>
      </c>
      <c r="F262" s="84" t="str">
        <f>IF(pt_fylk!E265=0," ",pt_fylk!E265)</f>
        <v xml:space="preserve"> </v>
      </c>
      <c r="G262" s="84" t="str">
        <f>IF(pt_fylk!F265=0," ",pt_fylk!F265)</f>
        <v xml:space="preserve"> </v>
      </c>
      <c r="H262" s="84" t="str">
        <f>IF(pt_fylk!G265=0," ",pt_fylk!G265)</f>
        <v xml:space="preserve"> </v>
      </c>
      <c r="I262" s="84" t="str">
        <f>IF(pt_fylk!H265=0," ",pt_fylk!H265)</f>
        <v xml:space="preserve"> </v>
      </c>
      <c r="J262" s="84" t="str">
        <f>IF(pt_fylk!I265=0," ",pt_fylk!I265)</f>
        <v xml:space="preserve"> </v>
      </c>
      <c r="K262" s="84" t="str">
        <f>IF(pt_fylk!J265=0," ",pt_fylk!J265)</f>
        <v xml:space="preserve"> </v>
      </c>
      <c r="L262" s="84" t="str">
        <f>IF(pt_fylk!K265=0," ",pt_fylk!K265)</f>
        <v xml:space="preserve"> </v>
      </c>
      <c r="M262" s="84" t="str">
        <f>IF(pt_fylk!L265=0," ",pt_fylk!L265)</f>
        <v xml:space="preserve"> </v>
      </c>
      <c r="N262" s="84" t="str">
        <f>IF(pt_fylk!M265=0," ",pt_fylk!M265)</f>
        <v xml:space="preserve"> </v>
      </c>
      <c r="O262" s="84" t="str">
        <f>IF(pt_fylk!N265=0," ",pt_fylk!N265)</f>
        <v xml:space="preserve"> </v>
      </c>
      <c r="P262" s="84" t="str">
        <f>IF(pt_fylk!O265=0," ",pt_fylk!O265)</f>
        <v xml:space="preserve"> </v>
      </c>
      <c r="Q262" s="84" t="str">
        <f>IF(pt_fylk!P265=0," ",pt_fylk!P265)</f>
        <v xml:space="preserve"> </v>
      </c>
      <c r="R262" s="84" t="str">
        <f>IF(pt_fylk!Q265=0," ",pt_fylk!Q265)</f>
        <v xml:space="preserve"> </v>
      </c>
    </row>
    <row r="263" spans="2:18" x14ac:dyDescent="0.2">
      <c r="B263" s="83" t="str">
        <f>IF(pt_fylk!A266=0," ",pt_fylk!A266)</f>
        <v xml:space="preserve"> </v>
      </c>
      <c r="C263" s="84" t="str">
        <f>IF(pt_fylk!B266=0," ",pt_fylk!B266)</f>
        <v xml:space="preserve"> </v>
      </c>
      <c r="D263" s="84" t="str">
        <f>IF(pt_fylk!C266=0," ",pt_fylk!C266)</f>
        <v xml:space="preserve"> </v>
      </c>
      <c r="E263" s="84" t="str">
        <f>IF(pt_fylk!D266=0," ",pt_fylk!D266)</f>
        <v xml:space="preserve"> </v>
      </c>
      <c r="F263" s="84" t="str">
        <f>IF(pt_fylk!E266=0," ",pt_fylk!E266)</f>
        <v xml:space="preserve"> </v>
      </c>
      <c r="G263" s="84" t="str">
        <f>IF(pt_fylk!F266=0," ",pt_fylk!F266)</f>
        <v xml:space="preserve"> </v>
      </c>
      <c r="H263" s="84" t="str">
        <f>IF(pt_fylk!G266=0," ",pt_fylk!G266)</f>
        <v xml:space="preserve"> </v>
      </c>
      <c r="I263" s="84" t="str">
        <f>IF(pt_fylk!H266=0," ",pt_fylk!H266)</f>
        <v xml:space="preserve"> </v>
      </c>
      <c r="J263" s="84" t="str">
        <f>IF(pt_fylk!I266=0," ",pt_fylk!I266)</f>
        <v xml:space="preserve"> </v>
      </c>
      <c r="K263" s="84" t="str">
        <f>IF(pt_fylk!J266=0," ",pt_fylk!J266)</f>
        <v xml:space="preserve"> </v>
      </c>
      <c r="L263" s="84" t="str">
        <f>IF(pt_fylk!K266=0," ",pt_fylk!K266)</f>
        <v xml:space="preserve"> </v>
      </c>
      <c r="M263" s="84" t="str">
        <f>IF(pt_fylk!L266=0," ",pt_fylk!L266)</f>
        <v xml:space="preserve"> </v>
      </c>
      <c r="N263" s="84" t="str">
        <f>IF(pt_fylk!M266=0," ",pt_fylk!M266)</f>
        <v xml:space="preserve"> </v>
      </c>
      <c r="O263" s="84" t="str">
        <f>IF(pt_fylk!N266=0," ",pt_fylk!N266)</f>
        <v xml:space="preserve"> </v>
      </c>
      <c r="P263" s="84" t="str">
        <f>IF(pt_fylk!O266=0," ",pt_fylk!O266)</f>
        <v xml:space="preserve"> </v>
      </c>
      <c r="Q263" s="84" t="str">
        <f>IF(pt_fylk!P266=0," ",pt_fylk!P266)</f>
        <v xml:space="preserve"> </v>
      </c>
      <c r="R263" s="84" t="str">
        <f>IF(pt_fylk!Q266=0," ",pt_fylk!Q266)</f>
        <v xml:space="preserve"> </v>
      </c>
    </row>
    <row r="264" spans="2:18" x14ac:dyDescent="0.2">
      <c r="B264" s="83" t="str">
        <f>IF(pt_fylk!A267=0," ",pt_fylk!A267)</f>
        <v xml:space="preserve"> </v>
      </c>
      <c r="C264" s="84" t="str">
        <f>IF(pt_fylk!B267=0," ",pt_fylk!B267)</f>
        <v xml:space="preserve"> </v>
      </c>
      <c r="D264" s="84" t="str">
        <f>IF(pt_fylk!C267=0," ",pt_fylk!C267)</f>
        <v xml:space="preserve"> </v>
      </c>
      <c r="E264" s="84" t="str">
        <f>IF(pt_fylk!D267=0," ",pt_fylk!D267)</f>
        <v xml:space="preserve"> </v>
      </c>
      <c r="F264" s="84" t="str">
        <f>IF(pt_fylk!E267=0," ",pt_fylk!E267)</f>
        <v xml:space="preserve"> </v>
      </c>
      <c r="G264" s="84" t="str">
        <f>IF(pt_fylk!F267=0," ",pt_fylk!F267)</f>
        <v xml:space="preserve"> </v>
      </c>
      <c r="H264" s="84" t="str">
        <f>IF(pt_fylk!G267=0," ",pt_fylk!G267)</f>
        <v xml:space="preserve"> </v>
      </c>
      <c r="I264" s="84" t="str">
        <f>IF(pt_fylk!H267=0," ",pt_fylk!H267)</f>
        <v xml:space="preserve"> </v>
      </c>
      <c r="J264" s="84" t="str">
        <f>IF(pt_fylk!I267=0," ",pt_fylk!I267)</f>
        <v xml:space="preserve"> </v>
      </c>
      <c r="K264" s="84" t="str">
        <f>IF(pt_fylk!J267=0," ",pt_fylk!J267)</f>
        <v xml:space="preserve"> </v>
      </c>
      <c r="L264" s="84" t="str">
        <f>IF(pt_fylk!K267=0," ",pt_fylk!K267)</f>
        <v xml:space="preserve"> </v>
      </c>
      <c r="M264" s="84" t="str">
        <f>IF(pt_fylk!L267=0," ",pt_fylk!L267)</f>
        <v xml:space="preserve"> </v>
      </c>
      <c r="N264" s="84" t="str">
        <f>IF(pt_fylk!M267=0," ",pt_fylk!M267)</f>
        <v xml:space="preserve"> </v>
      </c>
      <c r="O264" s="84" t="str">
        <f>IF(pt_fylk!N267=0," ",pt_fylk!N267)</f>
        <v xml:space="preserve"> </v>
      </c>
      <c r="P264" s="84" t="str">
        <f>IF(pt_fylk!O267=0," ",pt_fylk!O267)</f>
        <v xml:space="preserve"> </v>
      </c>
      <c r="Q264" s="84" t="str">
        <f>IF(pt_fylk!P267=0," ",pt_fylk!P267)</f>
        <v xml:space="preserve"> </v>
      </c>
      <c r="R264" s="84" t="str">
        <f>IF(pt_fylk!Q267=0," ",pt_fylk!Q267)</f>
        <v xml:space="preserve"> </v>
      </c>
    </row>
    <row r="265" spans="2:18" x14ac:dyDescent="0.2">
      <c r="B265" s="83" t="str">
        <f>IF(pt_fylk!A268=0," ",pt_fylk!A268)</f>
        <v xml:space="preserve"> </v>
      </c>
      <c r="C265" s="84" t="str">
        <f>IF(pt_fylk!B268=0," ",pt_fylk!B268)</f>
        <v xml:space="preserve"> </v>
      </c>
      <c r="D265" s="84" t="str">
        <f>IF(pt_fylk!C268=0," ",pt_fylk!C268)</f>
        <v xml:space="preserve"> </v>
      </c>
      <c r="E265" s="84" t="str">
        <f>IF(pt_fylk!D268=0," ",pt_fylk!D268)</f>
        <v xml:space="preserve"> </v>
      </c>
      <c r="F265" s="84" t="str">
        <f>IF(pt_fylk!E268=0," ",pt_fylk!E268)</f>
        <v xml:space="preserve"> </v>
      </c>
      <c r="G265" s="84" t="str">
        <f>IF(pt_fylk!F268=0," ",pt_fylk!F268)</f>
        <v xml:space="preserve"> </v>
      </c>
      <c r="H265" s="84" t="str">
        <f>IF(pt_fylk!G268=0," ",pt_fylk!G268)</f>
        <v xml:space="preserve"> </v>
      </c>
      <c r="I265" s="84" t="str">
        <f>IF(pt_fylk!H268=0," ",pt_fylk!H268)</f>
        <v xml:space="preserve"> </v>
      </c>
      <c r="J265" s="84" t="str">
        <f>IF(pt_fylk!I268=0," ",pt_fylk!I268)</f>
        <v xml:space="preserve"> </v>
      </c>
      <c r="K265" s="84" t="str">
        <f>IF(pt_fylk!J268=0," ",pt_fylk!J268)</f>
        <v xml:space="preserve"> </v>
      </c>
      <c r="L265" s="84" t="str">
        <f>IF(pt_fylk!K268=0," ",pt_fylk!K268)</f>
        <v xml:space="preserve"> </v>
      </c>
      <c r="M265" s="84" t="str">
        <f>IF(pt_fylk!L268=0," ",pt_fylk!L268)</f>
        <v xml:space="preserve"> </v>
      </c>
      <c r="N265" s="84" t="str">
        <f>IF(pt_fylk!M268=0," ",pt_fylk!M268)</f>
        <v xml:space="preserve"> </v>
      </c>
      <c r="O265" s="84" t="str">
        <f>IF(pt_fylk!N268=0," ",pt_fylk!N268)</f>
        <v xml:space="preserve"> </v>
      </c>
      <c r="P265" s="84" t="str">
        <f>IF(pt_fylk!O268=0," ",pt_fylk!O268)</f>
        <v xml:space="preserve"> </v>
      </c>
      <c r="Q265" s="84" t="str">
        <f>IF(pt_fylk!P268=0," ",pt_fylk!P268)</f>
        <v xml:space="preserve"> </v>
      </c>
      <c r="R265" s="84" t="str">
        <f>IF(pt_fylk!Q268=0," ",pt_fylk!Q268)</f>
        <v xml:space="preserve"> </v>
      </c>
    </row>
    <row r="266" spans="2:18" x14ac:dyDescent="0.2">
      <c r="B266" s="83" t="str">
        <f>IF(pt_fylk!A269=0," ",pt_fylk!A269)</f>
        <v xml:space="preserve"> </v>
      </c>
      <c r="C266" s="84" t="str">
        <f>IF(pt_fylk!B269=0," ",pt_fylk!B269)</f>
        <v xml:space="preserve"> </v>
      </c>
      <c r="D266" s="84" t="str">
        <f>IF(pt_fylk!C269=0," ",pt_fylk!C269)</f>
        <v xml:space="preserve"> </v>
      </c>
      <c r="E266" s="84" t="str">
        <f>IF(pt_fylk!D269=0," ",pt_fylk!D269)</f>
        <v xml:space="preserve"> </v>
      </c>
      <c r="F266" s="84" t="str">
        <f>IF(pt_fylk!E269=0," ",pt_fylk!E269)</f>
        <v xml:space="preserve"> </v>
      </c>
      <c r="G266" s="84" t="str">
        <f>IF(pt_fylk!F269=0," ",pt_fylk!F269)</f>
        <v xml:space="preserve"> </v>
      </c>
      <c r="H266" s="84" t="str">
        <f>IF(pt_fylk!G269=0," ",pt_fylk!G269)</f>
        <v xml:space="preserve"> </v>
      </c>
      <c r="I266" s="84" t="str">
        <f>IF(pt_fylk!H269=0," ",pt_fylk!H269)</f>
        <v xml:space="preserve"> </v>
      </c>
      <c r="J266" s="84" t="str">
        <f>IF(pt_fylk!I269=0," ",pt_fylk!I269)</f>
        <v xml:space="preserve"> </v>
      </c>
      <c r="K266" s="84" t="str">
        <f>IF(pt_fylk!J269=0," ",pt_fylk!J269)</f>
        <v xml:space="preserve"> </v>
      </c>
      <c r="L266" s="84" t="str">
        <f>IF(pt_fylk!K269=0," ",pt_fylk!K269)</f>
        <v xml:space="preserve"> </v>
      </c>
      <c r="M266" s="84" t="str">
        <f>IF(pt_fylk!L269=0," ",pt_fylk!L269)</f>
        <v xml:space="preserve"> </v>
      </c>
      <c r="N266" s="84" t="str">
        <f>IF(pt_fylk!M269=0," ",pt_fylk!M269)</f>
        <v xml:space="preserve"> </v>
      </c>
      <c r="O266" s="84" t="str">
        <f>IF(pt_fylk!N269=0," ",pt_fylk!N269)</f>
        <v xml:space="preserve"> </v>
      </c>
      <c r="P266" s="84" t="str">
        <f>IF(pt_fylk!O269=0," ",pt_fylk!O269)</f>
        <v xml:space="preserve"> </v>
      </c>
      <c r="Q266" s="84" t="str">
        <f>IF(pt_fylk!P269=0," ",pt_fylk!P269)</f>
        <v xml:space="preserve"> </v>
      </c>
      <c r="R266" s="84" t="str">
        <f>IF(pt_fylk!Q269=0," ",pt_fylk!Q269)</f>
        <v xml:space="preserve"> </v>
      </c>
    </row>
    <row r="267" spans="2:18" x14ac:dyDescent="0.2">
      <c r="B267" s="83" t="str">
        <f>IF(pt_fylk!A270=0," ",pt_fylk!A270)</f>
        <v xml:space="preserve"> </v>
      </c>
      <c r="C267" s="84" t="str">
        <f>IF(pt_fylk!B270=0," ",pt_fylk!B270)</f>
        <v xml:space="preserve"> </v>
      </c>
      <c r="D267" s="84" t="str">
        <f>IF(pt_fylk!C270=0," ",pt_fylk!C270)</f>
        <v xml:space="preserve"> </v>
      </c>
      <c r="E267" s="84" t="str">
        <f>IF(pt_fylk!D270=0," ",pt_fylk!D270)</f>
        <v xml:space="preserve"> </v>
      </c>
      <c r="F267" s="84" t="str">
        <f>IF(pt_fylk!E270=0," ",pt_fylk!E270)</f>
        <v xml:space="preserve"> </v>
      </c>
      <c r="G267" s="84" t="str">
        <f>IF(pt_fylk!F270=0," ",pt_fylk!F270)</f>
        <v xml:space="preserve"> </v>
      </c>
      <c r="H267" s="84" t="str">
        <f>IF(pt_fylk!G270=0," ",pt_fylk!G270)</f>
        <v xml:space="preserve"> </v>
      </c>
      <c r="I267" s="84" t="str">
        <f>IF(pt_fylk!H270=0," ",pt_fylk!H270)</f>
        <v xml:space="preserve"> </v>
      </c>
      <c r="J267" s="84" t="str">
        <f>IF(pt_fylk!I270=0," ",pt_fylk!I270)</f>
        <v xml:space="preserve"> </v>
      </c>
      <c r="K267" s="84" t="str">
        <f>IF(pt_fylk!J270=0," ",pt_fylk!J270)</f>
        <v xml:space="preserve"> </v>
      </c>
      <c r="L267" s="84" t="str">
        <f>IF(pt_fylk!K270=0," ",pt_fylk!K270)</f>
        <v xml:space="preserve"> </v>
      </c>
      <c r="M267" s="84" t="str">
        <f>IF(pt_fylk!L270=0," ",pt_fylk!L270)</f>
        <v xml:space="preserve"> </v>
      </c>
      <c r="N267" s="84" t="str">
        <f>IF(pt_fylk!M270=0," ",pt_fylk!M270)</f>
        <v xml:space="preserve"> </v>
      </c>
      <c r="O267" s="84" t="str">
        <f>IF(pt_fylk!N270=0," ",pt_fylk!N270)</f>
        <v xml:space="preserve"> </v>
      </c>
      <c r="P267" s="84" t="str">
        <f>IF(pt_fylk!O270=0," ",pt_fylk!O270)</f>
        <v xml:space="preserve"> </v>
      </c>
      <c r="Q267" s="84" t="str">
        <f>IF(pt_fylk!P270=0," ",pt_fylk!P270)</f>
        <v xml:space="preserve"> </v>
      </c>
      <c r="R267" s="84" t="str">
        <f>IF(pt_fylk!Q270=0," ",pt_fylk!Q270)</f>
        <v xml:space="preserve"> </v>
      </c>
    </row>
    <row r="268" spans="2:18" x14ac:dyDescent="0.2">
      <c r="B268" s="83" t="str">
        <f>IF(pt_fylk!A271=0," ",pt_fylk!A271)</f>
        <v xml:space="preserve"> </v>
      </c>
      <c r="C268" s="84" t="str">
        <f>IF(pt_fylk!B271=0," ",pt_fylk!B271)</f>
        <v xml:space="preserve"> </v>
      </c>
      <c r="D268" s="84" t="str">
        <f>IF(pt_fylk!C271=0," ",pt_fylk!C271)</f>
        <v xml:space="preserve"> </v>
      </c>
      <c r="E268" s="84" t="str">
        <f>IF(pt_fylk!D271=0," ",pt_fylk!D271)</f>
        <v xml:space="preserve"> </v>
      </c>
      <c r="F268" s="84" t="str">
        <f>IF(pt_fylk!E271=0," ",pt_fylk!E271)</f>
        <v xml:space="preserve"> </v>
      </c>
      <c r="G268" s="84" t="str">
        <f>IF(pt_fylk!F271=0," ",pt_fylk!F271)</f>
        <v xml:space="preserve"> </v>
      </c>
      <c r="H268" s="84" t="str">
        <f>IF(pt_fylk!G271=0," ",pt_fylk!G271)</f>
        <v xml:space="preserve"> </v>
      </c>
      <c r="I268" s="84" t="str">
        <f>IF(pt_fylk!H271=0," ",pt_fylk!H271)</f>
        <v xml:space="preserve"> </v>
      </c>
      <c r="J268" s="84" t="str">
        <f>IF(pt_fylk!I271=0," ",pt_fylk!I271)</f>
        <v xml:space="preserve"> </v>
      </c>
      <c r="K268" s="84" t="str">
        <f>IF(pt_fylk!J271=0," ",pt_fylk!J271)</f>
        <v xml:space="preserve"> </v>
      </c>
      <c r="L268" s="84" t="str">
        <f>IF(pt_fylk!K271=0," ",pt_fylk!K271)</f>
        <v xml:space="preserve"> </v>
      </c>
      <c r="M268" s="84" t="str">
        <f>IF(pt_fylk!L271=0," ",pt_fylk!L271)</f>
        <v xml:space="preserve"> </v>
      </c>
      <c r="N268" s="84" t="str">
        <f>IF(pt_fylk!M271=0," ",pt_fylk!M271)</f>
        <v xml:space="preserve"> </v>
      </c>
      <c r="O268" s="84" t="str">
        <f>IF(pt_fylk!N271=0," ",pt_fylk!N271)</f>
        <v xml:space="preserve"> </v>
      </c>
      <c r="P268" s="84" t="str">
        <f>IF(pt_fylk!O271=0," ",pt_fylk!O271)</f>
        <v xml:space="preserve"> </v>
      </c>
      <c r="Q268" s="84" t="str">
        <f>IF(pt_fylk!P271=0," ",pt_fylk!P271)</f>
        <v xml:space="preserve"> </v>
      </c>
      <c r="R268" s="84" t="str">
        <f>IF(pt_fylk!Q271=0," ",pt_fylk!Q271)</f>
        <v xml:space="preserve"> </v>
      </c>
    </row>
    <row r="269" spans="2:18" x14ac:dyDescent="0.2">
      <c r="B269" s="83" t="str">
        <f>IF(pt_fylk!A272=0," ",pt_fylk!A272)</f>
        <v xml:space="preserve"> </v>
      </c>
      <c r="C269" s="84" t="str">
        <f>IF(pt_fylk!B272=0," ",pt_fylk!B272)</f>
        <v xml:space="preserve"> </v>
      </c>
      <c r="D269" s="84" t="str">
        <f>IF(pt_fylk!C272=0," ",pt_fylk!C272)</f>
        <v xml:space="preserve"> </v>
      </c>
      <c r="E269" s="84" t="str">
        <f>IF(pt_fylk!D272=0," ",pt_fylk!D272)</f>
        <v xml:space="preserve"> </v>
      </c>
      <c r="F269" s="84" t="str">
        <f>IF(pt_fylk!E272=0," ",pt_fylk!E272)</f>
        <v xml:space="preserve"> </v>
      </c>
      <c r="G269" s="84" t="str">
        <f>IF(pt_fylk!F272=0," ",pt_fylk!F272)</f>
        <v xml:space="preserve"> </v>
      </c>
      <c r="H269" s="84" t="str">
        <f>IF(pt_fylk!G272=0," ",pt_fylk!G272)</f>
        <v xml:space="preserve"> </v>
      </c>
      <c r="I269" s="84" t="str">
        <f>IF(pt_fylk!H272=0," ",pt_fylk!H272)</f>
        <v xml:space="preserve"> </v>
      </c>
      <c r="J269" s="84" t="str">
        <f>IF(pt_fylk!I272=0," ",pt_fylk!I272)</f>
        <v xml:space="preserve"> </v>
      </c>
      <c r="K269" s="84" t="str">
        <f>IF(pt_fylk!J272=0," ",pt_fylk!J272)</f>
        <v xml:space="preserve"> </v>
      </c>
      <c r="L269" s="84" t="str">
        <f>IF(pt_fylk!K272=0," ",pt_fylk!K272)</f>
        <v xml:space="preserve"> </v>
      </c>
      <c r="M269" s="84" t="str">
        <f>IF(pt_fylk!L272=0," ",pt_fylk!L272)</f>
        <v xml:space="preserve"> </v>
      </c>
      <c r="N269" s="84" t="str">
        <f>IF(pt_fylk!M272=0," ",pt_fylk!M272)</f>
        <v xml:space="preserve"> </v>
      </c>
      <c r="O269" s="84" t="str">
        <f>IF(pt_fylk!N272=0," ",pt_fylk!N272)</f>
        <v xml:space="preserve"> </v>
      </c>
      <c r="P269" s="84" t="str">
        <f>IF(pt_fylk!O272=0," ",pt_fylk!O272)</f>
        <v xml:space="preserve"> </v>
      </c>
      <c r="Q269" s="84" t="str">
        <f>IF(pt_fylk!P272=0," ",pt_fylk!P272)</f>
        <v xml:space="preserve"> </v>
      </c>
      <c r="R269" s="84" t="str">
        <f>IF(pt_fylk!Q272=0," ",pt_fylk!Q272)</f>
        <v xml:space="preserve"> </v>
      </c>
    </row>
    <row r="270" spans="2:18" x14ac:dyDescent="0.2">
      <c r="B270" s="83" t="str">
        <f>IF(pt_fylk!A273=0," ",pt_fylk!A273)</f>
        <v xml:space="preserve"> </v>
      </c>
      <c r="C270" s="84" t="str">
        <f>IF(pt_fylk!B273=0," ",pt_fylk!B273)</f>
        <v xml:space="preserve"> </v>
      </c>
      <c r="D270" s="84" t="str">
        <f>IF(pt_fylk!C273=0," ",pt_fylk!C273)</f>
        <v xml:space="preserve"> </v>
      </c>
      <c r="E270" s="84" t="str">
        <f>IF(pt_fylk!D273=0," ",pt_fylk!D273)</f>
        <v xml:space="preserve"> </v>
      </c>
      <c r="F270" s="84" t="str">
        <f>IF(pt_fylk!E273=0," ",pt_fylk!E273)</f>
        <v xml:space="preserve"> </v>
      </c>
      <c r="G270" s="84" t="str">
        <f>IF(pt_fylk!F273=0," ",pt_fylk!F273)</f>
        <v xml:space="preserve"> </v>
      </c>
      <c r="H270" s="84" t="str">
        <f>IF(pt_fylk!G273=0," ",pt_fylk!G273)</f>
        <v xml:space="preserve"> </v>
      </c>
      <c r="I270" s="84" t="str">
        <f>IF(pt_fylk!H273=0," ",pt_fylk!H273)</f>
        <v xml:space="preserve"> </v>
      </c>
      <c r="J270" s="84" t="str">
        <f>IF(pt_fylk!I273=0," ",pt_fylk!I273)</f>
        <v xml:space="preserve"> </v>
      </c>
      <c r="K270" s="84" t="str">
        <f>IF(pt_fylk!J273=0," ",pt_fylk!J273)</f>
        <v xml:space="preserve"> </v>
      </c>
      <c r="L270" s="84" t="str">
        <f>IF(pt_fylk!K273=0," ",pt_fylk!K273)</f>
        <v xml:space="preserve"> </v>
      </c>
      <c r="M270" s="84" t="str">
        <f>IF(pt_fylk!L273=0," ",pt_fylk!L273)</f>
        <v xml:space="preserve"> </v>
      </c>
      <c r="N270" s="84" t="str">
        <f>IF(pt_fylk!M273=0," ",pt_fylk!M273)</f>
        <v xml:space="preserve"> </v>
      </c>
      <c r="O270" s="84" t="str">
        <f>IF(pt_fylk!N273=0," ",pt_fylk!N273)</f>
        <v xml:space="preserve"> </v>
      </c>
      <c r="P270" s="84" t="str">
        <f>IF(pt_fylk!O273=0," ",pt_fylk!O273)</f>
        <v xml:space="preserve"> </v>
      </c>
      <c r="Q270" s="84" t="str">
        <f>IF(pt_fylk!P273=0," ",pt_fylk!P273)</f>
        <v xml:space="preserve"> </v>
      </c>
      <c r="R270" s="84" t="str">
        <f>IF(pt_fylk!Q273=0," ",pt_fylk!Q273)</f>
        <v xml:space="preserve"> </v>
      </c>
    </row>
    <row r="271" spans="2:18" x14ac:dyDescent="0.2">
      <c r="B271" s="83" t="str">
        <f>IF(pt_fylk!A274=0," ",pt_fylk!A274)</f>
        <v xml:space="preserve"> </v>
      </c>
      <c r="C271" s="84" t="str">
        <f>IF(pt_fylk!B274=0," ",pt_fylk!B274)</f>
        <v xml:space="preserve"> </v>
      </c>
      <c r="D271" s="84" t="str">
        <f>IF(pt_fylk!C274=0," ",pt_fylk!C274)</f>
        <v xml:space="preserve"> </v>
      </c>
      <c r="E271" s="84" t="str">
        <f>IF(pt_fylk!D274=0," ",pt_fylk!D274)</f>
        <v xml:space="preserve"> </v>
      </c>
      <c r="F271" s="84" t="str">
        <f>IF(pt_fylk!E274=0," ",pt_fylk!E274)</f>
        <v xml:space="preserve"> </v>
      </c>
      <c r="G271" s="84" t="str">
        <f>IF(pt_fylk!F274=0," ",pt_fylk!F274)</f>
        <v xml:space="preserve"> </v>
      </c>
      <c r="H271" s="84" t="str">
        <f>IF(pt_fylk!G274=0," ",pt_fylk!G274)</f>
        <v xml:space="preserve"> </v>
      </c>
      <c r="I271" s="84" t="str">
        <f>IF(pt_fylk!H274=0," ",pt_fylk!H274)</f>
        <v xml:space="preserve"> </v>
      </c>
      <c r="J271" s="84" t="str">
        <f>IF(pt_fylk!I274=0," ",pt_fylk!I274)</f>
        <v xml:space="preserve"> </v>
      </c>
      <c r="K271" s="84" t="str">
        <f>IF(pt_fylk!J274=0," ",pt_fylk!J274)</f>
        <v xml:space="preserve"> </v>
      </c>
      <c r="L271" s="84" t="str">
        <f>IF(pt_fylk!K274=0," ",pt_fylk!K274)</f>
        <v xml:space="preserve"> </v>
      </c>
      <c r="M271" s="84" t="str">
        <f>IF(pt_fylk!L274=0," ",pt_fylk!L274)</f>
        <v xml:space="preserve"> </v>
      </c>
      <c r="N271" s="84" t="str">
        <f>IF(pt_fylk!M274=0," ",pt_fylk!M274)</f>
        <v xml:space="preserve"> </v>
      </c>
      <c r="O271" s="84" t="str">
        <f>IF(pt_fylk!N274=0," ",pt_fylk!N274)</f>
        <v xml:space="preserve"> </v>
      </c>
      <c r="P271" s="84" t="str">
        <f>IF(pt_fylk!O274=0," ",pt_fylk!O274)</f>
        <v xml:space="preserve"> </v>
      </c>
      <c r="Q271" s="84" t="str">
        <f>IF(pt_fylk!P274=0," ",pt_fylk!P274)</f>
        <v xml:space="preserve"> </v>
      </c>
      <c r="R271" s="84" t="str">
        <f>IF(pt_fylk!Q274=0," ",pt_fylk!Q274)</f>
        <v xml:space="preserve"> </v>
      </c>
    </row>
    <row r="272" spans="2:18" x14ac:dyDescent="0.2">
      <c r="B272" s="83" t="str">
        <f>IF(pt_fylk!A275=0," ",pt_fylk!A275)</f>
        <v xml:space="preserve"> </v>
      </c>
      <c r="C272" s="84" t="str">
        <f>IF(pt_fylk!B275=0," ",pt_fylk!B275)</f>
        <v xml:space="preserve"> </v>
      </c>
      <c r="D272" s="84" t="str">
        <f>IF(pt_fylk!C275=0," ",pt_fylk!C275)</f>
        <v xml:space="preserve"> </v>
      </c>
      <c r="E272" s="84" t="str">
        <f>IF(pt_fylk!D275=0," ",pt_fylk!D275)</f>
        <v xml:space="preserve"> </v>
      </c>
      <c r="F272" s="84" t="str">
        <f>IF(pt_fylk!E275=0," ",pt_fylk!E275)</f>
        <v xml:space="preserve"> </v>
      </c>
      <c r="G272" s="84" t="str">
        <f>IF(pt_fylk!F275=0," ",pt_fylk!F275)</f>
        <v xml:space="preserve"> </v>
      </c>
      <c r="H272" s="84" t="str">
        <f>IF(pt_fylk!G275=0," ",pt_fylk!G275)</f>
        <v xml:space="preserve"> </v>
      </c>
      <c r="I272" s="84" t="str">
        <f>IF(pt_fylk!H275=0," ",pt_fylk!H275)</f>
        <v xml:space="preserve"> </v>
      </c>
      <c r="J272" s="84" t="str">
        <f>IF(pt_fylk!I275=0," ",pt_fylk!I275)</f>
        <v xml:space="preserve"> </v>
      </c>
      <c r="K272" s="84" t="str">
        <f>IF(pt_fylk!J275=0," ",pt_fylk!J275)</f>
        <v xml:space="preserve"> </v>
      </c>
      <c r="L272" s="84" t="str">
        <f>IF(pt_fylk!K275=0," ",pt_fylk!K275)</f>
        <v xml:space="preserve"> </v>
      </c>
      <c r="M272" s="84" t="str">
        <f>IF(pt_fylk!L275=0," ",pt_fylk!L275)</f>
        <v xml:space="preserve"> </v>
      </c>
      <c r="N272" s="84" t="str">
        <f>IF(pt_fylk!M275=0," ",pt_fylk!M275)</f>
        <v xml:space="preserve"> </v>
      </c>
      <c r="O272" s="84" t="str">
        <f>IF(pt_fylk!N275=0," ",pt_fylk!N275)</f>
        <v xml:space="preserve"> </v>
      </c>
      <c r="P272" s="84" t="str">
        <f>IF(pt_fylk!O275=0," ",pt_fylk!O275)</f>
        <v xml:space="preserve"> </v>
      </c>
      <c r="Q272" s="84" t="str">
        <f>IF(pt_fylk!P275=0," ",pt_fylk!P275)</f>
        <v xml:space="preserve"> </v>
      </c>
      <c r="R272" s="84" t="str">
        <f>IF(pt_fylk!Q275=0," ",pt_fylk!Q275)</f>
        <v xml:space="preserve"> </v>
      </c>
    </row>
    <row r="273" spans="2:18" x14ac:dyDescent="0.2">
      <c r="B273" s="83" t="str">
        <f>IF(pt_fylk!A276=0," ",pt_fylk!A276)</f>
        <v xml:space="preserve"> </v>
      </c>
      <c r="C273" s="84" t="str">
        <f>IF(pt_fylk!B276=0," ",pt_fylk!B276)</f>
        <v xml:space="preserve"> </v>
      </c>
      <c r="D273" s="84" t="str">
        <f>IF(pt_fylk!C276=0," ",pt_fylk!C276)</f>
        <v xml:space="preserve"> </v>
      </c>
      <c r="E273" s="84" t="str">
        <f>IF(pt_fylk!D276=0," ",pt_fylk!D276)</f>
        <v xml:space="preserve"> </v>
      </c>
      <c r="F273" s="84" t="str">
        <f>IF(pt_fylk!E276=0," ",pt_fylk!E276)</f>
        <v xml:space="preserve"> </v>
      </c>
      <c r="G273" s="84" t="str">
        <f>IF(pt_fylk!F276=0," ",pt_fylk!F276)</f>
        <v xml:space="preserve"> </v>
      </c>
      <c r="H273" s="84" t="str">
        <f>IF(pt_fylk!G276=0," ",pt_fylk!G276)</f>
        <v xml:space="preserve"> </v>
      </c>
      <c r="I273" s="84" t="str">
        <f>IF(pt_fylk!H276=0," ",pt_fylk!H276)</f>
        <v xml:space="preserve"> </v>
      </c>
      <c r="J273" s="84" t="str">
        <f>IF(pt_fylk!I276=0," ",pt_fylk!I276)</f>
        <v xml:space="preserve"> </v>
      </c>
      <c r="K273" s="84" t="str">
        <f>IF(pt_fylk!J276=0," ",pt_fylk!J276)</f>
        <v xml:space="preserve"> </v>
      </c>
      <c r="L273" s="84" t="str">
        <f>IF(pt_fylk!K276=0," ",pt_fylk!K276)</f>
        <v xml:space="preserve"> </v>
      </c>
      <c r="M273" s="84" t="str">
        <f>IF(pt_fylk!L276=0," ",pt_fylk!L276)</f>
        <v xml:space="preserve"> </v>
      </c>
      <c r="N273" s="84" t="str">
        <f>IF(pt_fylk!M276=0," ",pt_fylk!M276)</f>
        <v xml:space="preserve"> </v>
      </c>
      <c r="O273" s="84" t="str">
        <f>IF(pt_fylk!N276=0," ",pt_fylk!N276)</f>
        <v xml:space="preserve"> </v>
      </c>
      <c r="P273" s="84" t="str">
        <f>IF(pt_fylk!O276=0," ",pt_fylk!O276)</f>
        <v xml:space="preserve"> </v>
      </c>
      <c r="Q273" s="84" t="str">
        <f>IF(pt_fylk!P276=0," ",pt_fylk!P276)</f>
        <v xml:space="preserve"> </v>
      </c>
      <c r="R273" s="84" t="str">
        <f>IF(pt_fylk!Q276=0," ",pt_fylk!Q276)</f>
        <v xml:space="preserve"> </v>
      </c>
    </row>
    <row r="274" spans="2:18" x14ac:dyDescent="0.2">
      <c r="B274" s="83" t="str">
        <f>IF(pt_fylk!A277=0," ",pt_fylk!A277)</f>
        <v xml:space="preserve"> </v>
      </c>
      <c r="C274" s="84" t="str">
        <f>IF(pt_fylk!B277=0," ",pt_fylk!B277)</f>
        <v xml:space="preserve"> </v>
      </c>
      <c r="D274" s="84" t="str">
        <f>IF(pt_fylk!C277=0," ",pt_fylk!C277)</f>
        <v xml:space="preserve"> </v>
      </c>
      <c r="E274" s="84" t="str">
        <f>IF(pt_fylk!D277=0," ",pt_fylk!D277)</f>
        <v xml:space="preserve"> </v>
      </c>
      <c r="F274" s="84" t="str">
        <f>IF(pt_fylk!E277=0," ",pt_fylk!E277)</f>
        <v xml:space="preserve"> </v>
      </c>
      <c r="G274" s="84" t="str">
        <f>IF(pt_fylk!F277=0," ",pt_fylk!F277)</f>
        <v xml:space="preserve"> </v>
      </c>
      <c r="H274" s="84" t="str">
        <f>IF(pt_fylk!G277=0," ",pt_fylk!G277)</f>
        <v xml:space="preserve"> </v>
      </c>
      <c r="I274" s="84" t="str">
        <f>IF(pt_fylk!H277=0," ",pt_fylk!H277)</f>
        <v xml:space="preserve"> </v>
      </c>
      <c r="J274" s="84" t="str">
        <f>IF(pt_fylk!I277=0," ",pt_fylk!I277)</f>
        <v xml:space="preserve"> </v>
      </c>
      <c r="K274" s="84" t="str">
        <f>IF(pt_fylk!J277=0," ",pt_fylk!J277)</f>
        <v xml:space="preserve"> </v>
      </c>
      <c r="L274" s="84" t="str">
        <f>IF(pt_fylk!K277=0," ",pt_fylk!K277)</f>
        <v xml:space="preserve"> </v>
      </c>
      <c r="M274" s="84" t="str">
        <f>IF(pt_fylk!L277=0," ",pt_fylk!L277)</f>
        <v xml:space="preserve"> </v>
      </c>
      <c r="N274" s="84" t="str">
        <f>IF(pt_fylk!M277=0," ",pt_fylk!M277)</f>
        <v xml:space="preserve"> </v>
      </c>
      <c r="O274" s="84" t="str">
        <f>IF(pt_fylk!N277=0," ",pt_fylk!N277)</f>
        <v xml:space="preserve"> </v>
      </c>
      <c r="P274" s="84" t="str">
        <f>IF(pt_fylk!O277=0," ",pt_fylk!O277)</f>
        <v xml:space="preserve"> </v>
      </c>
      <c r="Q274" s="84" t="str">
        <f>IF(pt_fylk!P277=0," ",pt_fylk!P277)</f>
        <v xml:space="preserve"> </v>
      </c>
      <c r="R274" s="84" t="str">
        <f>IF(pt_fylk!Q277=0," ",pt_fylk!Q277)</f>
        <v xml:space="preserve"> </v>
      </c>
    </row>
    <row r="275" spans="2:18" x14ac:dyDescent="0.2">
      <c r="B275" s="83" t="str">
        <f>IF(pt_fylk!A278=0," ",pt_fylk!A278)</f>
        <v xml:space="preserve"> </v>
      </c>
      <c r="C275" s="84" t="str">
        <f>IF(pt_fylk!B278=0," ",pt_fylk!B278)</f>
        <v xml:space="preserve"> </v>
      </c>
      <c r="D275" s="84" t="str">
        <f>IF(pt_fylk!C278=0," ",pt_fylk!C278)</f>
        <v xml:space="preserve"> </v>
      </c>
      <c r="E275" s="84" t="str">
        <f>IF(pt_fylk!D278=0," ",pt_fylk!D278)</f>
        <v xml:space="preserve"> </v>
      </c>
      <c r="F275" s="84" t="str">
        <f>IF(pt_fylk!E278=0," ",pt_fylk!E278)</f>
        <v xml:space="preserve"> </v>
      </c>
      <c r="G275" s="84" t="str">
        <f>IF(pt_fylk!F278=0," ",pt_fylk!F278)</f>
        <v xml:space="preserve"> </v>
      </c>
      <c r="H275" s="84" t="str">
        <f>IF(pt_fylk!G278=0," ",pt_fylk!G278)</f>
        <v xml:space="preserve"> </v>
      </c>
      <c r="I275" s="84" t="str">
        <f>IF(pt_fylk!H278=0," ",pt_fylk!H278)</f>
        <v xml:space="preserve"> </v>
      </c>
      <c r="J275" s="84" t="str">
        <f>IF(pt_fylk!I278=0," ",pt_fylk!I278)</f>
        <v xml:space="preserve"> </v>
      </c>
      <c r="K275" s="84" t="str">
        <f>IF(pt_fylk!J278=0," ",pt_fylk!J278)</f>
        <v xml:space="preserve"> </v>
      </c>
      <c r="L275" s="84" t="str">
        <f>IF(pt_fylk!K278=0," ",pt_fylk!K278)</f>
        <v xml:space="preserve"> </v>
      </c>
      <c r="M275" s="84" t="str">
        <f>IF(pt_fylk!L278=0," ",pt_fylk!L278)</f>
        <v xml:space="preserve"> </v>
      </c>
      <c r="N275" s="84" t="str">
        <f>IF(pt_fylk!M278=0," ",pt_fylk!M278)</f>
        <v xml:space="preserve"> </v>
      </c>
      <c r="O275" s="84" t="str">
        <f>IF(pt_fylk!N278=0," ",pt_fylk!N278)</f>
        <v xml:space="preserve"> </v>
      </c>
      <c r="P275" s="84" t="str">
        <f>IF(pt_fylk!O278=0," ",pt_fylk!O278)</f>
        <v xml:space="preserve"> </v>
      </c>
      <c r="Q275" s="84" t="str">
        <f>IF(pt_fylk!P278=0," ",pt_fylk!P278)</f>
        <v xml:space="preserve"> </v>
      </c>
      <c r="R275" s="84" t="str">
        <f>IF(pt_fylk!Q278=0," ",pt_fylk!Q278)</f>
        <v xml:space="preserve"> </v>
      </c>
    </row>
    <row r="276" spans="2:18" x14ac:dyDescent="0.2">
      <c r="B276" s="83" t="str">
        <f>IF(pt_fylk!A279=0," ",pt_fylk!A279)</f>
        <v xml:space="preserve"> </v>
      </c>
      <c r="C276" s="84" t="str">
        <f>IF(pt_fylk!B279=0," ",pt_fylk!B279)</f>
        <v xml:space="preserve"> </v>
      </c>
      <c r="D276" s="84" t="str">
        <f>IF(pt_fylk!C279=0," ",pt_fylk!C279)</f>
        <v xml:space="preserve"> </v>
      </c>
      <c r="E276" s="84" t="str">
        <f>IF(pt_fylk!D279=0," ",pt_fylk!D279)</f>
        <v xml:space="preserve"> </v>
      </c>
      <c r="F276" s="84" t="str">
        <f>IF(pt_fylk!E279=0," ",pt_fylk!E279)</f>
        <v xml:space="preserve"> </v>
      </c>
      <c r="G276" s="84" t="str">
        <f>IF(pt_fylk!F279=0," ",pt_fylk!F279)</f>
        <v xml:space="preserve"> </v>
      </c>
      <c r="H276" s="84" t="str">
        <f>IF(pt_fylk!G279=0," ",pt_fylk!G279)</f>
        <v xml:space="preserve"> </v>
      </c>
      <c r="I276" s="84" t="str">
        <f>IF(pt_fylk!H279=0," ",pt_fylk!H279)</f>
        <v xml:space="preserve"> </v>
      </c>
      <c r="J276" s="84" t="str">
        <f>IF(pt_fylk!I279=0," ",pt_fylk!I279)</f>
        <v xml:space="preserve"> </v>
      </c>
      <c r="K276" s="84" t="str">
        <f>IF(pt_fylk!J279=0," ",pt_fylk!J279)</f>
        <v xml:space="preserve"> </v>
      </c>
      <c r="L276" s="84" t="str">
        <f>IF(pt_fylk!K279=0," ",pt_fylk!K279)</f>
        <v xml:space="preserve"> </v>
      </c>
      <c r="M276" s="84" t="str">
        <f>IF(pt_fylk!L279=0," ",pt_fylk!L279)</f>
        <v xml:space="preserve"> </v>
      </c>
      <c r="N276" s="84" t="str">
        <f>IF(pt_fylk!M279=0," ",pt_fylk!M279)</f>
        <v xml:space="preserve"> </v>
      </c>
      <c r="O276" s="84" t="str">
        <f>IF(pt_fylk!N279=0," ",pt_fylk!N279)</f>
        <v xml:space="preserve"> </v>
      </c>
      <c r="P276" s="84" t="str">
        <f>IF(pt_fylk!O279=0," ",pt_fylk!O279)</f>
        <v xml:space="preserve"> </v>
      </c>
      <c r="Q276" s="84" t="str">
        <f>IF(pt_fylk!P279=0," ",pt_fylk!P279)</f>
        <v xml:space="preserve"> </v>
      </c>
      <c r="R276" s="84" t="str">
        <f>IF(pt_fylk!Q279=0," ",pt_fylk!Q279)</f>
        <v xml:space="preserve"> </v>
      </c>
    </row>
    <row r="277" spans="2:18" x14ac:dyDescent="0.2">
      <c r="B277" s="83" t="str">
        <f>IF(pt_fylk!A280=0," ",pt_fylk!A280)</f>
        <v xml:space="preserve"> </v>
      </c>
      <c r="C277" s="84" t="str">
        <f>IF(pt_fylk!B280=0," ",pt_fylk!B280)</f>
        <v xml:space="preserve"> </v>
      </c>
      <c r="D277" s="84" t="str">
        <f>IF(pt_fylk!C280=0," ",pt_fylk!C280)</f>
        <v xml:space="preserve"> </v>
      </c>
      <c r="E277" s="84" t="str">
        <f>IF(pt_fylk!D280=0," ",pt_fylk!D280)</f>
        <v xml:space="preserve"> </v>
      </c>
      <c r="F277" s="84" t="str">
        <f>IF(pt_fylk!E280=0," ",pt_fylk!E280)</f>
        <v xml:space="preserve"> </v>
      </c>
      <c r="G277" s="84" t="str">
        <f>IF(pt_fylk!F280=0," ",pt_fylk!F280)</f>
        <v xml:space="preserve"> </v>
      </c>
      <c r="H277" s="84" t="str">
        <f>IF(pt_fylk!G280=0," ",pt_fylk!G280)</f>
        <v xml:space="preserve"> </v>
      </c>
      <c r="I277" s="84" t="str">
        <f>IF(pt_fylk!H280=0," ",pt_fylk!H280)</f>
        <v xml:space="preserve"> </v>
      </c>
      <c r="J277" s="84" t="str">
        <f>IF(pt_fylk!I280=0," ",pt_fylk!I280)</f>
        <v xml:space="preserve"> </v>
      </c>
      <c r="K277" s="84" t="str">
        <f>IF(pt_fylk!J280=0," ",pt_fylk!J280)</f>
        <v xml:space="preserve"> </v>
      </c>
      <c r="L277" s="84" t="str">
        <f>IF(pt_fylk!K280=0," ",pt_fylk!K280)</f>
        <v xml:space="preserve"> </v>
      </c>
      <c r="M277" s="84" t="str">
        <f>IF(pt_fylk!L280=0," ",pt_fylk!L280)</f>
        <v xml:space="preserve"> </v>
      </c>
      <c r="N277" s="84" t="str">
        <f>IF(pt_fylk!M280=0," ",pt_fylk!M280)</f>
        <v xml:space="preserve"> </v>
      </c>
      <c r="O277" s="84" t="str">
        <f>IF(pt_fylk!N280=0," ",pt_fylk!N280)</f>
        <v xml:space="preserve"> </v>
      </c>
      <c r="P277" s="84" t="str">
        <f>IF(pt_fylk!O280=0," ",pt_fylk!O280)</f>
        <v xml:space="preserve"> </v>
      </c>
      <c r="Q277" s="84" t="str">
        <f>IF(pt_fylk!P280=0," ",pt_fylk!P280)</f>
        <v xml:space="preserve"> </v>
      </c>
      <c r="R277" s="84" t="str">
        <f>IF(pt_fylk!Q280=0," ",pt_fylk!Q280)</f>
        <v xml:space="preserve"> </v>
      </c>
    </row>
    <row r="278" spans="2:18" x14ac:dyDescent="0.2">
      <c r="B278" s="83" t="str">
        <f>IF(pt_fylk!A281=0," ",pt_fylk!A281)</f>
        <v xml:space="preserve"> </v>
      </c>
      <c r="C278" s="84" t="str">
        <f>IF(pt_fylk!B281=0," ",pt_fylk!B281)</f>
        <v xml:space="preserve"> </v>
      </c>
      <c r="D278" s="84" t="str">
        <f>IF(pt_fylk!C281=0," ",pt_fylk!C281)</f>
        <v xml:space="preserve"> </v>
      </c>
      <c r="E278" s="84" t="str">
        <f>IF(pt_fylk!D281=0," ",pt_fylk!D281)</f>
        <v xml:space="preserve"> </v>
      </c>
      <c r="F278" s="84" t="str">
        <f>IF(pt_fylk!E281=0," ",pt_fylk!E281)</f>
        <v xml:space="preserve"> </v>
      </c>
      <c r="G278" s="84" t="str">
        <f>IF(pt_fylk!F281=0," ",pt_fylk!F281)</f>
        <v xml:space="preserve"> </v>
      </c>
      <c r="H278" s="84" t="str">
        <f>IF(pt_fylk!G281=0," ",pt_fylk!G281)</f>
        <v xml:space="preserve"> </v>
      </c>
      <c r="I278" s="84" t="str">
        <f>IF(pt_fylk!H281=0," ",pt_fylk!H281)</f>
        <v xml:space="preserve"> </v>
      </c>
      <c r="J278" s="84" t="str">
        <f>IF(pt_fylk!I281=0," ",pt_fylk!I281)</f>
        <v xml:space="preserve"> </v>
      </c>
      <c r="K278" s="84" t="str">
        <f>IF(pt_fylk!J281=0," ",pt_fylk!J281)</f>
        <v xml:space="preserve"> </v>
      </c>
      <c r="L278" s="84" t="str">
        <f>IF(pt_fylk!K281=0," ",pt_fylk!K281)</f>
        <v xml:space="preserve"> </v>
      </c>
      <c r="M278" s="84" t="str">
        <f>IF(pt_fylk!L281=0," ",pt_fylk!L281)</f>
        <v xml:space="preserve"> </v>
      </c>
      <c r="N278" s="84" t="str">
        <f>IF(pt_fylk!M281=0," ",pt_fylk!M281)</f>
        <v xml:space="preserve"> </v>
      </c>
      <c r="O278" s="84" t="str">
        <f>IF(pt_fylk!N281=0," ",pt_fylk!N281)</f>
        <v xml:space="preserve"> </v>
      </c>
      <c r="P278" s="84" t="str">
        <f>IF(pt_fylk!O281=0," ",pt_fylk!O281)</f>
        <v xml:space="preserve"> </v>
      </c>
      <c r="Q278" s="84" t="str">
        <f>IF(pt_fylk!P281=0," ",pt_fylk!P281)</f>
        <v xml:space="preserve"> </v>
      </c>
      <c r="R278" s="84" t="str">
        <f>IF(pt_fylk!Q281=0," ",pt_fylk!Q281)</f>
        <v xml:space="preserve"> </v>
      </c>
    </row>
    <row r="279" spans="2:18" x14ac:dyDescent="0.2">
      <c r="B279" s="83" t="str">
        <f>IF(pt_fylk!A282=0," ",pt_fylk!A282)</f>
        <v xml:space="preserve"> </v>
      </c>
      <c r="C279" s="84" t="str">
        <f>IF(pt_fylk!B282=0," ",pt_fylk!B282)</f>
        <v xml:space="preserve"> </v>
      </c>
      <c r="D279" s="84" t="str">
        <f>IF(pt_fylk!C282=0," ",pt_fylk!C282)</f>
        <v xml:space="preserve"> </v>
      </c>
      <c r="E279" s="84" t="str">
        <f>IF(pt_fylk!D282=0," ",pt_fylk!D282)</f>
        <v xml:space="preserve"> </v>
      </c>
      <c r="F279" s="84" t="str">
        <f>IF(pt_fylk!E282=0," ",pt_fylk!E282)</f>
        <v xml:space="preserve"> </v>
      </c>
      <c r="G279" s="84" t="str">
        <f>IF(pt_fylk!F282=0," ",pt_fylk!F282)</f>
        <v xml:space="preserve"> </v>
      </c>
      <c r="H279" s="84" t="str">
        <f>IF(pt_fylk!G282=0," ",pt_fylk!G282)</f>
        <v xml:space="preserve"> </v>
      </c>
      <c r="I279" s="84" t="str">
        <f>IF(pt_fylk!H282=0," ",pt_fylk!H282)</f>
        <v xml:space="preserve"> </v>
      </c>
      <c r="J279" s="84" t="str">
        <f>IF(pt_fylk!I282=0," ",pt_fylk!I282)</f>
        <v xml:space="preserve"> </v>
      </c>
      <c r="K279" s="84" t="str">
        <f>IF(pt_fylk!J282=0," ",pt_fylk!J282)</f>
        <v xml:space="preserve"> </v>
      </c>
      <c r="L279" s="84" t="str">
        <f>IF(pt_fylk!K282=0," ",pt_fylk!K282)</f>
        <v xml:space="preserve"> </v>
      </c>
      <c r="M279" s="84" t="str">
        <f>IF(pt_fylk!L282=0," ",pt_fylk!L282)</f>
        <v xml:space="preserve"> </v>
      </c>
      <c r="N279" s="84" t="str">
        <f>IF(pt_fylk!M282=0," ",pt_fylk!M282)</f>
        <v xml:space="preserve"> </v>
      </c>
      <c r="O279" s="84" t="str">
        <f>IF(pt_fylk!N282=0," ",pt_fylk!N282)</f>
        <v xml:space="preserve"> </v>
      </c>
      <c r="P279" s="84" t="str">
        <f>IF(pt_fylk!O282=0," ",pt_fylk!O282)</f>
        <v xml:space="preserve"> </v>
      </c>
      <c r="Q279" s="84" t="str">
        <f>IF(pt_fylk!P282=0," ",pt_fylk!P282)</f>
        <v xml:space="preserve"> </v>
      </c>
      <c r="R279" s="84" t="str">
        <f>IF(pt_fylk!Q282=0," ",pt_fylk!Q282)</f>
        <v xml:space="preserve"> </v>
      </c>
    </row>
    <row r="280" spans="2:18" x14ac:dyDescent="0.2">
      <c r="B280" s="83" t="str">
        <f>IF(pt_fylk!A283=0," ",pt_fylk!A283)</f>
        <v xml:space="preserve"> </v>
      </c>
      <c r="C280" s="84" t="str">
        <f>IF(pt_fylk!B283=0," ",pt_fylk!B283)</f>
        <v xml:space="preserve"> </v>
      </c>
      <c r="D280" s="84" t="str">
        <f>IF(pt_fylk!C283=0," ",pt_fylk!C283)</f>
        <v xml:space="preserve"> </v>
      </c>
      <c r="E280" s="84" t="str">
        <f>IF(pt_fylk!D283=0," ",pt_fylk!D283)</f>
        <v xml:space="preserve"> </v>
      </c>
      <c r="F280" s="84" t="str">
        <f>IF(pt_fylk!E283=0," ",pt_fylk!E283)</f>
        <v xml:space="preserve"> </v>
      </c>
      <c r="G280" s="84" t="str">
        <f>IF(pt_fylk!F283=0," ",pt_fylk!F283)</f>
        <v xml:space="preserve"> </v>
      </c>
      <c r="H280" s="84" t="str">
        <f>IF(pt_fylk!G283=0," ",pt_fylk!G283)</f>
        <v xml:space="preserve"> </v>
      </c>
      <c r="I280" s="84" t="str">
        <f>IF(pt_fylk!H283=0," ",pt_fylk!H283)</f>
        <v xml:space="preserve"> </v>
      </c>
      <c r="J280" s="84" t="str">
        <f>IF(pt_fylk!I283=0," ",pt_fylk!I283)</f>
        <v xml:space="preserve"> </v>
      </c>
      <c r="K280" s="84" t="str">
        <f>IF(pt_fylk!J283=0," ",pt_fylk!J283)</f>
        <v xml:space="preserve"> </v>
      </c>
      <c r="L280" s="84" t="str">
        <f>IF(pt_fylk!K283=0," ",pt_fylk!K283)</f>
        <v xml:space="preserve"> </v>
      </c>
      <c r="M280" s="84" t="str">
        <f>IF(pt_fylk!L283=0," ",pt_fylk!L283)</f>
        <v xml:space="preserve"> </v>
      </c>
      <c r="N280" s="84" t="str">
        <f>IF(pt_fylk!M283=0," ",pt_fylk!M283)</f>
        <v xml:space="preserve"> </v>
      </c>
      <c r="O280" s="84" t="str">
        <f>IF(pt_fylk!N283=0," ",pt_fylk!N283)</f>
        <v xml:space="preserve"> </v>
      </c>
      <c r="P280" s="84" t="str">
        <f>IF(pt_fylk!O283=0," ",pt_fylk!O283)</f>
        <v xml:space="preserve"> </v>
      </c>
      <c r="Q280" s="84" t="str">
        <f>IF(pt_fylk!P283=0," ",pt_fylk!P283)</f>
        <v xml:space="preserve"> </v>
      </c>
      <c r="R280" s="84" t="str">
        <f>IF(pt_fylk!Q283=0," ",pt_fylk!Q283)</f>
        <v xml:space="preserve"> </v>
      </c>
    </row>
    <row r="281" spans="2:18" x14ac:dyDescent="0.2">
      <c r="B281" s="83" t="str">
        <f>IF(pt_fylk!A284=0," ",pt_fylk!A284)</f>
        <v xml:space="preserve"> </v>
      </c>
      <c r="C281" s="84" t="str">
        <f>IF(pt_fylk!B284=0," ",pt_fylk!B284)</f>
        <v xml:space="preserve"> </v>
      </c>
      <c r="D281" s="84" t="str">
        <f>IF(pt_fylk!C284=0," ",pt_fylk!C284)</f>
        <v xml:space="preserve"> </v>
      </c>
      <c r="E281" s="84" t="str">
        <f>IF(pt_fylk!D284=0," ",pt_fylk!D284)</f>
        <v xml:space="preserve"> </v>
      </c>
      <c r="F281" s="84" t="str">
        <f>IF(pt_fylk!E284=0," ",pt_fylk!E284)</f>
        <v xml:space="preserve"> </v>
      </c>
      <c r="G281" s="84" t="str">
        <f>IF(pt_fylk!F284=0," ",pt_fylk!F284)</f>
        <v xml:space="preserve"> </v>
      </c>
      <c r="H281" s="84" t="str">
        <f>IF(pt_fylk!G284=0," ",pt_fylk!G284)</f>
        <v xml:space="preserve"> </v>
      </c>
      <c r="I281" s="84" t="str">
        <f>IF(pt_fylk!H284=0," ",pt_fylk!H284)</f>
        <v xml:space="preserve"> </v>
      </c>
      <c r="J281" s="84" t="str">
        <f>IF(pt_fylk!I284=0," ",pt_fylk!I284)</f>
        <v xml:space="preserve"> </v>
      </c>
      <c r="K281" s="84" t="str">
        <f>IF(pt_fylk!J284=0," ",pt_fylk!J284)</f>
        <v xml:space="preserve"> </v>
      </c>
      <c r="L281" s="84" t="str">
        <f>IF(pt_fylk!K284=0," ",pt_fylk!K284)</f>
        <v xml:space="preserve"> </v>
      </c>
      <c r="M281" s="84" t="str">
        <f>IF(pt_fylk!L284=0," ",pt_fylk!L284)</f>
        <v xml:space="preserve"> </v>
      </c>
      <c r="N281" s="84" t="str">
        <f>IF(pt_fylk!M284=0," ",pt_fylk!M284)</f>
        <v xml:space="preserve"> </v>
      </c>
      <c r="O281" s="84" t="str">
        <f>IF(pt_fylk!N284=0," ",pt_fylk!N284)</f>
        <v xml:space="preserve"> </v>
      </c>
      <c r="P281" s="84" t="str">
        <f>IF(pt_fylk!O284=0," ",pt_fylk!O284)</f>
        <v xml:space="preserve"> </v>
      </c>
      <c r="Q281" s="84" t="str">
        <f>IF(pt_fylk!P284=0," ",pt_fylk!P284)</f>
        <v xml:space="preserve"> </v>
      </c>
      <c r="R281" s="84" t="str">
        <f>IF(pt_fylk!Q284=0," ",pt_fylk!Q284)</f>
        <v xml:space="preserve"> </v>
      </c>
    </row>
    <row r="282" spans="2:18" x14ac:dyDescent="0.2">
      <c r="B282" s="83" t="str">
        <f>IF(pt_fylk!A285=0," ",pt_fylk!A285)</f>
        <v xml:space="preserve"> </v>
      </c>
      <c r="C282" s="84" t="str">
        <f>IF(pt_fylk!B285=0," ",pt_fylk!B285)</f>
        <v xml:space="preserve"> </v>
      </c>
      <c r="D282" s="84" t="str">
        <f>IF(pt_fylk!C285=0," ",pt_fylk!C285)</f>
        <v xml:space="preserve"> </v>
      </c>
      <c r="E282" s="84" t="str">
        <f>IF(pt_fylk!D285=0," ",pt_fylk!D285)</f>
        <v xml:space="preserve"> </v>
      </c>
      <c r="F282" s="84" t="str">
        <f>IF(pt_fylk!E285=0," ",pt_fylk!E285)</f>
        <v xml:space="preserve"> </v>
      </c>
      <c r="G282" s="84" t="str">
        <f>IF(pt_fylk!F285=0," ",pt_fylk!F285)</f>
        <v xml:space="preserve"> </v>
      </c>
      <c r="H282" s="84" t="str">
        <f>IF(pt_fylk!G285=0," ",pt_fylk!G285)</f>
        <v xml:space="preserve"> </v>
      </c>
      <c r="I282" s="84" t="str">
        <f>IF(pt_fylk!H285=0," ",pt_fylk!H285)</f>
        <v xml:space="preserve"> </v>
      </c>
      <c r="J282" s="84" t="str">
        <f>IF(pt_fylk!I285=0," ",pt_fylk!I285)</f>
        <v xml:space="preserve"> </v>
      </c>
      <c r="K282" s="84" t="str">
        <f>IF(pt_fylk!J285=0," ",pt_fylk!J285)</f>
        <v xml:space="preserve"> </v>
      </c>
      <c r="L282" s="84" t="str">
        <f>IF(pt_fylk!K285=0," ",pt_fylk!K285)</f>
        <v xml:space="preserve"> </v>
      </c>
      <c r="M282" s="84" t="str">
        <f>IF(pt_fylk!L285=0," ",pt_fylk!L285)</f>
        <v xml:space="preserve"> </v>
      </c>
      <c r="N282" s="84" t="str">
        <f>IF(pt_fylk!M285=0," ",pt_fylk!M285)</f>
        <v xml:space="preserve"> </v>
      </c>
      <c r="O282" s="84" t="str">
        <f>IF(pt_fylk!N285=0," ",pt_fylk!N285)</f>
        <v xml:space="preserve"> </v>
      </c>
      <c r="P282" s="84" t="str">
        <f>IF(pt_fylk!O285=0," ",pt_fylk!O285)</f>
        <v xml:space="preserve"> </v>
      </c>
      <c r="Q282" s="84" t="str">
        <f>IF(pt_fylk!P285=0," ",pt_fylk!P285)</f>
        <v xml:space="preserve"> </v>
      </c>
      <c r="R282" s="84" t="str">
        <f>IF(pt_fylk!Q285=0," ",pt_fylk!Q285)</f>
        <v xml:space="preserve"> </v>
      </c>
    </row>
    <row r="283" spans="2:18" x14ac:dyDescent="0.2">
      <c r="B283" s="83" t="str">
        <f>IF(pt_fylk!A286=0," ",pt_fylk!A286)</f>
        <v xml:space="preserve"> </v>
      </c>
      <c r="C283" s="84" t="str">
        <f>IF(pt_fylk!B286=0," ",pt_fylk!B286)</f>
        <v xml:space="preserve"> </v>
      </c>
      <c r="D283" s="84" t="str">
        <f>IF(pt_fylk!C286=0," ",pt_fylk!C286)</f>
        <v xml:space="preserve"> </v>
      </c>
      <c r="E283" s="84" t="str">
        <f>IF(pt_fylk!D286=0," ",pt_fylk!D286)</f>
        <v xml:space="preserve"> </v>
      </c>
      <c r="F283" s="84" t="str">
        <f>IF(pt_fylk!E286=0," ",pt_fylk!E286)</f>
        <v xml:space="preserve"> </v>
      </c>
      <c r="G283" s="84" t="str">
        <f>IF(pt_fylk!F286=0," ",pt_fylk!F286)</f>
        <v xml:space="preserve"> </v>
      </c>
      <c r="H283" s="84" t="str">
        <f>IF(pt_fylk!G286=0," ",pt_fylk!G286)</f>
        <v xml:space="preserve"> </v>
      </c>
      <c r="I283" s="84" t="str">
        <f>IF(pt_fylk!H286=0," ",pt_fylk!H286)</f>
        <v xml:space="preserve"> </v>
      </c>
      <c r="J283" s="84" t="str">
        <f>IF(pt_fylk!I286=0," ",pt_fylk!I286)</f>
        <v xml:space="preserve"> </v>
      </c>
      <c r="K283" s="84" t="str">
        <f>IF(pt_fylk!J286=0," ",pt_fylk!J286)</f>
        <v xml:space="preserve"> </v>
      </c>
      <c r="L283" s="84" t="str">
        <f>IF(pt_fylk!K286=0," ",pt_fylk!K286)</f>
        <v xml:space="preserve"> </v>
      </c>
      <c r="M283" s="84" t="str">
        <f>IF(pt_fylk!L286=0," ",pt_fylk!L286)</f>
        <v xml:space="preserve"> </v>
      </c>
      <c r="N283" s="84" t="str">
        <f>IF(pt_fylk!M286=0," ",pt_fylk!M286)</f>
        <v xml:space="preserve"> </v>
      </c>
      <c r="O283" s="84" t="str">
        <f>IF(pt_fylk!N286=0," ",pt_fylk!N286)</f>
        <v xml:space="preserve"> </v>
      </c>
      <c r="P283" s="84" t="str">
        <f>IF(pt_fylk!O286=0," ",pt_fylk!O286)</f>
        <v xml:space="preserve"> </v>
      </c>
      <c r="Q283" s="84" t="str">
        <f>IF(pt_fylk!P286=0," ",pt_fylk!P286)</f>
        <v xml:space="preserve"> </v>
      </c>
      <c r="R283" s="84" t="str">
        <f>IF(pt_fylk!Q286=0," ",pt_fylk!Q286)</f>
        <v xml:space="preserve"> </v>
      </c>
    </row>
    <row r="284" spans="2:18" x14ac:dyDescent="0.2">
      <c r="B284" s="83" t="str">
        <f>IF(pt_fylk!A287=0," ",pt_fylk!A287)</f>
        <v xml:space="preserve"> </v>
      </c>
      <c r="C284" s="84" t="str">
        <f>IF(pt_fylk!B287=0," ",pt_fylk!B287)</f>
        <v xml:space="preserve"> </v>
      </c>
      <c r="D284" s="84" t="str">
        <f>IF(pt_fylk!C287=0," ",pt_fylk!C287)</f>
        <v xml:space="preserve"> </v>
      </c>
      <c r="E284" s="84" t="str">
        <f>IF(pt_fylk!D287=0," ",pt_fylk!D287)</f>
        <v xml:space="preserve"> </v>
      </c>
      <c r="F284" s="84" t="str">
        <f>IF(pt_fylk!E287=0," ",pt_fylk!E287)</f>
        <v xml:space="preserve"> </v>
      </c>
      <c r="G284" s="84" t="str">
        <f>IF(pt_fylk!F287=0," ",pt_fylk!F287)</f>
        <v xml:space="preserve"> </v>
      </c>
      <c r="H284" s="84" t="str">
        <f>IF(pt_fylk!G287=0," ",pt_fylk!G287)</f>
        <v xml:space="preserve"> </v>
      </c>
      <c r="I284" s="84" t="str">
        <f>IF(pt_fylk!H287=0," ",pt_fylk!H287)</f>
        <v xml:space="preserve"> </v>
      </c>
      <c r="J284" s="84" t="str">
        <f>IF(pt_fylk!I287=0," ",pt_fylk!I287)</f>
        <v xml:space="preserve"> </v>
      </c>
      <c r="K284" s="84" t="str">
        <f>IF(pt_fylk!J287=0," ",pt_fylk!J287)</f>
        <v xml:space="preserve"> </v>
      </c>
      <c r="L284" s="84" t="str">
        <f>IF(pt_fylk!K287=0," ",pt_fylk!K287)</f>
        <v xml:space="preserve"> </v>
      </c>
      <c r="M284" s="84" t="str">
        <f>IF(pt_fylk!L287=0," ",pt_fylk!L287)</f>
        <v xml:space="preserve"> </v>
      </c>
      <c r="N284" s="84" t="str">
        <f>IF(pt_fylk!M287=0," ",pt_fylk!M287)</f>
        <v xml:space="preserve"> </v>
      </c>
      <c r="O284" s="84" t="str">
        <f>IF(pt_fylk!N287=0," ",pt_fylk!N287)</f>
        <v xml:space="preserve"> </v>
      </c>
      <c r="P284" s="84" t="str">
        <f>IF(pt_fylk!O287=0," ",pt_fylk!O287)</f>
        <v xml:space="preserve"> </v>
      </c>
      <c r="Q284" s="84" t="str">
        <f>IF(pt_fylk!P287=0," ",pt_fylk!P287)</f>
        <v xml:space="preserve"> </v>
      </c>
      <c r="R284" s="84" t="str">
        <f>IF(pt_fylk!Q287=0," ",pt_fylk!Q287)</f>
        <v xml:space="preserve"> </v>
      </c>
    </row>
    <row r="285" spans="2:18" x14ac:dyDescent="0.2">
      <c r="B285" s="83" t="str">
        <f>IF(pt_fylk!A288=0," ",pt_fylk!A288)</f>
        <v xml:space="preserve"> </v>
      </c>
      <c r="C285" s="84" t="str">
        <f>IF(pt_fylk!B288=0," ",pt_fylk!B288)</f>
        <v xml:space="preserve"> </v>
      </c>
      <c r="D285" s="84" t="str">
        <f>IF(pt_fylk!C288=0," ",pt_fylk!C288)</f>
        <v xml:space="preserve"> </v>
      </c>
      <c r="E285" s="84" t="str">
        <f>IF(pt_fylk!D288=0," ",pt_fylk!D288)</f>
        <v xml:space="preserve"> </v>
      </c>
      <c r="F285" s="84" t="str">
        <f>IF(pt_fylk!E288=0," ",pt_fylk!E288)</f>
        <v xml:space="preserve"> </v>
      </c>
      <c r="G285" s="84" t="str">
        <f>IF(pt_fylk!F288=0," ",pt_fylk!F288)</f>
        <v xml:space="preserve"> </v>
      </c>
      <c r="H285" s="84" t="str">
        <f>IF(pt_fylk!G288=0," ",pt_fylk!G288)</f>
        <v xml:space="preserve"> </v>
      </c>
      <c r="I285" s="84" t="str">
        <f>IF(pt_fylk!H288=0," ",pt_fylk!H288)</f>
        <v xml:space="preserve"> </v>
      </c>
      <c r="J285" s="84" t="str">
        <f>IF(pt_fylk!I288=0," ",pt_fylk!I288)</f>
        <v xml:space="preserve"> </v>
      </c>
      <c r="K285" s="84" t="str">
        <f>IF(pt_fylk!J288=0," ",pt_fylk!J288)</f>
        <v xml:space="preserve"> </v>
      </c>
      <c r="L285" s="84" t="str">
        <f>IF(pt_fylk!K288=0," ",pt_fylk!K288)</f>
        <v xml:space="preserve"> </v>
      </c>
      <c r="M285" s="84" t="str">
        <f>IF(pt_fylk!L288=0," ",pt_fylk!L288)</f>
        <v xml:space="preserve"> </v>
      </c>
      <c r="N285" s="84" t="str">
        <f>IF(pt_fylk!M288=0," ",pt_fylk!M288)</f>
        <v xml:space="preserve"> </v>
      </c>
      <c r="O285" s="84" t="str">
        <f>IF(pt_fylk!N288=0," ",pt_fylk!N288)</f>
        <v xml:space="preserve"> </v>
      </c>
      <c r="P285" s="84" t="str">
        <f>IF(pt_fylk!O288=0," ",pt_fylk!O288)</f>
        <v xml:space="preserve"> </v>
      </c>
      <c r="Q285" s="84" t="str">
        <f>IF(pt_fylk!P288=0," ",pt_fylk!P288)</f>
        <v xml:space="preserve"> </v>
      </c>
      <c r="R285" s="84" t="str">
        <f>IF(pt_fylk!Q288=0," ",pt_fylk!Q288)</f>
        <v xml:space="preserve"> </v>
      </c>
    </row>
    <row r="286" spans="2:18" x14ac:dyDescent="0.2">
      <c r="B286" s="83" t="str">
        <f>IF(pt_fylk!A289=0," ",pt_fylk!A289)</f>
        <v xml:space="preserve"> </v>
      </c>
      <c r="C286" s="84" t="str">
        <f>IF(pt_fylk!B289=0," ",pt_fylk!B289)</f>
        <v xml:space="preserve"> </v>
      </c>
      <c r="D286" s="84" t="str">
        <f>IF(pt_fylk!C289=0," ",pt_fylk!C289)</f>
        <v xml:space="preserve"> </v>
      </c>
      <c r="E286" s="84" t="str">
        <f>IF(pt_fylk!D289=0," ",pt_fylk!D289)</f>
        <v xml:space="preserve"> </v>
      </c>
      <c r="F286" s="84" t="str">
        <f>IF(pt_fylk!E289=0," ",pt_fylk!E289)</f>
        <v xml:space="preserve"> </v>
      </c>
      <c r="G286" s="84" t="str">
        <f>IF(pt_fylk!F289=0," ",pt_fylk!F289)</f>
        <v xml:space="preserve"> </v>
      </c>
      <c r="H286" s="84" t="str">
        <f>IF(pt_fylk!G289=0," ",pt_fylk!G289)</f>
        <v xml:space="preserve"> </v>
      </c>
      <c r="I286" s="84" t="str">
        <f>IF(pt_fylk!H289=0," ",pt_fylk!H289)</f>
        <v xml:space="preserve"> </v>
      </c>
      <c r="J286" s="84" t="str">
        <f>IF(pt_fylk!I289=0," ",pt_fylk!I289)</f>
        <v xml:space="preserve"> </v>
      </c>
      <c r="K286" s="84" t="str">
        <f>IF(pt_fylk!J289=0," ",pt_fylk!J289)</f>
        <v xml:space="preserve"> </v>
      </c>
      <c r="L286" s="84" t="str">
        <f>IF(pt_fylk!K289=0," ",pt_fylk!K289)</f>
        <v xml:space="preserve"> </v>
      </c>
      <c r="M286" s="84" t="str">
        <f>IF(pt_fylk!L289=0," ",pt_fylk!L289)</f>
        <v xml:space="preserve"> </v>
      </c>
      <c r="N286" s="84" t="str">
        <f>IF(pt_fylk!M289=0," ",pt_fylk!M289)</f>
        <v xml:space="preserve"> </v>
      </c>
      <c r="O286" s="84" t="str">
        <f>IF(pt_fylk!N289=0," ",pt_fylk!N289)</f>
        <v xml:space="preserve"> </v>
      </c>
      <c r="P286" s="84" t="str">
        <f>IF(pt_fylk!O289=0," ",pt_fylk!O289)</f>
        <v xml:space="preserve"> </v>
      </c>
      <c r="Q286" s="84" t="str">
        <f>IF(pt_fylk!P289=0," ",pt_fylk!P289)</f>
        <v xml:space="preserve"> </v>
      </c>
      <c r="R286" s="84" t="str">
        <f>IF(pt_fylk!Q289=0," ",pt_fylk!Q289)</f>
        <v xml:space="preserve"> </v>
      </c>
    </row>
    <row r="287" spans="2:18" x14ac:dyDescent="0.2">
      <c r="B287" s="83" t="str">
        <f>IF(pt_fylk!A290=0," ",pt_fylk!A290)</f>
        <v xml:space="preserve"> </v>
      </c>
      <c r="C287" s="84" t="str">
        <f>IF(pt_fylk!B290=0," ",pt_fylk!B290)</f>
        <v xml:space="preserve"> </v>
      </c>
      <c r="D287" s="84" t="str">
        <f>IF(pt_fylk!C290=0," ",pt_fylk!C290)</f>
        <v xml:space="preserve"> </v>
      </c>
      <c r="E287" s="84" t="str">
        <f>IF(pt_fylk!D290=0," ",pt_fylk!D290)</f>
        <v xml:space="preserve"> </v>
      </c>
      <c r="F287" s="84" t="str">
        <f>IF(pt_fylk!E290=0," ",pt_fylk!E290)</f>
        <v xml:space="preserve"> </v>
      </c>
      <c r="G287" s="84" t="str">
        <f>IF(pt_fylk!F290=0," ",pt_fylk!F290)</f>
        <v xml:space="preserve"> </v>
      </c>
      <c r="H287" s="84" t="str">
        <f>IF(pt_fylk!G290=0," ",pt_fylk!G290)</f>
        <v xml:space="preserve"> </v>
      </c>
      <c r="I287" s="84" t="str">
        <f>IF(pt_fylk!H290=0," ",pt_fylk!H290)</f>
        <v xml:space="preserve"> </v>
      </c>
      <c r="J287" s="84" t="str">
        <f>IF(pt_fylk!I290=0," ",pt_fylk!I290)</f>
        <v xml:space="preserve"> </v>
      </c>
      <c r="K287" s="84" t="str">
        <f>IF(pt_fylk!J290=0," ",pt_fylk!J290)</f>
        <v xml:space="preserve"> </v>
      </c>
      <c r="L287" s="84" t="str">
        <f>IF(pt_fylk!K290=0," ",pt_fylk!K290)</f>
        <v xml:space="preserve"> </v>
      </c>
      <c r="M287" s="84" t="str">
        <f>IF(pt_fylk!L290=0," ",pt_fylk!L290)</f>
        <v xml:space="preserve"> </v>
      </c>
      <c r="N287" s="84" t="str">
        <f>IF(pt_fylk!M290=0," ",pt_fylk!M290)</f>
        <v xml:space="preserve"> </v>
      </c>
      <c r="O287" s="84" t="str">
        <f>IF(pt_fylk!N290=0," ",pt_fylk!N290)</f>
        <v xml:space="preserve"> </v>
      </c>
      <c r="P287" s="84" t="str">
        <f>IF(pt_fylk!O290=0," ",pt_fylk!O290)</f>
        <v xml:space="preserve"> </v>
      </c>
      <c r="Q287" s="84" t="str">
        <f>IF(pt_fylk!P290=0," ",pt_fylk!P290)</f>
        <v xml:space="preserve"> </v>
      </c>
      <c r="R287" s="84" t="str">
        <f>IF(pt_fylk!Q290=0," ",pt_fylk!Q290)</f>
        <v xml:space="preserve"> </v>
      </c>
    </row>
    <row r="288" spans="2:18" x14ac:dyDescent="0.2">
      <c r="B288" s="83" t="str">
        <f>IF(pt_fylk!A291=0," ",pt_fylk!A291)</f>
        <v xml:space="preserve"> </v>
      </c>
      <c r="C288" s="84" t="str">
        <f>IF(pt_fylk!B291=0," ",pt_fylk!B291)</f>
        <v xml:space="preserve"> </v>
      </c>
      <c r="D288" s="84" t="str">
        <f>IF(pt_fylk!C291=0," ",pt_fylk!C291)</f>
        <v xml:space="preserve"> </v>
      </c>
      <c r="E288" s="84" t="str">
        <f>IF(pt_fylk!D291=0," ",pt_fylk!D291)</f>
        <v xml:space="preserve"> </v>
      </c>
      <c r="F288" s="84" t="str">
        <f>IF(pt_fylk!E291=0," ",pt_fylk!E291)</f>
        <v xml:space="preserve"> </v>
      </c>
      <c r="G288" s="84" t="str">
        <f>IF(pt_fylk!F291=0," ",pt_fylk!F291)</f>
        <v xml:space="preserve"> </v>
      </c>
      <c r="H288" s="84" t="str">
        <f>IF(pt_fylk!G291=0," ",pt_fylk!G291)</f>
        <v xml:space="preserve"> </v>
      </c>
      <c r="I288" s="84" t="str">
        <f>IF(pt_fylk!H291=0," ",pt_fylk!H291)</f>
        <v xml:space="preserve"> </v>
      </c>
      <c r="J288" s="84" t="str">
        <f>IF(pt_fylk!I291=0," ",pt_fylk!I291)</f>
        <v xml:space="preserve"> </v>
      </c>
      <c r="K288" s="84" t="str">
        <f>IF(pt_fylk!J291=0," ",pt_fylk!J291)</f>
        <v xml:space="preserve"> </v>
      </c>
      <c r="L288" s="84" t="str">
        <f>IF(pt_fylk!K291=0," ",pt_fylk!K291)</f>
        <v xml:space="preserve"> </v>
      </c>
      <c r="M288" s="84" t="str">
        <f>IF(pt_fylk!L291=0," ",pt_fylk!L291)</f>
        <v xml:space="preserve"> </v>
      </c>
      <c r="N288" s="84" t="str">
        <f>IF(pt_fylk!M291=0," ",pt_fylk!M291)</f>
        <v xml:space="preserve"> </v>
      </c>
      <c r="O288" s="84" t="str">
        <f>IF(pt_fylk!N291=0," ",pt_fylk!N291)</f>
        <v xml:space="preserve"> </v>
      </c>
      <c r="P288" s="84" t="str">
        <f>IF(pt_fylk!O291=0," ",pt_fylk!O291)</f>
        <v xml:space="preserve"> </v>
      </c>
      <c r="Q288" s="84" t="str">
        <f>IF(pt_fylk!P291=0," ",pt_fylk!P291)</f>
        <v xml:space="preserve"> </v>
      </c>
      <c r="R288" s="84" t="str">
        <f>IF(pt_fylk!Q291=0," ",pt_fylk!Q291)</f>
        <v xml:space="preserve"> </v>
      </c>
    </row>
    <row r="289" spans="2:18" x14ac:dyDescent="0.2">
      <c r="B289" s="83" t="str">
        <f>IF(pt_fylk!A292=0," ",pt_fylk!A292)</f>
        <v xml:space="preserve"> </v>
      </c>
      <c r="C289" s="84" t="str">
        <f>IF(pt_fylk!B292=0," ",pt_fylk!B292)</f>
        <v xml:space="preserve"> </v>
      </c>
      <c r="D289" s="84" t="str">
        <f>IF(pt_fylk!C292=0," ",pt_fylk!C292)</f>
        <v xml:space="preserve"> </v>
      </c>
      <c r="E289" s="84" t="str">
        <f>IF(pt_fylk!D292=0," ",pt_fylk!D292)</f>
        <v xml:space="preserve"> </v>
      </c>
      <c r="F289" s="84" t="str">
        <f>IF(pt_fylk!E292=0," ",pt_fylk!E292)</f>
        <v xml:space="preserve"> </v>
      </c>
      <c r="G289" s="84" t="str">
        <f>IF(pt_fylk!F292=0," ",pt_fylk!F292)</f>
        <v xml:space="preserve"> </v>
      </c>
      <c r="H289" s="84" t="str">
        <f>IF(pt_fylk!G292=0," ",pt_fylk!G292)</f>
        <v xml:space="preserve"> </v>
      </c>
      <c r="I289" s="84" t="str">
        <f>IF(pt_fylk!H292=0," ",pt_fylk!H292)</f>
        <v xml:space="preserve"> </v>
      </c>
      <c r="J289" s="84" t="str">
        <f>IF(pt_fylk!I292=0," ",pt_fylk!I292)</f>
        <v xml:space="preserve"> </v>
      </c>
      <c r="K289" s="84" t="str">
        <f>IF(pt_fylk!J292=0," ",pt_fylk!J292)</f>
        <v xml:space="preserve"> </v>
      </c>
      <c r="L289" s="84" t="str">
        <f>IF(pt_fylk!K292=0," ",pt_fylk!K292)</f>
        <v xml:space="preserve"> </v>
      </c>
      <c r="M289" s="84" t="str">
        <f>IF(pt_fylk!L292=0," ",pt_fylk!L292)</f>
        <v xml:space="preserve"> </v>
      </c>
      <c r="N289" s="84" t="str">
        <f>IF(pt_fylk!M292=0," ",pt_fylk!M292)</f>
        <v xml:space="preserve"> </v>
      </c>
      <c r="O289" s="84" t="str">
        <f>IF(pt_fylk!N292=0," ",pt_fylk!N292)</f>
        <v xml:space="preserve"> </v>
      </c>
      <c r="P289" s="84" t="str">
        <f>IF(pt_fylk!O292=0," ",pt_fylk!O292)</f>
        <v xml:space="preserve"> </v>
      </c>
      <c r="Q289" s="84" t="str">
        <f>IF(pt_fylk!P292=0," ",pt_fylk!P292)</f>
        <v xml:space="preserve"> </v>
      </c>
      <c r="R289" s="84" t="str">
        <f>IF(pt_fylk!Q292=0," ",pt_fylk!Q292)</f>
        <v xml:space="preserve"> </v>
      </c>
    </row>
    <row r="290" spans="2:18" x14ac:dyDescent="0.2">
      <c r="B290" s="83" t="str">
        <f>IF(pt_fylk!A293=0," ",pt_fylk!A293)</f>
        <v xml:space="preserve"> </v>
      </c>
      <c r="C290" s="84" t="str">
        <f>IF(pt_fylk!B293=0," ",pt_fylk!B293)</f>
        <v xml:space="preserve"> </v>
      </c>
      <c r="D290" s="84" t="str">
        <f>IF(pt_fylk!C293=0," ",pt_fylk!C293)</f>
        <v xml:space="preserve"> </v>
      </c>
      <c r="E290" s="84" t="str">
        <f>IF(pt_fylk!D293=0," ",pt_fylk!D293)</f>
        <v xml:space="preserve"> </v>
      </c>
      <c r="F290" s="84" t="str">
        <f>IF(pt_fylk!E293=0," ",pt_fylk!E293)</f>
        <v xml:space="preserve"> </v>
      </c>
      <c r="G290" s="84" t="str">
        <f>IF(pt_fylk!F293=0," ",pt_fylk!F293)</f>
        <v xml:space="preserve"> </v>
      </c>
      <c r="H290" s="84" t="str">
        <f>IF(pt_fylk!G293=0," ",pt_fylk!G293)</f>
        <v xml:space="preserve"> </v>
      </c>
      <c r="I290" s="84" t="str">
        <f>IF(pt_fylk!H293=0," ",pt_fylk!H293)</f>
        <v xml:space="preserve"> </v>
      </c>
      <c r="J290" s="84" t="str">
        <f>IF(pt_fylk!I293=0," ",pt_fylk!I293)</f>
        <v xml:space="preserve"> </v>
      </c>
      <c r="K290" s="84" t="str">
        <f>IF(pt_fylk!J293=0," ",pt_fylk!J293)</f>
        <v xml:space="preserve"> </v>
      </c>
      <c r="L290" s="84" t="str">
        <f>IF(pt_fylk!K293=0," ",pt_fylk!K293)</f>
        <v xml:space="preserve"> </v>
      </c>
      <c r="M290" s="84" t="str">
        <f>IF(pt_fylk!L293=0," ",pt_fylk!L293)</f>
        <v xml:space="preserve"> </v>
      </c>
      <c r="N290" s="84" t="str">
        <f>IF(pt_fylk!M293=0," ",pt_fylk!M293)</f>
        <v xml:space="preserve"> </v>
      </c>
      <c r="O290" s="84" t="str">
        <f>IF(pt_fylk!N293=0," ",pt_fylk!N293)</f>
        <v xml:space="preserve"> </v>
      </c>
      <c r="P290" s="84" t="str">
        <f>IF(pt_fylk!O293=0," ",pt_fylk!O293)</f>
        <v xml:space="preserve"> </v>
      </c>
      <c r="Q290" s="84" t="str">
        <f>IF(pt_fylk!P293=0," ",pt_fylk!P293)</f>
        <v xml:space="preserve"> </v>
      </c>
      <c r="R290" s="84" t="str">
        <f>IF(pt_fylk!Q293=0," ",pt_fylk!Q293)</f>
        <v xml:space="preserve"> </v>
      </c>
    </row>
    <row r="291" spans="2:18" x14ac:dyDescent="0.2">
      <c r="B291" s="83" t="str">
        <f>IF(pt_fylk!A294=0," ",pt_fylk!A294)</f>
        <v xml:space="preserve"> </v>
      </c>
      <c r="C291" s="84" t="str">
        <f>IF(pt_fylk!B294=0," ",pt_fylk!B294)</f>
        <v xml:space="preserve"> </v>
      </c>
      <c r="D291" s="84" t="str">
        <f>IF(pt_fylk!C294=0," ",pt_fylk!C294)</f>
        <v xml:space="preserve"> </v>
      </c>
      <c r="E291" s="84" t="str">
        <f>IF(pt_fylk!D294=0," ",pt_fylk!D294)</f>
        <v xml:space="preserve"> </v>
      </c>
      <c r="F291" s="84" t="str">
        <f>IF(pt_fylk!E294=0," ",pt_fylk!E294)</f>
        <v xml:space="preserve"> </v>
      </c>
      <c r="G291" s="84" t="str">
        <f>IF(pt_fylk!F294=0," ",pt_fylk!F294)</f>
        <v xml:space="preserve"> </v>
      </c>
      <c r="H291" s="84" t="str">
        <f>IF(pt_fylk!G294=0," ",pt_fylk!G294)</f>
        <v xml:space="preserve"> </v>
      </c>
      <c r="I291" s="84" t="str">
        <f>IF(pt_fylk!H294=0," ",pt_fylk!H294)</f>
        <v xml:space="preserve"> </v>
      </c>
      <c r="J291" s="84" t="str">
        <f>IF(pt_fylk!I294=0," ",pt_fylk!I294)</f>
        <v xml:space="preserve"> </v>
      </c>
      <c r="K291" s="84" t="str">
        <f>IF(pt_fylk!J294=0," ",pt_fylk!J294)</f>
        <v xml:space="preserve"> </v>
      </c>
      <c r="L291" s="84" t="str">
        <f>IF(pt_fylk!K294=0," ",pt_fylk!K294)</f>
        <v xml:space="preserve"> </v>
      </c>
      <c r="M291" s="84" t="str">
        <f>IF(pt_fylk!L294=0," ",pt_fylk!L294)</f>
        <v xml:space="preserve"> </v>
      </c>
      <c r="N291" s="84" t="str">
        <f>IF(pt_fylk!M294=0," ",pt_fylk!M294)</f>
        <v xml:space="preserve"> </v>
      </c>
      <c r="O291" s="84" t="str">
        <f>IF(pt_fylk!N294=0," ",pt_fylk!N294)</f>
        <v xml:space="preserve"> </v>
      </c>
      <c r="P291" s="84" t="str">
        <f>IF(pt_fylk!O294=0," ",pt_fylk!O294)</f>
        <v xml:space="preserve"> </v>
      </c>
      <c r="Q291" s="84" t="str">
        <f>IF(pt_fylk!P294=0," ",pt_fylk!P294)</f>
        <v xml:space="preserve"> </v>
      </c>
      <c r="R291" s="84" t="str">
        <f>IF(pt_fylk!Q294=0," ",pt_fylk!Q294)</f>
        <v xml:space="preserve"> </v>
      </c>
    </row>
    <row r="292" spans="2:18" x14ac:dyDescent="0.2">
      <c r="B292" s="83" t="str">
        <f>IF(pt_fylk!A295=0," ",pt_fylk!A295)</f>
        <v xml:space="preserve"> </v>
      </c>
      <c r="C292" s="84" t="str">
        <f>IF(pt_fylk!B295=0," ",pt_fylk!B295)</f>
        <v xml:space="preserve"> </v>
      </c>
      <c r="D292" s="84" t="str">
        <f>IF(pt_fylk!C295=0," ",pt_fylk!C295)</f>
        <v xml:space="preserve"> </v>
      </c>
      <c r="E292" s="84" t="str">
        <f>IF(pt_fylk!D295=0," ",pt_fylk!D295)</f>
        <v xml:space="preserve"> </v>
      </c>
      <c r="F292" s="84" t="str">
        <f>IF(pt_fylk!E295=0," ",pt_fylk!E295)</f>
        <v xml:space="preserve"> </v>
      </c>
      <c r="G292" s="84" t="str">
        <f>IF(pt_fylk!F295=0," ",pt_fylk!F295)</f>
        <v xml:space="preserve"> </v>
      </c>
      <c r="H292" s="84" t="str">
        <f>IF(pt_fylk!G295=0," ",pt_fylk!G295)</f>
        <v xml:space="preserve"> </v>
      </c>
      <c r="I292" s="84" t="str">
        <f>IF(pt_fylk!H295=0," ",pt_fylk!H295)</f>
        <v xml:space="preserve"> </v>
      </c>
      <c r="J292" s="84" t="str">
        <f>IF(pt_fylk!I295=0," ",pt_fylk!I295)</f>
        <v xml:space="preserve"> </v>
      </c>
      <c r="K292" s="84" t="str">
        <f>IF(pt_fylk!J295=0," ",pt_fylk!J295)</f>
        <v xml:space="preserve"> </v>
      </c>
      <c r="L292" s="84" t="str">
        <f>IF(pt_fylk!K295=0," ",pt_fylk!K295)</f>
        <v xml:space="preserve"> </v>
      </c>
      <c r="M292" s="84" t="str">
        <f>IF(pt_fylk!L295=0," ",pt_fylk!L295)</f>
        <v xml:space="preserve"> </v>
      </c>
      <c r="N292" s="84" t="str">
        <f>IF(pt_fylk!M295=0," ",pt_fylk!M295)</f>
        <v xml:space="preserve"> </v>
      </c>
      <c r="O292" s="84" t="str">
        <f>IF(pt_fylk!N295=0," ",pt_fylk!N295)</f>
        <v xml:space="preserve"> </v>
      </c>
      <c r="P292" s="84" t="str">
        <f>IF(pt_fylk!O295=0," ",pt_fylk!O295)</f>
        <v xml:space="preserve"> </v>
      </c>
      <c r="Q292" s="84" t="str">
        <f>IF(pt_fylk!P295=0," ",pt_fylk!P295)</f>
        <v xml:space="preserve"> </v>
      </c>
      <c r="R292" s="84" t="str">
        <f>IF(pt_fylk!Q295=0," ",pt_fylk!Q295)</f>
        <v xml:space="preserve"> </v>
      </c>
    </row>
    <row r="293" spans="2:18" x14ac:dyDescent="0.2">
      <c r="B293" s="83" t="str">
        <f>IF(pt_fylk!A296=0," ",pt_fylk!A296)</f>
        <v xml:space="preserve"> </v>
      </c>
      <c r="C293" s="84" t="str">
        <f>IF(pt_fylk!B296=0," ",pt_fylk!B296)</f>
        <v xml:space="preserve"> </v>
      </c>
      <c r="D293" s="84" t="str">
        <f>IF(pt_fylk!C296=0," ",pt_fylk!C296)</f>
        <v xml:space="preserve"> </v>
      </c>
      <c r="E293" s="84" t="str">
        <f>IF(pt_fylk!D296=0," ",pt_fylk!D296)</f>
        <v xml:space="preserve"> </v>
      </c>
      <c r="F293" s="84" t="str">
        <f>IF(pt_fylk!E296=0," ",pt_fylk!E296)</f>
        <v xml:space="preserve"> </v>
      </c>
      <c r="G293" s="84" t="str">
        <f>IF(pt_fylk!F296=0," ",pt_fylk!F296)</f>
        <v xml:space="preserve"> </v>
      </c>
      <c r="H293" s="84" t="str">
        <f>IF(pt_fylk!G296=0," ",pt_fylk!G296)</f>
        <v xml:space="preserve"> </v>
      </c>
      <c r="I293" s="84" t="str">
        <f>IF(pt_fylk!H296=0," ",pt_fylk!H296)</f>
        <v xml:space="preserve"> </v>
      </c>
      <c r="J293" s="84" t="str">
        <f>IF(pt_fylk!I296=0," ",pt_fylk!I296)</f>
        <v xml:space="preserve"> </v>
      </c>
      <c r="K293" s="84" t="str">
        <f>IF(pt_fylk!J296=0," ",pt_fylk!J296)</f>
        <v xml:space="preserve"> </v>
      </c>
      <c r="L293" s="84" t="str">
        <f>IF(pt_fylk!K296=0," ",pt_fylk!K296)</f>
        <v xml:space="preserve"> </v>
      </c>
      <c r="M293" s="84" t="str">
        <f>IF(pt_fylk!L296=0," ",pt_fylk!L296)</f>
        <v xml:space="preserve"> </v>
      </c>
      <c r="N293" s="84" t="str">
        <f>IF(pt_fylk!M296=0," ",pt_fylk!M296)</f>
        <v xml:space="preserve"> </v>
      </c>
      <c r="O293" s="84" t="str">
        <f>IF(pt_fylk!N296=0," ",pt_fylk!N296)</f>
        <v xml:space="preserve"> </v>
      </c>
      <c r="P293" s="84" t="str">
        <f>IF(pt_fylk!O296=0," ",pt_fylk!O296)</f>
        <v xml:space="preserve"> </v>
      </c>
      <c r="Q293" s="84" t="str">
        <f>IF(pt_fylk!P296=0," ",pt_fylk!P296)</f>
        <v xml:space="preserve"> </v>
      </c>
      <c r="R293" s="84" t="str">
        <f>IF(pt_fylk!Q296=0," ",pt_fylk!Q296)</f>
        <v xml:space="preserve"> </v>
      </c>
    </row>
    <row r="294" spans="2:18" x14ac:dyDescent="0.2">
      <c r="B294" s="83" t="str">
        <f>IF(pt_fylk!A297=0," ",pt_fylk!A297)</f>
        <v xml:space="preserve"> </v>
      </c>
      <c r="C294" s="84" t="str">
        <f>IF(pt_fylk!B297=0," ",pt_fylk!B297)</f>
        <v xml:space="preserve"> </v>
      </c>
      <c r="D294" s="84" t="str">
        <f>IF(pt_fylk!C297=0," ",pt_fylk!C297)</f>
        <v xml:space="preserve"> </v>
      </c>
      <c r="E294" s="84" t="str">
        <f>IF(pt_fylk!D297=0," ",pt_fylk!D297)</f>
        <v xml:space="preserve"> </v>
      </c>
      <c r="F294" s="84" t="str">
        <f>IF(pt_fylk!E297=0," ",pt_fylk!E297)</f>
        <v xml:space="preserve"> </v>
      </c>
      <c r="G294" s="84" t="str">
        <f>IF(pt_fylk!F297=0," ",pt_fylk!F297)</f>
        <v xml:space="preserve"> </v>
      </c>
      <c r="H294" s="84" t="str">
        <f>IF(pt_fylk!G297=0," ",pt_fylk!G297)</f>
        <v xml:space="preserve"> </v>
      </c>
      <c r="I294" s="84" t="str">
        <f>IF(pt_fylk!H297=0," ",pt_fylk!H297)</f>
        <v xml:space="preserve"> </v>
      </c>
      <c r="J294" s="84" t="str">
        <f>IF(pt_fylk!I297=0," ",pt_fylk!I297)</f>
        <v xml:space="preserve"> </v>
      </c>
      <c r="K294" s="84" t="str">
        <f>IF(pt_fylk!J297=0," ",pt_fylk!J297)</f>
        <v xml:space="preserve"> </v>
      </c>
      <c r="L294" s="84" t="str">
        <f>IF(pt_fylk!K297=0," ",pt_fylk!K297)</f>
        <v xml:space="preserve"> </v>
      </c>
      <c r="M294" s="84" t="str">
        <f>IF(pt_fylk!L297=0," ",pt_fylk!L297)</f>
        <v xml:space="preserve"> </v>
      </c>
      <c r="N294" s="84" t="str">
        <f>IF(pt_fylk!M297=0," ",pt_fylk!M297)</f>
        <v xml:space="preserve"> </v>
      </c>
      <c r="O294" s="84" t="str">
        <f>IF(pt_fylk!N297=0," ",pt_fylk!N297)</f>
        <v xml:space="preserve"> </v>
      </c>
      <c r="P294" s="84" t="str">
        <f>IF(pt_fylk!O297=0," ",pt_fylk!O297)</f>
        <v xml:space="preserve"> </v>
      </c>
      <c r="Q294" s="84" t="str">
        <f>IF(pt_fylk!P297=0," ",pt_fylk!P297)</f>
        <v xml:space="preserve"> </v>
      </c>
      <c r="R294" s="84" t="str">
        <f>IF(pt_fylk!Q297=0," ",pt_fylk!Q297)</f>
        <v xml:space="preserve"> </v>
      </c>
    </row>
    <row r="295" spans="2:18" x14ac:dyDescent="0.2">
      <c r="B295" s="83" t="str">
        <f>IF(pt_fylk!A298=0," ",pt_fylk!A298)</f>
        <v xml:space="preserve"> </v>
      </c>
      <c r="C295" s="84" t="str">
        <f>IF(pt_fylk!B298=0," ",pt_fylk!B298)</f>
        <v xml:space="preserve"> </v>
      </c>
      <c r="D295" s="84" t="str">
        <f>IF(pt_fylk!C298=0," ",pt_fylk!C298)</f>
        <v xml:space="preserve"> </v>
      </c>
      <c r="E295" s="84" t="str">
        <f>IF(pt_fylk!D298=0," ",pt_fylk!D298)</f>
        <v xml:space="preserve"> </v>
      </c>
      <c r="F295" s="84" t="str">
        <f>IF(pt_fylk!E298=0," ",pt_fylk!E298)</f>
        <v xml:space="preserve"> </v>
      </c>
      <c r="G295" s="84" t="str">
        <f>IF(pt_fylk!F298=0," ",pt_fylk!F298)</f>
        <v xml:space="preserve"> </v>
      </c>
      <c r="H295" s="84" t="str">
        <f>IF(pt_fylk!G298=0," ",pt_fylk!G298)</f>
        <v xml:space="preserve"> </v>
      </c>
      <c r="I295" s="84" t="str">
        <f>IF(pt_fylk!H298=0," ",pt_fylk!H298)</f>
        <v xml:space="preserve"> </v>
      </c>
      <c r="J295" s="84" t="str">
        <f>IF(pt_fylk!I298=0," ",pt_fylk!I298)</f>
        <v xml:space="preserve"> </v>
      </c>
      <c r="K295" s="84" t="str">
        <f>IF(pt_fylk!J298=0," ",pt_fylk!J298)</f>
        <v xml:space="preserve"> </v>
      </c>
      <c r="L295" s="84" t="str">
        <f>IF(pt_fylk!K298=0," ",pt_fylk!K298)</f>
        <v xml:space="preserve"> </v>
      </c>
      <c r="M295" s="84" t="str">
        <f>IF(pt_fylk!L298=0," ",pt_fylk!L298)</f>
        <v xml:space="preserve"> </v>
      </c>
      <c r="N295" s="84" t="str">
        <f>IF(pt_fylk!M298=0," ",pt_fylk!M298)</f>
        <v xml:space="preserve"> </v>
      </c>
      <c r="O295" s="84" t="str">
        <f>IF(pt_fylk!N298=0," ",pt_fylk!N298)</f>
        <v xml:space="preserve"> </v>
      </c>
      <c r="P295" s="84" t="str">
        <f>IF(pt_fylk!O298=0," ",pt_fylk!O298)</f>
        <v xml:space="preserve"> </v>
      </c>
      <c r="Q295" s="84" t="str">
        <f>IF(pt_fylk!P298=0," ",pt_fylk!P298)</f>
        <v xml:space="preserve"> </v>
      </c>
      <c r="R295" s="84" t="str">
        <f>IF(pt_fylk!Q298=0," ",pt_fylk!Q298)</f>
        <v xml:space="preserve"> </v>
      </c>
    </row>
    <row r="296" spans="2:18" x14ac:dyDescent="0.2">
      <c r="B296" s="83" t="str">
        <f>IF(pt_fylk!A299=0," ",pt_fylk!A299)</f>
        <v xml:space="preserve"> </v>
      </c>
      <c r="C296" s="84" t="str">
        <f>IF(pt_fylk!B299=0," ",pt_fylk!B299)</f>
        <v xml:space="preserve"> </v>
      </c>
      <c r="D296" s="84" t="str">
        <f>IF(pt_fylk!C299=0," ",pt_fylk!C299)</f>
        <v xml:space="preserve"> </v>
      </c>
      <c r="E296" s="84" t="str">
        <f>IF(pt_fylk!D299=0," ",pt_fylk!D299)</f>
        <v xml:space="preserve"> </v>
      </c>
      <c r="F296" s="84" t="str">
        <f>IF(pt_fylk!E299=0," ",pt_fylk!E299)</f>
        <v xml:space="preserve"> </v>
      </c>
      <c r="G296" s="84" t="str">
        <f>IF(pt_fylk!F299=0," ",pt_fylk!F299)</f>
        <v xml:space="preserve"> </v>
      </c>
      <c r="H296" s="84" t="str">
        <f>IF(pt_fylk!G299=0," ",pt_fylk!G299)</f>
        <v xml:space="preserve"> </v>
      </c>
      <c r="I296" s="84" t="str">
        <f>IF(pt_fylk!H299=0," ",pt_fylk!H299)</f>
        <v xml:space="preserve"> </v>
      </c>
      <c r="J296" s="84" t="str">
        <f>IF(pt_fylk!I299=0," ",pt_fylk!I299)</f>
        <v xml:space="preserve"> </v>
      </c>
      <c r="K296" s="84" t="str">
        <f>IF(pt_fylk!J299=0," ",pt_fylk!J299)</f>
        <v xml:space="preserve"> </v>
      </c>
      <c r="L296" s="84" t="str">
        <f>IF(pt_fylk!K299=0," ",pt_fylk!K299)</f>
        <v xml:space="preserve"> </v>
      </c>
      <c r="M296" s="84" t="str">
        <f>IF(pt_fylk!L299=0," ",pt_fylk!L299)</f>
        <v xml:space="preserve"> </v>
      </c>
      <c r="N296" s="84" t="str">
        <f>IF(pt_fylk!M299=0," ",pt_fylk!M299)</f>
        <v xml:space="preserve"> </v>
      </c>
      <c r="O296" s="84" t="str">
        <f>IF(pt_fylk!N299=0," ",pt_fylk!N299)</f>
        <v xml:space="preserve"> </v>
      </c>
      <c r="P296" s="84" t="str">
        <f>IF(pt_fylk!O299=0," ",pt_fylk!O299)</f>
        <v xml:space="preserve"> </v>
      </c>
      <c r="Q296" s="84" t="str">
        <f>IF(pt_fylk!P299=0," ",pt_fylk!P299)</f>
        <v xml:space="preserve"> </v>
      </c>
      <c r="R296" s="84" t="str">
        <f>IF(pt_fylk!Q299=0," ",pt_fylk!Q299)</f>
        <v xml:space="preserve"> </v>
      </c>
    </row>
    <row r="297" spans="2:18" x14ac:dyDescent="0.2">
      <c r="B297" s="83" t="str">
        <f>IF(pt_fylk!A300=0," ",pt_fylk!A300)</f>
        <v xml:space="preserve"> </v>
      </c>
      <c r="C297" s="84" t="str">
        <f>IF(pt_fylk!B300=0," ",pt_fylk!B300)</f>
        <v xml:space="preserve"> </v>
      </c>
      <c r="D297" s="84" t="str">
        <f>IF(pt_fylk!C300=0," ",pt_fylk!C300)</f>
        <v xml:space="preserve"> </v>
      </c>
      <c r="E297" s="84" t="str">
        <f>IF(pt_fylk!D300=0," ",pt_fylk!D300)</f>
        <v xml:space="preserve"> </v>
      </c>
      <c r="F297" s="84" t="str">
        <f>IF(pt_fylk!E300=0," ",pt_fylk!E300)</f>
        <v xml:space="preserve"> </v>
      </c>
      <c r="G297" s="84" t="str">
        <f>IF(pt_fylk!F300=0," ",pt_fylk!F300)</f>
        <v xml:space="preserve"> </v>
      </c>
      <c r="H297" s="84" t="str">
        <f>IF(pt_fylk!G300=0," ",pt_fylk!G300)</f>
        <v xml:space="preserve"> </v>
      </c>
      <c r="I297" s="84" t="str">
        <f>IF(pt_fylk!H300=0," ",pt_fylk!H300)</f>
        <v xml:space="preserve"> </v>
      </c>
      <c r="J297" s="84" t="str">
        <f>IF(pt_fylk!I300=0," ",pt_fylk!I300)</f>
        <v xml:space="preserve"> </v>
      </c>
      <c r="K297" s="84" t="str">
        <f>IF(pt_fylk!J300=0," ",pt_fylk!J300)</f>
        <v xml:space="preserve"> </v>
      </c>
      <c r="L297" s="84" t="str">
        <f>IF(pt_fylk!K300=0," ",pt_fylk!K300)</f>
        <v xml:space="preserve"> </v>
      </c>
      <c r="M297" s="84" t="str">
        <f>IF(pt_fylk!L300=0," ",pt_fylk!L300)</f>
        <v xml:space="preserve"> </v>
      </c>
      <c r="N297" s="84" t="str">
        <f>IF(pt_fylk!M300=0," ",pt_fylk!M300)</f>
        <v xml:space="preserve"> </v>
      </c>
      <c r="O297" s="84" t="str">
        <f>IF(pt_fylk!N300=0," ",pt_fylk!N300)</f>
        <v xml:space="preserve"> </v>
      </c>
      <c r="P297" s="84" t="str">
        <f>IF(pt_fylk!O300=0," ",pt_fylk!O300)</f>
        <v xml:space="preserve"> </v>
      </c>
      <c r="Q297" s="84" t="str">
        <f>IF(pt_fylk!P300=0," ",pt_fylk!P300)</f>
        <v xml:space="preserve"> </v>
      </c>
      <c r="R297" s="84" t="str">
        <f>IF(pt_fylk!Q300=0," ",pt_fylk!Q300)</f>
        <v xml:space="preserve"> </v>
      </c>
    </row>
    <row r="298" spans="2:18" x14ac:dyDescent="0.2">
      <c r="B298" s="83" t="str">
        <f>IF(pt_fylk!A301=0," ",pt_fylk!A301)</f>
        <v xml:space="preserve"> </v>
      </c>
      <c r="C298" s="84" t="str">
        <f>IF(pt_fylk!B301=0," ",pt_fylk!B301)</f>
        <v xml:space="preserve"> </v>
      </c>
      <c r="D298" s="84" t="str">
        <f>IF(pt_fylk!C301=0," ",pt_fylk!C301)</f>
        <v xml:space="preserve"> </v>
      </c>
      <c r="E298" s="84" t="str">
        <f>IF(pt_fylk!D301=0," ",pt_fylk!D301)</f>
        <v xml:space="preserve"> </v>
      </c>
      <c r="F298" s="84" t="str">
        <f>IF(pt_fylk!E301=0," ",pt_fylk!E301)</f>
        <v xml:space="preserve"> </v>
      </c>
      <c r="G298" s="84" t="str">
        <f>IF(pt_fylk!F301=0," ",pt_fylk!F301)</f>
        <v xml:space="preserve"> </v>
      </c>
      <c r="H298" s="84" t="str">
        <f>IF(pt_fylk!G301=0," ",pt_fylk!G301)</f>
        <v xml:space="preserve"> </v>
      </c>
      <c r="I298" s="84" t="str">
        <f>IF(pt_fylk!H301=0," ",pt_fylk!H301)</f>
        <v xml:space="preserve"> </v>
      </c>
      <c r="J298" s="84" t="str">
        <f>IF(pt_fylk!I301=0," ",pt_fylk!I301)</f>
        <v xml:space="preserve"> </v>
      </c>
      <c r="K298" s="84" t="str">
        <f>IF(pt_fylk!J301=0," ",pt_fylk!J301)</f>
        <v xml:space="preserve"> </v>
      </c>
      <c r="L298" s="84" t="str">
        <f>IF(pt_fylk!K301=0," ",pt_fylk!K301)</f>
        <v xml:space="preserve"> </v>
      </c>
      <c r="M298" s="84" t="str">
        <f>IF(pt_fylk!L301=0," ",pt_fylk!L301)</f>
        <v xml:space="preserve"> </v>
      </c>
      <c r="N298" s="84" t="str">
        <f>IF(pt_fylk!M301=0," ",pt_fylk!M301)</f>
        <v xml:space="preserve"> </v>
      </c>
      <c r="O298" s="84" t="str">
        <f>IF(pt_fylk!N301=0," ",pt_fylk!N301)</f>
        <v xml:space="preserve"> </v>
      </c>
      <c r="P298" s="84" t="str">
        <f>IF(pt_fylk!O301=0," ",pt_fylk!O301)</f>
        <v xml:space="preserve"> </v>
      </c>
      <c r="Q298" s="84" t="str">
        <f>IF(pt_fylk!P301=0," ",pt_fylk!P301)</f>
        <v xml:space="preserve"> </v>
      </c>
      <c r="R298" s="84" t="str">
        <f>IF(pt_fylk!Q301=0," ",pt_fylk!Q301)</f>
        <v xml:space="preserve"> </v>
      </c>
    </row>
    <row r="299" spans="2:18" x14ac:dyDescent="0.2">
      <c r="B299" s="83" t="str">
        <f>IF(pt_fylk!A302=0," ",pt_fylk!A302)</f>
        <v xml:space="preserve"> </v>
      </c>
      <c r="C299" s="84" t="str">
        <f>IF(pt_fylk!B302=0," ",pt_fylk!B302)</f>
        <v xml:space="preserve"> </v>
      </c>
      <c r="D299" s="84" t="str">
        <f>IF(pt_fylk!C302=0," ",pt_fylk!C302)</f>
        <v xml:space="preserve"> </v>
      </c>
      <c r="E299" s="84" t="str">
        <f>IF(pt_fylk!D302=0," ",pt_fylk!D302)</f>
        <v xml:space="preserve"> </v>
      </c>
      <c r="F299" s="84" t="str">
        <f>IF(pt_fylk!E302=0," ",pt_fylk!E302)</f>
        <v xml:space="preserve"> </v>
      </c>
      <c r="G299" s="84" t="str">
        <f>IF(pt_fylk!F302=0," ",pt_fylk!F302)</f>
        <v xml:space="preserve"> </v>
      </c>
      <c r="H299" s="84" t="str">
        <f>IF(pt_fylk!G302=0," ",pt_fylk!G302)</f>
        <v xml:space="preserve"> </v>
      </c>
      <c r="I299" s="84" t="str">
        <f>IF(pt_fylk!H302=0," ",pt_fylk!H302)</f>
        <v xml:space="preserve"> </v>
      </c>
      <c r="J299" s="84" t="str">
        <f>IF(pt_fylk!I302=0," ",pt_fylk!I302)</f>
        <v xml:space="preserve"> </v>
      </c>
      <c r="K299" s="84" t="str">
        <f>IF(pt_fylk!J302=0," ",pt_fylk!J302)</f>
        <v xml:space="preserve"> </v>
      </c>
      <c r="L299" s="84" t="str">
        <f>IF(pt_fylk!K302=0," ",pt_fylk!K302)</f>
        <v xml:space="preserve"> </v>
      </c>
      <c r="M299" s="84" t="str">
        <f>IF(pt_fylk!L302=0," ",pt_fylk!L302)</f>
        <v xml:space="preserve"> </v>
      </c>
      <c r="N299" s="84" t="str">
        <f>IF(pt_fylk!M302=0," ",pt_fylk!M302)</f>
        <v xml:space="preserve"> </v>
      </c>
      <c r="O299" s="84" t="str">
        <f>IF(pt_fylk!N302=0," ",pt_fylk!N302)</f>
        <v xml:space="preserve"> </v>
      </c>
      <c r="P299" s="84" t="str">
        <f>IF(pt_fylk!O302=0," ",pt_fylk!O302)</f>
        <v xml:space="preserve"> </v>
      </c>
      <c r="Q299" s="84" t="str">
        <f>IF(pt_fylk!P302=0," ",pt_fylk!P302)</f>
        <v xml:space="preserve"> </v>
      </c>
      <c r="R299" s="84" t="str">
        <f>IF(pt_fylk!Q302=0," ",pt_fylk!Q302)</f>
        <v xml:space="preserve"> </v>
      </c>
    </row>
    <row r="300" spans="2:18" x14ac:dyDescent="0.2">
      <c r="B300" s="83" t="str">
        <f>IF(pt_fylk!A303=0," ",pt_fylk!A303)</f>
        <v xml:space="preserve"> </v>
      </c>
      <c r="C300" s="84" t="str">
        <f>IF(pt_fylk!B303=0," ",pt_fylk!B303)</f>
        <v xml:space="preserve"> </v>
      </c>
      <c r="D300" s="84" t="str">
        <f>IF(pt_fylk!C303=0," ",pt_fylk!C303)</f>
        <v xml:space="preserve"> </v>
      </c>
      <c r="E300" s="84" t="str">
        <f>IF(pt_fylk!D303=0," ",pt_fylk!D303)</f>
        <v xml:space="preserve"> </v>
      </c>
      <c r="F300" s="84" t="str">
        <f>IF(pt_fylk!E303=0," ",pt_fylk!E303)</f>
        <v xml:space="preserve"> </v>
      </c>
      <c r="G300" s="84" t="str">
        <f>IF(pt_fylk!F303=0," ",pt_fylk!F303)</f>
        <v xml:space="preserve"> </v>
      </c>
      <c r="H300" s="84" t="str">
        <f>IF(pt_fylk!G303=0," ",pt_fylk!G303)</f>
        <v xml:space="preserve"> </v>
      </c>
      <c r="I300" s="84" t="str">
        <f>IF(pt_fylk!H303=0," ",pt_fylk!H303)</f>
        <v xml:space="preserve"> </v>
      </c>
      <c r="J300" s="84" t="str">
        <f>IF(pt_fylk!I303=0," ",pt_fylk!I303)</f>
        <v xml:space="preserve"> </v>
      </c>
      <c r="K300" s="84" t="str">
        <f>IF(pt_fylk!J303=0," ",pt_fylk!J303)</f>
        <v xml:space="preserve"> </v>
      </c>
      <c r="L300" s="84" t="str">
        <f>IF(pt_fylk!K303=0," ",pt_fylk!K303)</f>
        <v xml:space="preserve"> </v>
      </c>
      <c r="M300" s="84" t="str">
        <f>IF(pt_fylk!L303=0," ",pt_fylk!L303)</f>
        <v xml:space="preserve"> </v>
      </c>
      <c r="N300" s="84" t="str">
        <f>IF(pt_fylk!M303=0," ",pt_fylk!M303)</f>
        <v xml:space="preserve"> </v>
      </c>
      <c r="O300" s="84" t="str">
        <f>IF(pt_fylk!N303=0," ",pt_fylk!N303)</f>
        <v xml:space="preserve"> </v>
      </c>
      <c r="P300" s="84" t="str">
        <f>IF(pt_fylk!O303=0," ",pt_fylk!O303)</f>
        <v xml:space="preserve"> </v>
      </c>
      <c r="Q300" s="84" t="str">
        <f>IF(pt_fylk!P303=0," ",pt_fylk!P303)</f>
        <v xml:space="preserve"> </v>
      </c>
      <c r="R300" s="84" t="str">
        <f>IF(pt_fylk!Q303=0," ",pt_fylk!Q303)</f>
        <v xml:space="preserve"> </v>
      </c>
    </row>
    <row r="301" spans="2:18" x14ac:dyDescent="0.2">
      <c r="B301" s="83" t="str">
        <f>IF(pt_fylk!A304=0," ",pt_fylk!A304)</f>
        <v xml:space="preserve"> </v>
      </c>
      <c r="C301" s="84" t="str">
        <f>IF(pt_fylk!B304=0," ",pt_fylk!B304)</f>
        <v xml:space="preserve"> </v>
      </c>
      <c r="D301" s="84" t="str">
        <f>IF(pt_fylk!C304=0," ",pt_fylk!C304)</f>
        <v xml:space="preserve"> </v>
      </c>
      <c r="E301" s="84" t="str">
        <f>IF(pt_fylk!D304=0," ",pt_fylk!D304)</f>
        <v xml:space="preserve"> </v>
      </c>
      <c r="F301" s="84" t="str">
        <f>IF(pt_fylk!E304=0," ",pt_fylk!E304)</f>
        <v xml:space="preserve"> </v>
      </c>
      <c r="G301" s="84" t="str">
        <f>IF(pt_fylk!F304=0," ",pt_fylk!F304)</f>
        <v xml:space="preserve"> </v>
      </c>
      <c r="H301" s="84" t="str">
        <f>IF(pt_fylk!G304=0," ",pt_fylk!G304)</f>
        <v xml:space="preserve"> </v>
      </c>
      <c r="I301" s="84" t="str">
        <f>IF(pt_fylk!H304=0," ",pt_fylk!H304)</f>
        <v xml:space="preserve"> </v>
      </c>
      <c r="J301" s="84" t="str">
        <f>IF(pt_fylk!I304=0," ",pt_fylk!I304)</f>
        <v xml:space="preserve"> </v>
      </c>
      <c r="K301" s="84" t="str">
        <f>IF(pt_fylk!J304=0," ",pt_fylk!J304)</f>
        <v xml:space="preserve"> </v>
      </c>
      <c r="L301" s="84" t="str">
        <f>IF(pt_fylk!K304=0," ",pt_fylk!K304)</f>
        <v xml:space="preserve"> </v>
      </c>
      <c r="M301" s="84" t="str">
        <f>IF(pt_fylk!L304=0," ",pt_fylk!L304)</f>
        <v xml:space="preserve"> </v>
      </c>
      <c r="N301" s="84" t="str">
        <f>IF(pt_fylk!M304=0," ",pt_fylk!M304)</f>
        <v xml:space="preserve"> </v>
      </c>
      <c r="O301" s="84" t="str">
        <f>IF(pt_fylk!N304=0," ",pt_fylk!N304)</f>
        <v xml:space="preserve"> </v>
      </c>
      <c r="P301" s="84" t="str">
        <f>IF(pt_fylk!O304=0," ",pt_fylk!O304)</f>
        <v xml:space="preserve"> </v>
      </c>
      <c r="Q301" s="84" t="str">
        <f>IF(pt_fylk!P304=0," ",pt_fylk!P304)</f>
        <v xml:space="preserve"> </v>
      </c>
      <c r="R301" s="84" t="str">
        <f>IF(pt_fylk!Q304=0," ",pt_fylk!Q304)</f>
        <v xml:space="preserve"> </v>
      </c>
    </row>
    <row r="302" spans="2:18" x14ac:dyDescent="0.2">
      <c r="B302" s="83" t="str">
        <f>IF(pt_fylk!A305=0," ",pt_fylk!A305)</f>
        <v xml:space="preserve"> </v>
      </c>
      <c r="C302" s="84" t="str">
        <f>IF(pt_fylk!B305=0," ",pt_fylk!B305)</f>
        <v xml:space="preserve"> </v>
      </c>
      <c r="D302" s="84" t="str">
        <f>IF(pt_fylk!C305=0," ",pt_fylk!C305)</f>
        <v xml:space="preserve"> </v>
      </c>
      <c r="E302" s="84" t="str">
        <f>IF(pt_fylk!D305=0," ",pt_fylk!D305)</f>
        <v xml:space="preserve"> </v>
      </c>
      <c r="F302" s="84" t="str">
        <f>IF(pt_fylk!E305=0," ",pt_fylk!E305)</f>
        <v xml:space="preserve"> </v>
      </c>
      <c r="G302" s="84" t="str">
        <f>IF(pt_fylk!F305=0," ",pt_fylk!F305)</f>
        <v xml:space="preserve"> </v>
      </c>
      <c r="H302" s="84" t="str">
        <f>IF(pt_fylk!G305=0," ",pt_fylk!G305)</f>
        <v xml:space="preserve"> </v>
      </c>
      <c r="I302" s="84" t="str">
        <f>IF(pt_fylk!H305=0," ",pt_fylk!H305)</f>
        <v xml:space="preserve"> </v>
      </c>
      <c r="J302" s="84" t="str">
        <f>IF(pt_fylk!I305=0," ",pt_fylk!I305)</f>
        <v xml:space="preserve"> </v>
      </c>
      <c r="K302" s="84" t="str">
        <f>IF(pt_fylk!J305=0," ",pt_fylk!J305)</f>
        <v xml:space="preserve"> </v>
      </c>
      <c r="L302" s="84" t="str">
        <f>IF(pt_fylk!K305=0," ",pt_fylk!K305)</f>
        <v xml:space="preserve"> </v>
      </c>
      <c r="M302" s="84" t="str">
        <f>IF(pt_fylk!L305=0," ",pt_fylk!L305)</f>
        <v xml:space="preserve"> </v>
      </c>
      <c r="N302" s="84" t="str">
        <f>IF(pt_fylk!M305=0," ",pt_fylk!M305)</f>
        <v xml:space="preserve"> </v>
      </c>
      <c r="O302" s="84" t="str">
        <f>IF(pt_fylk!N305=0," ",pt_fylk!N305)</f>
        <v xml:space="preserve"> </v>
      </c>
      <c r="P302" s="84" t="str">
        <f>IF(pt_fylk!O305=0," ",pt_fylk!O305)</f>
        <v xml:space="preserve"> </v>
      </c>
      <c r="Q302" s="84" t="str">
        <f>IF(pt_fylk!P305=0," ",pt_fylk!P305)</f>
        <v xml:space="preserve"> </v>
      </c>
      <c r="R302" s="84" t="str">
        <f>IF(pt_fylk!Q305=0," ",pt_fylk!Q305)</f>
        <v xml:space="preserve"> </v>
      </c>
    </row>
    <row r="303" spans="2:18" x14ac:dyDescent="0.2">
      <c r="B303" s="83" t="str">
        <f>IF(pt_fylk!A306=0," ",pt_fylk!A306)</f>
        <v xml:space="preserve"> </v>
      </c>
      <c r="C303" s="84" t="str">
        <f>IF(pt_fylk!B306=0," ",pt_fylk!B306)</f>
        <v xml:space="preserve"> </v>
      </c>
      <c r="D303" s="84" t="str">
        <f>IF(pt_fylk!C306=0," ",pt_fylk!C306)</f>
        <v xml:space="preserve"> </v>
      </c>
      <c r="E303" s="84" t="str">
        <f>IF(pt_fylk!D306=0," ",pt_fylk!D306)</f>
        <v xml:space="preserve"> </v>
      </c>
      <c r="F303" s="84" t="str">
        <f>IF(pt_fylk!E306=0," ",pt_fylk!E306)</f>
        <v xml:space="preserve"> </v>
      </c>
      <c r="G303" s="84" t="str">
        <f>IF(pt_fylk!F306=0," ",pt_fylk!F306)</f>
        <v xml:space="preserve"> </v>
      </c>
      <c r="H303" s="84" t="str">
        <f>IF(pt_fylk!G306=0," ",pt_fylk!G306)</f>
        <v xml:space="preserve"> </v>
      </c>
      <c r="I303" s="84" t="str">
        <f>IF(pt_fylk!H306=0," ",pt_fylk!H306)</f>
        <v xml:space="preserve"> </v>
      </c>
      <c r="J303" s="84" t="str">
        <f>IF(pt_fylk!I306=0," ",pt_fylk!I306)</f>
        <v xml:space="preserve"> </v>
      </c>
      <c r="K303" s="84" t="str">
        <f>IF(pt_fylk!J306=0," ",pt_fylk!J306)</f>
        <v xml:space="preserve"> </v>
      </c>
      <c r="L303" s="84" t="str">
        <f>IF(pt_fylk!K306=0," ",pt_fylk!K306)</f>
        <v xml:space="preserve"> </v>
      </c>
      <c r="M303" s="84" t="str">
        <f>IF(pt_fylk!L306=0," ",pt_fylk!L306)</f>
        <v xml:space="preserve"> </v>
      </c>
      <c r="N303" s="84" t="str">
        <f>IF(pt_fylk!M306=0," ",pt_fylk!M306)</f>
        <v xml:space="preserve"> </v>
      </c>
      <c r="O303" s="84" t="str">
        <f>IF(pt_fylk!N306=0," ",pt_fylk!N306)</f>
        <v xml:space="preserve"> </v>
      </c>
      <c r="P303" s="84" t="str">
        <f>IF(pt_fylk!O306=0," ",pt_fylk!O306)</f>
        <v xml:space="preserve"> </v>
      </c>
      <c r="Q303" s="84" t="str">
        <f>IF(pt_fylk!P306=0," ",pt_fylk!P306)</f>
        <v xml:space="preserve"> </v>
      </c>
      <c r="R303" s="84" t="str">
        <f>IF(pt_fylk!Q306=0," ",pt_fylk!Q306)</f>
        <v xml:space="preserve"> </v>
      </c>
    </row>
    <row r="304" spans="2:18" x14ac:dyDescent="0.2">
      <c r="B304" s="83" t="str">
        <f>IF(pt_fylk!A307=0," ",pt_fylk!A307)</f>
        <v xml:space="preserve"> </v>
      </c>
      <c r="C304" s="84" t="str">
        <f>IF(pt_fylk!B307=0," ",pt_fylk!B307)</f>
        <v xml:space="preserve"> </v>
      </c>
      <c r="D304" s="84" t="str">
        <f>IF(pt_fylk!C307=0," ",pt_fylk!C307)</f>
        <v xml:space="preserve"> </v>
      </c>
      <c r="E304" s="84" t="str">
        <f>IF(pt_fylk!D307=0," ",pt_fylk!D307)</f>
        <v xml:space="preserve"> </v>
      </c>
      <c r="F304" s="84" t="str">
        <f>IF(pt_fylk!E307=0," ",pt_fylk!E307)</f>
        <v xml:space="preserve"> </v>
      </c>
      <c r="G304" s="84" t="str">
        <f>IF(pt_fylk!F307=0," ",pt_fylk!F307)</f>
        <v xml:space="preserve"> </v>
      </c>
      <c r="H304" s="84" t="str">
        <f>IF(pt_fylk!G307=0," ",pt_fylk!G307)</f>
        <v xml:space="preserve"> </v>
      </c>
      <c r="I304" s="84" t="str">
        <f>IF(pt_fylk!H307=0," ",pt_fylk!H307)</f>
        <v xml:space="preserve"> </v>
      </c>
      <c r="J304" s="84" t="str">
        <f>IF(pt_fylk!I307=0," ",pt_fylk!I307)</f>
        <v xml:space="preserve"> </v>
      </c>
      <c r="K304" s="84" t="str">
        <f>IF(pt_fylk!J307=0," ",pt_fylk!J307)</f>
        <v xml:space="preserve"> </v>
      </c>
      <c r="L304" s="84" t="str">
        <f>IF(pt_fylk!K307=0," ",pt_fylk!K307)</f>
        <v xml:space="preserve"> </v>
      </c>
      <c r="M304" s="84" t="str">
        <f>IF(pt_fylk!L307=0," ",pt_fylk!L307)</f>
        <v xml:space="preserve"> </v>
      </c>
      <c r="N304" s="84" t="str">
        <f>IF(pt_fylk!M307=0," ",pt_fylk!M307)</f>
        <v xml:space="preserve"> </v>
      </c>
      <c r="O304" s="84" t="str">
        <f>IF(pt_fylk!N307=0," ",pt_fylk!N307)</f>
        <v xml:space="preserve"> </v>
      </c>
      <c r="P304" s="84" t="str">
        <f>IF(pt_fylk!O307=0," ",pt_fylk!O307)</f>
        <v xml:space="preserve"> </v>
      </c>
      <c r="Q304" s="84" t="str">
        <f>IF(pt_fylk!P307=0," ",pt_fylk!P307)</f>
        <v xml:space="preserve"> </v>
      </c>
      <c r="R304" s="84" t="str">
        <f>IF(pt_fylk!Q307=0," ",pt_fylk!Q307)</f>
        <v xml:space="preserve"> </v>
      </c>
    </row>
    <row r="305" spans="2:18" x14ac:dyDescent="0.2">
      <c r="B305" s="83" t="str">
        <f>IF(pt_fylk!A308=0," ",pt_fylk!A308)</f>
        <v xml:space="preserve"> </v>
      </c>
      <c r="C305" s="84" t="str">
        <f>IF(pt_fylk!B308=0," ",pt_fylk!B308)</f>
        <v xml:space="preserve"> </v>
      </c>
      <c r="D305" s="84" t="str">
        <f>IF(pt_fylk!C308=0," ",pt_fylk!C308)</f>
        <v xml:space="preserve"> </v>
      </c>
      <c r="E305" s="84" t="str">
        <f>IF(pt_fylk!D308=0," ",pt_fylk!D308)</f>
        <v xml:space="preserve"> </v>
      </c>
      <c r="F305" s="84" t="str">
        <f>IF(pt_fylk!E308=0," ",pt_fylk!E308)</f>
        <v xml:space="preserve"> </v>
      </c>
      <c r="G305" s="84" t="str">
        <f>IF(pt_fylk!F308=0," ",pt_fylk!F308)</f>
        <v xml:space="preserve"> </v>
      </c>
      <c r="H305" s="84" t="str">
        <f>IF(pt_fylk!G308=0," ",pt_fylk!G308)</f>
        <v xml:space="preserve"> </v>
      </c>
      <c r="I305" s="84" t="str">
        <f>IF(pt_fylk!H308=0," ",pt_fylk!H308)</f>
        <v xml:space="preserve"> </v>
      </c>
      <c r="J305" s="84" t="str">
        <f>IF(pt_fylk!I308=0," ",pt_fylk!I308)</f>
        <v xml:space="preserve"> </v>
      </c>
      <c r="K305" s="84" t="str">
        <f>IF(pt_fylk!J308=0," ",pt_fylk!J308)</f>
        <v xml:space="preserve"> </v>
      </c>
      <c r="L305" s="84" t="str">
        <f>IF(pt_fylk!K308=0," ",pt_fylk!K308)</f>
        <v xml:space="preserve"> </v>
      </c>
      <c r="M305" s="84" t="str">
        <f>IF(pt_fylk!L308=0," ",pt_fylk!L308)</f>
        <v xml:space="preserve"> </v>
      </c>
      <c r="N305" s="84" t="str">
        <f>IF(pt_fylk!M308=0," ",pt_fylk!M308)</f>
        <v xml:space="preserve"> </v>
      </c>
      <c r="O305" s="84" t="str">
        <f>IF(pt_fylk!N308=0," ",pt_fylk!N308)</f>
        <v xml:space="preserve"> </v>
      </c>
      <c r="P305" s="84" t="str">
        <f>IF(pt_fylk!O308=0," ",pt_fylk!O308)</f>
        <v xml:space="preserve"> </v>
      </c>
      <c r="Q305" s="84" t="str">
        <f>IF(pt_fylk!P308=0," ",pt_fylk!P308)</f>
        <v xml:space="preserve"> </v>
      </c>
      <c r="R305" s="84" t="str">
        <f>IF(pt_fylk!Q308=0," ",pt_fylk!Q308)</f>
        <v xml:space="preserve"> </v>
      </c>
    </row>
    <row r="306" spans="2:18" x14ac:dyDescent="0.2">
      <c r="B306" s="83" t="str">
        <f>IF(pt_fylk!A309=0," ",pt_fylk!A309)</f>
        <v xml:space="preserve"> </v>
      </c>
      <c r="C306" s="84" t="str">
        <f>IF(pt_fylk!B309=0," ",pt_fylk!B309)</f>
        <v xml:space="preserve"> </v>
      </c>
      <c r="D306" s="84" t="str">
        <f>IF(pt_fylk!C309=0," ",pt_fylk!C309)</f>
        <v xml:space="preserve"> </v>
      </c>
      <c r="E306" s="84" t="str">
        <f>IF(pt_fylk!D309=0," ",pt_fylk!D309)</f>
        <v xml:space="preserve"> </v>
      </c>
      <c r="F306" s="84" t="str">
        <f>IF(pt_fylk!E309=0," ",pt_fylk!E309)</f>
        <v xml:space="preserve"> </v>
      </c>
      <c r="G306" s="84" t="str">
        <f>IF(pt_fylk!F309=0," ",pt_fylk!F309)</f>
        <v xml:space="preserve"> </v>
      </c>
      <c r="H306" s="84" t="str">
        <f>IF(pt_fylk!G309=0," ",pt_fylk!G309)</f>
        <v xml:space="preserve"> </v>
      </c>
      <c r="I306" s="84" t="str">
        <f>IF(pt_fylk!H309=0," ",pt_fylk!H309)</f>
        <v xml:space="preserve"> </v>
      </c>
      <c r="J306" s="84" t="str">
        <f>IF(pt_fylk!I309=0," ",pt_fylk!I309)</f>
        <v xml:space="preserve"> </v>
      </c>
      <c r="K306" s="84" t="str">
        <f>IF(pt_fylk!J309=0," ",pt_fylk!J309)</f>
        <v xml:space="preserve"> </v>
      </c>
      <c r="L306" s="84" t="str">
        <f>IF(pt_fylk!K309=0," ",pt_fylk!K309)</f>
        <v xml:space="preserve"> </v>
      </c>
      <c r="M306" s="84" t="str">
        <f>IF(pt_fylk!L309=0," ",pt_fylk!L309)</f>
        <v xml:space="preserve"> </v>
      </c>
      <c r="N306" s="84" t="str">
        <f>IF(pt_fylk!M309=0," ",pt_fylk!M309)</f>
        <v xml:space="preserve"> </v>
      </c>
      <c r="O306" s="84" t="str">
        <f>IF(pt_fylk!N309=0," ",pt_fylk!N309)</f>
        <v xml:space="preserve"> </v>
      </c>
      <c r="P306" s="84" t="str">
        <f>IF(pt_fylk!O309=0," ",pt_fylk!O309)</f>
        <v xml:space="preserve"> </v>
      </c>
      <c r="Q306" s="84" t="str">
        <f>IF(pt_fylk!P309=0," ",pt_fylk!P309)</f>
        <v xml:space="preserve"> </v>
      </c>
      <c r="R306" s="84" t="str">
        <f>IF(pt_fylk!Q309=0," ",pt_fylk!Q309)</f>
        <v xml:space="preserve"> </v>
      </c>
    </row>
    <row r="307" spans="2:18" x14ac:dyDescent="0.2">
      <c r="B307" s="83" t="str">
        <f>IF(pt_fylk!A310=0," ",pt_fylk!A310)</f>
        <v xml:space="preserve"> </v>
      </c>
      <c r="C307" s="84" t="str">
        <f>IF(pt_fylk!B310=0," ",pt_fylk!B310)</f>
        <v xml:space="preserve"> </v>
      </c>
      <c r="D307" s="84" t="str">
        <f>IF(pt_fylk!C310=0," ",pt_fylk!C310)</f>
        <v xml:space="preserve"> </v>
      </c>
      <c r="E307" s="84" t="str">
        <f>IF(pt_fylk!D310=0," ",pt_fylk!D310)</f>
        <v xml:space="preserve"> </v>
      </c>
      <c r="F307" s="84" t="str">
        <f>IF(pt_fylk!E310=0," ",pt_fylk!E310)</f>
        <v xml:space="preserve"> </v>
      </c>
      <c r="G307" s="84" t="str">
        <f>IF(pt_fylk!F310=0," ",pt_fylk!F310)</f>
        <v xml:space="preserve"> </v>
      </c>
      <c r="H307" s="84" t="str">
        <f>IF(pt_fylk!G310=0," ",pt_fylk!G310)</f>
        <v xml:space="preserve"> </v>
      </c>
      <c r="I307" s="84" t="str">
        <f>IF(pt_fylk!H310=0," ",pt_fylk!H310)</f>
        <v xml:space="preserve"> </v>
      </c>
      <c r="J307" s="84" t="str">
        <f>IF(pt_fylk!I310=0," ",pt_fylk!I310)</f>
        <v xml:space="preserve"> </v>
      </c>
      <c r="K307" s="84" t="str">
        <f>IF(pt_fylk!J310=0," ",pt_fylk!J310)</f>
        <v xml:space="preserve"> </v>
      </c>
      <c r="L307" s="84" t="str">
        <f>IF(pt_fylk!K310=0," ",pt_fylk!K310)</f>
        <v xml:space="preserve"> </v>
      </c>
      <c r="M307" s="84" t="str">
        <f>IF(pt_fylk!L310=0," ",pt_fylk!L310)</f>
        <v xml:space="preserve"> </v>
      </c>
      <c r="N307" s="84" t="str">
        <f>IF(pt_fylk!M310=0," ",pt_fylk!M310)</f>
        <v xml:space="preserve"> </v>
      </c>
      <c r="O307" s="84" t="str">
        <f>IF(pt_fylk!N310=0," ",pt_fylk!N310)</f>
        <v xml:space="preserve"> </v>
      </c>
      <c r="P307" s="84" t="str">
        <f>IF(pt_fylk!O310=0," ",pt_fylk!O310)</f>
        <v xml:space="preserve"> </v>
      </c>
      <c r="Q307" s="84" t="str">
        <f>IF(pt_fylk!P310=0," ",pt_fylk!P310)</f>
        <v xml:space="preserve"> </v>
      </c>
      <c r="R307" s="84" t="str">
        <f>IF(pt_fylk!Q310=0," ",pt_fylk!Q310)</f>
        <v xml:space="preserve"> </v>
      </c>
    </row>
    <row r="308" spans="2:18" x14ac:dyDescent="0.2">
      <c r="B308" s="83" t="str">
        <f>IF(pt_fylk!A311=0," ",pt_fylk!A311)</f>
        <v xml:space="preserve"> </v>
      </c>
      <c r="C308" s="84" t="str">
        <f>IF(pt_fylk!B311=0," ",pt_fylk!B311)</f>
        <v xml:space="preserve"> </v>
      </c>
      <c r="D308" s="84" t="str">
        <f>IF(pt_fylk!C311=0," ",pt_fylk!C311)</f>
        <v xml:space="preserve"> </v>
      </c>
      <c r="E308" s="84" t="str">
        <f>IF(pt_fylk!D311=0," ",pt_fylk!D311)</f>
        <v xml:space="preserve"> </v>
      </c>
      <c r="F308" s="84" t="str">
        <f>IF(pt_fylk!E311=0," ",pt_fylk!E311)</f>
        <v xml:space="preserve"> </v>
      </c>
      <c r="G308" s="84" t="str">
        <f>IF(pt_fylk!F311=0," ",pt_fylk!F311)</f>
        <v xml:space="preserve"> </v>
      </c>
      <c r="H308" s="84" t="str">
        <f>IF(pt_fylk!G311=0," ",pt_fylk!G311)</f>
        <v xml:space="preserve"> </v>
      </c>
      <c r="I308" s="84" t="str">
        <f>IF(pt_fylk!H311=0," ",pt_fylk!H311)</f>
        <v xml:space="preserve"> </v>
      </c>
      <c r="J308" s="84" t="str">
        <f>IF(pt_fylk!I311=0," ",pt_fylk!I311)</f>
        <v xml:space="preserve"> </v>
      </c>
      <c r="K308" s="84" t="str">
        <f>IF(pt_fylk!J311=0," ",pt_fylk!J311)</f>
        <v xml:space="preserve"> </v>
      </c>
      <c r="L308" s="84" t="str">
        <f>IF(pt_fylk!K311=0," ",pt_fylk!K311)</f>
        <v xml:space="preserve"> </v>
      </c>
      <c r="M308" s="84" t="str">
        <f>IF(pt_fylk!L311=0," ",pt_fylk!L311)</f>
        <v xml:space="preserve"> </v>
      </c>
      <c r="N308" s="84" t="str">
        <f>IF(pt_fylk!M311=0," ",pt_fylk!M311)</f>
        <v xml:space="preserve"> </v>
      </c>
      <c r="O308" s="84" t="str">
        <f>IF(pt_fylk!N311=0," ",pt_fylk!N311)</f>
        <v xml:space="preserve"> </v>
      </c>
      <c r="P308" s="84" t="str">
        <f>IF(pt_fylk!O311=0," ",pt_fylk!O311)</f>
        <v xml:space="preserve"> </v>
      </c>
      <c r="Q308" s="84" t="str">
        <f>IF(pt_fylk!P311=0," ",pt_fylk!P311)</f>
        <v xml:space="preserve"> </v>
      </c>
      <c r="R308" s="84" t="str">
        <f>IF(pt_fylk!Q311=0," ",pt_fylk!Q311)</f>
        <v xml:space="preserve"> </v>
      </c>
    </row>
    <row r="309" spans="2:18" x14ac:dyDescent="0.2">
      <c r="B309" s="83" t="str">
        <f>IF(pt_fylk!A312=0," ",pt_fylk!A312)</f>
        <v xml:space="preserve"> </v>
      </c>
      <c r="C309" s="84" t="str">
        <f>IF(pt_fylk!B312=0," ",pt_fylk!B312)</f>
        <v xml:space="preserve"> </v>
      </c>
      <c r="D309" s="84" t="str">
        <f>IF(pt_fylk!C312=0," ",pt_fylk!C312)</f>
        <v xml:space="preserve"> </v>
      </c>
      <c r="E309" s="84" t="str">
        <f>IF(pt_fylk!D312=0," ",pt_fylk!D312)</f>
        <v xml:space="preserve"> </v>
      </c>
      <c r="F309" s="84" t="str">
        <f>IF(pt_fylk!E312=0," ",pt_fylk!E312)</f>
        <v xml:space="preserve"> </v>
      </c>
      <c r="G309" s="84" t="str">
        <f>IF(pt_fylk!F312=0," ",pt_fylk!F312)</f>
        <v xml:space="preserve"> </v>
      </c>
      <c r="H309" s="84" t="str">
        <f>IF(pt_fylk!G312=0," ",pt_fylk!G312)</f>
        <v xml:space="preserve"> </v>
      </c>
      <c r="I309" s="84" t="str">
        <f>IF(pt_fylk!H312=0," ",pt_fylk!H312)</f>
        <v xml:space="preserve"> </v>
      </c>
      <c r="J309" s="84" t="str">
        <f>IF(pt_fylk!I312=0," ",pt_fylk!I312)</f>
        <v xml:space="preserve"> </v>
      </c>
      <c r="K309" s="84" t="str">
        <f>IF(pt_fylk!J312=0," ",pt_fylk!J312)</f>
        <v xml:space="preserve"> </v>
      </c>
      <c r="L309" s="84" t="str">
        <f>IF(pt_fylk!K312=0," ",pt_fylk!K312)</f>
        <v xml:space="preserve"> </v>
      </c>
      <c r="M309" s="84" t="str">
        <f>IF(pt_fylk!L312=0," ",pt_fylk!L312)</f>
        <v xml:space="preserve"> </v>
      </c>
      <c r="N309" s="84" t="str">
        <f>IF(pt_fylk!M312=0," ",pt_fylk!M312)</f>
        <v xml:space="preserve"> </v>
      </c>
      <c r="O309" s="84" t="str">
        <f>IF(pt_fylk!N312=0," ",pt_fylk!N312)</f>
        <v xml:space="preserve"> </v>
      </c>
      <c r="P309" s="84" t="str">
        <f>IF(pt_fylk!O312=0," ",pt_fylk!O312)</f>
        <v xml:space="preserve"> </v>
      </c>
      <c r="Q309" s="84" t="str">
        <f>IF(pt_fylk!P312=0," ",pt_fylk!P312)</f>
        <v xml:space="preserve"> </v>
      </c>
      <c r="R309" s="84" t="str">
        <f>IF(pt_fylk!Q312=0," ",pt_fylk!Q312)</f>
        <v xml:space="preserve"> </v>
      </c>
    </row>
    <row r="310" spans="2:18" x14ac:dyDescent="0.2">
      <c r="B310" s="83" t="str">
        <f>IF(pt_fylk!A313=0," ",pt_fylk!A313)</f>
        <v xml:space="preserve"> </v>
      </c>
      <c r="C310" s="84" t="str">
        <f>IF(pt_fylk!B313=0," ",pt_fylk!B313)</f>
        <v xml:space="preserve"> </v>
      </c>
      <c r="D310" s="84" t="str">
        <f>IF(pt_fylk!C313=0," ",pt_fylk!C313)</f>
        <v xml:space="preserve"> </v>
      </c>
      <c r="E310" s="84" t="str">
        <f>IF(pt_fylk!D313=0," ",pt_fylk!D313)</f>
        <v xml:space="preserve"> </v>
      </c>
      <c r="F310" s="84" t="str">
        <f>IF(pt_fylk!E313=0," ",pt_fylk!E313)</f>
        <v xml:space="preserve"> </v>
      </c>
      <c r="G310" s="84" t="str">
        <f>IF(pt_fylk!F313=0," ",pt_fylk!F313)</f>
        <v xml:space="preserve"> </v>
      </c>
      <c r="H310" s="84" t="str">
        <f>IF(pt_fylk!G313=0," ",pt_fylk!G313)</f>
        <v xml:space="preserve"> </v>
      </c>
      <c r="I310" s="84" t="str">
        <f>IF(pt_fylk!H313=0," ",pt_fylk!H313)</f>
        <v xml:space="preserve"> </v>
      </c>
      <c r="J310" s="84" t="str">
        <f>IF(pt_fylk!I313=0," ",pt_fylk!I313)</f>
        <v xml:space="preserve"> </v>
      </c>
      <c r="K310" s="84" t="str">
        <f>IF(pt_fylk!J313=0," ",pt_fylk!J313)</f>
        <v xml:space="preserve"> </v>
      </c>
      <c r="L310" s="84" t="str">
        <f>IF(pt_fylk!K313=0," ",pt_fylk!K313)</f>
        <v xml:space="preserve"> </v>
      </c>
      <c r="M310" s="84" t="str">
        <f>IF(pt_fylk!L313=0," ",pt_fylk!L313)</f>
        <v xml:space="preserve"> </v>
      </c>
      <c r="N310" s="84" t="str">
        <f>IF(pt_fylk!M313=0," ",pt_fylk!M313)</f>
        <v xml:space="preserve"> </v>
      </c>
      <c r="O310" s="84" t="str">
        <f>IF(pt_fylk!N313=0," ",pt_fylk!N313)</f>
        <v xml:space="preserve"> </v>
      </c>
      <c r="P310" s="84" t="str">
        <f>IF(pt_fylk!O313=0," ",pt_fylk!O313)</f>
        <v xml:space="preserve"> </v>
      </c>
      <c r="Q310" s="84" t="str">
        <f>IF(pt_fylk!P313=0," ",pt_fylk!P313)</f>
        <v xml:space="preserve"> </v>
      </c>
      <c r="R310" s="84" t="str">
        <f>IF(pt_fylk!Q313=0," ",pt_fylk!Q313)</f>
        <v xml:space="preserve"> </v>
      </c>
    </row>
    <row r="311" spans="2:18" x14ac:dyDescent="0.2">
      <c r="B311" s="83" t="str">
        <f>IF(pt_fylk!A314=0," ",pt_fylk!A314)</f>
        <v xml:space="preserve"> </v>
      </c>
      <c r="C311" s="84" t="str">
        <f>IF(pt_fylk!B314=0," ",pt_fylk!B314)</f>
        <v xml:space="preserve"> </v>
      </c>
      <c r="D311" s="84" t="str">
        <f>IF(pt_fylk!C314=0," ",pt_fylk!C314)</f>
        <v xml:space="preserve"> </v>
      </c>
      <c r="E311" s="84" t="str">
        <f>IF(pt_fylk!D314=0," ",pt_fylk!D314)</f>
        <v xml:space="preserve"> </v>
      </c>
      <c r="F311" s="84" t="str">
        <f>IF(pt_fylk!E314=0," ",pt_fylk!E314)</f>
        <v xml:space="preserve"> </v>
      </c>
      <c r="G311" s="84" t="str">
        <f>IF(pt_fylk!F314=0," ",pt_fylk!F314)</f>
        <v xml:space="preserve"> </v>
      </c>
      <c r="H311" s="84" t="str">
        <f>IF(pt_fylk!G314=0," ",pt_fylk!G314)</f>
        <v xml:space="preserve"> </v>
      </c>
      <c r="I311" s="84" t="str">
        <f>IF(pt_fylk!H314=0," ",pt_fylk!H314)</f>
        <v xml:space="preserve"> </v>
      </c>
      <c r="J311" s="84" t="str">
        <f>IF(pt_fylk!I314=0," ",pt_fylk!I314)</f>
        <v xml:space="preserve"> </v>
      </c>
      <c r="K311" s="84" t="str">
        <f>IF(pt_fylk!J314=0," ",pt_fylk!J314)</f>
        <v xml:space="preserve"> </v>
      </c>
      <c r="L311" s="84" t="str">
        <f>IF(pt_fylk!K314=0," ",pt_fylk!K314)</f>
        <v xml:space="preserve"> </v>
      </c>
      <c r="M311" s="84" t="str">
        <f>IF(pt_fylk!L314=0," ",pt_fylk!L314)</f>
        <v xml:space="preserve"> </v>
      </c>
      <c r="N311" s="84" t="str">
        <f>IF(pt_fylk!M314=0," ",pt_fylk!M314)</f>
        <v xml:space="preserve"> </v>
      </c>
      <c r="O311" s="84" t="str">
        <f>IF(pt_fylk!N314=0," ",pt_fylk!N314)</f>
        <v xml:space="preserve"> </v>
      </c>
      <c r="P311" s="84" t="str">
        <f>IF(pt_fylk!O314=0," ",pt_fylk!O314)</f>
        <v xml:space="preserve"> </v>
      </c>
      <c r="Q311" s="84" t="str">
        <f>IF(pt_fylk!P314=0," ",pt_fylk!P314)</f>
        <v xml:space="preserve"> </v>
      </c>
      <c r="R311" s="84" t="str">
        <f>IF(pt_fylk!Q314=0," ",pt_fylk!Q314)</f>
        <v xml:space="preserve"> </v>
      </c>
    </row>
    <row r="312" spans="2:18" x14ac:dyDescent="0.2">
      <c r="B312" s="83" t="str">
        <f>IF(pt_fylk!A315=0," ",pt_fylk!A315)</f>
        <v xml:space="preserve"> </v>
      </c>
      <c r="C312" s="84" t="str">
        <f>IF(pt_fylk!B315=0," ",pt_fylk!B315)</f>
        <v xml:space="preserve"> </v>
      </c>
      <c r="D312" s="84" t="str">
        <f>IF(pt_fylk!C315=0," ",pt_fylk!C315)</f>
        <v xml:space="preserve"> </v>
      </c>
      <c r="E312" s="84" t="str">
        <f>IF(pt_fylk!D315=0," ",pt_fylk!D315)</f>
        <v xml:space="preserve"> </v>
      </c>
      <c r="F312" s="84" t="str">
        <f>IF(pt_fylk!E315=0," ",pt_fylk!E315)</f>
        <v xml:space="preserve"> </v>
      </c>
      <c r="G312" s="84" t="str">
        <f>IF(pt_fylk!F315=0," ",pt_fylk!F315)</f>
        <v xml:space="preserve"> </v>
      </c>
      <c r="H312" s="84" t="str">
        <f>IF(pt_fylk!G315=0," ",pt_fylk!G315)</f>
        <v xml:space="preserve"> </v>
      </c>
      <c r="I312" s="84" t="str">
        <f>IF(pt_fylk!H315=0," ",pt_fylk!H315)</f>
        <v xml:space="preserve"> </v>
      </c>
      <c r="J312" s="84" t="str">
        <f>IF(pt_fylk!I315=0," ",pt_fylk!I315)</f>
        <v xml:space="preserve"> </v>
      </c>
      <c r="K312" s="84" t="str">
        <f>IF(pt_fylk!J315=0," ",pt_fylk!J315)</f>
        <v xml:space="preserve"> </v>
      </c>
      <c r="L312" s="84" t="str">
        <f>IF(pt_fylk!K315=0," ",pt_fylk!K315)</f>
        <v xml:space="preserve"> </v>
      </c>
      <c r="M312" s="84" t="str">
        <f>IF(pt_fylk!L315=0," ",pt_fylk!L315)</f>
        <v xml:space="preserve"> </v>
      </c>
      <c r="N312" s="84" t="str">
        <f>IF(pt_fylk!M315=0," ",pt_fylk!M315)</f>
        <v xml:space="preserve"> </v>
      </c>
      <c r="O312" s="84" t="str">
        <f>IF(pt_fylk!N315=0," ",pt_fylk!N315)</f>
        <v xml:space="preserve"> </v>
      </c>
      <c r="P312" s="84" t="str">
        <f>IF(pt_fylk!O315=0," ",pt_fylk!O315)</f>
        <v xml:space="preserve"> </v>
      </c>
      <c r="Q312" s="84" t="str">
        <f>IF(pt_fylk!P315=0," ",pt_fylk!P315)</f>
        <v xml:space="preserve"> </v>
      </c>
      <c r="R312" s="84" t="str">
        <f>IF(pt_fylk!Q315=0," ",pt_fylk!Q315)</f>
        <v xml:space="preserve"> </v>
      </c>
    </row>
    <row r="313" spans="2:18" x14ac:dyDescent="0.2">
      <c r="B313" s="83" t="str">
        <f>IF(pt_fylk!A316=0," ",pt_fylk!A316)</f>
        <v xml:space="preserve"> </v>
      </c>
      <c r="C313" s="84" t="str">
        <f>IF(pt_fylk!B316=0," ",pt_fylk!B316)</f>
        <v xml:space="preserve"> </v>
      </c>
      <c r="D313" s="84" t="str">
        <f>IF(pt_fylk!C316=0," ",pt_fylk!C316)</f>
        <v xml:space="preserve"> </v>
      </c>
      <c r="E313" s="84" t="str">
        <f>IF(pt_fylk!D316=0," ",pt_fylk!D316)</f>
        <v xml:space="preserve"> </v>
      </c>
      <c r="F313" s="84" t="str">
        <f>IF(pt_fylk!E316=0," ",pt_fylk!E316)</f>
        <v xml:space="preserve"> </v>
      </c>
      <c r="G313" s="84" t="str">
        <f>IF(pt_fylk!F316=0," ",pt_fylk!F316)</f>
        <v xml:space="preserve"> </v>
      </c>
      <c r="H313" s="84" t="str">
        <f>IF(pt_fylk!G316=0," ",pt_fylk!G316)</f>
        <v xml:space="preserve"> </v>
      </c>
      <c r="I313" s="84" t="str">
        <f>IF(pt_fylk!H316=0," ",pt_fylk!H316)</f>
        <v xml:space="preserve"> </v>
      </c>
      <c r="J313" s="84" t="str">
        <f>IF(pt_fylk!I316=0," ",pt_fylk!I316)</f>
        <v xml:space="preserve"> </v>
      </c>
      <c r="K313" s="84" t="str">
        <f>IF(pt_fylk!J316=0," ",pt_fylk!J316)</f>
        <v xml:space="preserve"> </v>
      </c>
      <c r="L313" s="84" t="str">
        <f>IF(pt_fylk!K316=0," ",pt_fylk!K316)</f>
        <v xml:space="preserve"> </v>
      </c>
      <c r="M313" s="84" t="str">
        <f>IF(pt_fylk!L316=0," ",pt_fylk!L316)</f>
        <v xml:space="preserve"> </v>
      </c>
      <c r="N313" s="84" t="str">
        <f>IF(pt_fylk!M316=0," ",pt_fylk!M316)</f>
        <v xml:space="preserve"> </v>
      </c>
      <c r="O313" s="84" t="str">
        <f>IF(pt_fylk!N316=0," ",pt_fylk!N316)</f>
        <v xml:space="preserve"> </v>
      </c>
      <c r="P313" s="84" t="str">
        <f>IF(pt_fylk!O316=0," ",pt_fylk!O316)</f>
        <v xml:space="preserve"> </v>
      </c>
      <c r="Q313" s="84" t="str">
        <f>IF(pt_fylk!P316=0," ",pt_fylk!P316)</f>
        <v xml:space="preserve"> </v>
      </c>
      <c r="R313" s="84" t="str">
        <f>IF(pt_fylk!Q316=0," ",pt_fylk!Q316)</f>
        <v xml:space="preserve"> </v>
      </c>
    </row>
    <row r="314" spans="2:18" x14ac:dyDescent="0.2">
      <c r="B314" s="83" t="str">
        <f>IF(pt_fylk!A317=0," ",pt_fylk!A317)</f>
        <v xml:space="preserve"> </v>
      </c>
      <c r="C314" s="84" t="str">
        <f>IF(pt_fylk!B317=0," ",pt_fylk!B317)</f>
        <v xml:space="preserve"> </v>
      </c>
      <c r="D314" s="84" t="str">
        <f>IF(pt_fylk!C317=0," ",pt_fylk!C317)</f>
        <v xml:space="preserve"> </v>
      </c>
      <c r="E314" s="84" t="str">
        <f>IF(pt_fylk!D317=0," ",pt_fylk!D317)</f>
        <v xml:space="preserve"> </v>
      </c>
      <c r="F314" s="84" t="str">
        <f>IF(pt_fylk!E317=0," ",pt_fylk!E317)</f>
        <v xml:space="preserve"> </v>
      </c>
      <c r="G314" s="84" t="str">
        <f>IF(pt_fylk!F317=0," ",pt_fylk!F317)</f>
        <v xml:space="preserve"> </v>
      </c>
      <c r="H314" s="84" t="str">
        <f>IF(pt_fylk!G317=0," ",pt_fylk!G317)</f>
        <v xml:space="preserve"> </v>
      </c>
      <c r="I314" s="84" t="str">
        <f>IF(pt_fylk!H317=0," ",pt_fylk!H317)</f>
        <v xml:space="preserve"> </v>
      </c>
      <c r="J314" s="84" t="str">
        <f>IF(pt_fylk!I317=0," ",pt_fylk!I317)</f>
        <v xml:space="preserve"> </v>
      </c>
      <c r="K314" s="84" t="str">
        <f>IF(pt_fylk!J317=0," ",pt_fylk!J317)</f>
        <v xml:space="preserve"> </v>
      </c>
      <c r="L314" s="84" t="str">
        <f>IF(pt_fylk!K317=0," ",pt_fylk!K317)</f>
        <v xml:space="preserve"> </v>
      </c>
      <c r="M314" s="84" t="str">
        <f>IF(pt_fylk!L317=0," ",pt_fylk!L317)</f>
        <v xml:space="preserve"> </v>
      </c>
      <c r="N314" s="84" t="str">
        <f>IF(pt_fylk!M317=0," ",pt_fylk!M317)</f>
        <v xml:space="preserve"> </v>
      </c>
      <c r="O314" s="84" t="str">
        <f>IF(pt_fylk!N317=0," ",pt_fylk!N317)</f>
        <v xml:space="preserve"> </v>
      </c>
      <c r="P314" s="84" t="str">
        <f>IF(pt_fylk!O317=0," ",pt_fylk!O317)</f>
        <v xml:space="preserve"> </v>
      </c>
      <c r="Q314" s="84" t="str">
        <f>IF(pt_fylk!P317=0," ",pt_fylk!P317)</f>
        <v xml:space="preserve"> </v>
      </c>
      <c r="R314" s="84" t="str">
        <f>IF(pt_fylk!Q317=0," ",pt_fylk!Q317)</f>
        <v xml:space="preserve"> </v>
      </c>
    </row>
    <row r="315" spans="2:18" x14ac:dyDescent="0.2">
      <c r="B315" s="83" t="str">
        <f>IF(pt_fylk!A318=0," ",pt_fylk!A318)</f>
        <v xml:space="preserve"> </v>
      </c>
      <c r="C315" s="84" t="str">
        <f>IF(pt_fylk!B318=0," ",pt_fylk!B318)</f>
        <v xml:space="preserve"> </v>
      </c>
      <c r="D315" s="84" t="str">
        <f>IF(pt_fylk!C318=0," ",pt_fylk!C318)</f>
        <v xml:space="preserve"> </v>
      </c>
      <c r="E315" s="84" t="str">
        <f>IF(pt_fylk!D318=0," ",pt_fylk!D318)</f>
        <v xml:space="preserve"> </v>
      </c>
      <c r="F315" s="84" t="str">
        <f>IF(pt_fylk!E318=0," ",pt_fylk!E318)</f>
        <v xml:space="preserve"> </v>
      </c>
      <c r="G315" s="84" t="str">
        <f>IF(pt_fylk!F318=0," ",pt_fylk!F318)</f>
        <v xml:space="preserve"> </v>
      </c>
      <c r="H315" s="84" t="str">
        <f>IF(pt_fylk!G318=0," ",pt_fylk!G318)</f>
        <v xml:space="preserve"> </v>
      </c>
      <c r="I315" s="84" t="str">
        <f>IF(pt_fylk!H318=0," ",pt_fylk!H318)</f>
        <v xml:space="preserve"> </v>
      </c>
      <c r="J315" s="84" t="str">
        <f>IF(pt_fylk!I318=0," ",pt_fylk!I318)</f>
        <v xml:space="preserve"> </v>
      </c>
      <c r="K315" s="84" t="str">
        <f>IF(pt_fylk!J318=0," ",pt_fylk!J318)</f>
        <v xml:space="preserve"> </v>
      </c>
      <c r="L315" s="84" t="str">
        <f>IF(pt_fylk!K318=0," ",pt_fylk!K318)</f>
        <v xml:space="preserve"> </v>
      </c>
      <c r="M315" s="84" t="str">
        <f>IF(pt_fylk!L318=0," ",pt_fylk!L318)</f>
        <v xml:space="preserve"> </v>
      </c>
      <c r="N315" s="84" t="str">
        <f>IF(pt_fylk!M318=0," ",pt_fylk!M318)</f>
        <v xml:space="preserve"> </v>
      </c>
      <c r="O315" s="84" t="str">
        <f>IF(pt_fylk!N318=0," ",pt_fylk!N318)</f>
        <v xml:space="preserve"> </v>
      </c>
      <c r="P315" s="84" t="str">
        <f>IF(pt_fylk!O318=0," ",pt_fylk!O318)</f>
        <v xml:space="preserve"> </v>
      </c>
      <c r="Q315" s="84" t="str">
        <f>IF(pt_fylk!P318=0," ",pt_fylk!P318)</f>
        <v xml:space="preserve"> </v>
      </c>
      <c r="R315" s="84" t="str">
        <f>IF(pt_fylk!Q318=0," ",pt_fylk!Q318)</f>
        <v xml:space="preserve"> </v>
      </c>
    </row>
    <row r="316" spans="2:18" x14ac:dyDescent="0.2">
      <c r="B316" s="83" t="str">
        <f>IF(pt_fylk!A319=0," ",pt_fylk!A319)</f>
        <v xml:space="preserve"> </v>
      </c>
      <c r="C316" s="84" t="str">
        <f>IF(pt_fylk!B319=0," ",pt_fylk!B319)</f>
        <v xml:space="preserve"> </v>
      </c>
      <c r="D316" s="84" t="str">
        <f>IF(pt_fylk!C319=0," ",pt_fylk!C319)</f>
        <v xml:space="preserve"> </v>
      </c>
      <c r="E316" s="84" t="str">
        <f>IF(pt_fylk!D319=0," ",pt_fylk!D319)</f>
        <v xml:space="preserve"> </v>
      </c>
      <c r="F316" s="84" t="str">
        <f>IF(pt_fylk!E319=0," ",pt_fylk!E319)</f>
        <v xml:space="preserve"> </v>
      </c>
      <c r="G316" s="84" t="str">
        <f>IF(pt_fylk!F319=0," ",pt_fylk!F319)</f>
        <v xml:space="preserve"> </v>
      </c>
      <c r="H316" s="84" t="str">
        <f>IF(pt_fylk!G319=0," ",pt_fylk!G319)</f>
        <v xml:space="preserve"> </v>
      </c>
      <c r="I316" s="84" t="str">
        <f>IF(pt_fylk!H319=0," ",pt_fylk!H319)</f>
        <v xml:space="preserve"> </v>
      </c>
      <c r="J316" s="84" t="str">
        <f>IF(pt_fylk!I319=0," ",pt_fylk!I319)</f>
        <v xml:space="preserve"> </v>
      </c>
      <c r="K316" s="84" t="str">
        <f>IF(pt_fylk!J319=0," ",pt_fylk!J319)</f>
        <v xml:space="preserve"> </v>
      </c>
      <c r="L316" s="84" t="str">
        <f>IF(pt_fylk!K319=0," ",pt_fylk!K319)</f>
        <v xml:space="preserve"> </v>
      </c>
      <c r="M316" s="84" t="str">
        <f>IF(pt_fylk!L319=0," ",pt_fylk!L319)</f>
        <v xml:space="preserve"> </v>
      </c>
      <c r="N316" s="84" t="str">
        <f>IF(pt_fylk!M319=0," ",pt_fylk!M319)</f>
        <v xml:space="preserve"> </v>
      </c>
      <c r="O316" s="84" t="str">
        <f>IF(pt_fylk!N319=0," ",pt_fylk!N319)</f>
        <v xml:space="preserve"> </v>
      </c>
      <c r="P316" s="84" t="str">
        <f>IF(pt_fylk!O319=0," ",pt_fylk!O319)</f>
        <v xml:space="preserve"> </v>
      </c>
      <c r="Q316" s="84" t="str">
        <f>IF(pt_fylk!P319=0," ",pt_fylk!P319)</f>
        <v xml:space="preserve"> </v>
      </c>
      <c r="R316" s="84" t="str">
        <f>IF(pt_fylk!Q319=0," ",pt_fylk!Q319)</f>
        <v xml:space="preserve"> </v>
      </c>
    </row>
    <row r="317" spans="2:18" x14ac:dyDescent="0.2">
      <c r="B317" s="83" t="str">
        <f>IF(pt_fylk!A320=0," ",pt_fylk!A320)</f>
        <v xml:space="preserve"> </v>
      </c>
      <c r="C317" s="84" t="str">
        <f>IF(pt_fylk!B320=0," ",pt_fylk!B320)</f>
        <v xml:space="preserve"> </v>
      </c>
      <c r="D317" s="84" t="str">
        <f>IF(pt_fylk!C320=0," ",pt_fylk!C320)</f>
        <v xml:space="preserve"> </v>
      </c>
      <c r="E317" s="84" t="str">
        <f>IF(pt_fylk!D320=0," ",pt_fylk!D320)</f>
        <v xml:space="preserve"> </v>
      </c>
      <c r="F317" s="84" t="str">
        <f>IF(pt_fylk!E320=0," ",pt_fylk!E320)</f>
        <v xml:space="preserve"> </v>
      </c>
      <c r="G317" s="84" t="str">
        <f>IF(pt_fylk!F320=0," ",pt_fylk!F320)</f>
        <v xml:space="preserve"> </v>
      </c>
      <c r="H317" s="84" t="str">
        <f>IF(pt_fylk!G320=0," ",pt_fylk!G320)</f>
        <v xml:space="preserve"> </v>
      </c>
      <c r="I317" s="84" t="str">
        <f>IF(pt_fylk!H320=0," ",pt_fylk!H320)</f>
        <v xml:space="preserve"> </v>
      </c>
      <c r="J317" s="84" t="str">
        <f>IF(pt_fylk!I320=0," ",pt_fylk!I320)</f>
        <v xml:space="preserve"> </v>
      </c>
      <c r="K317" s="84" t="str">
        <f>IF(pt_fylk!J320=0," ",pt_fylk!J320)</f>
        <v xml:space="preserve"> </v>
      </c>
      <c r="L317" s="84" t="str">
        <f>IF(pt_fylk!K320=0," ",pt_fylk!K320)</f>
        <v xml:space="preserve"> </v>
      </c>
      <c r="M317" s="84" t="str">
        <f>IF(pt_fylk!L320=0," ",pt_fylk!L320)</f>
        <v xml:space="preserve"> </v>
      </c>
      <c r="N317" s="84" t="str">
        <f>IF(pt_fylk!M320=0," ",pt_fylk!M320)</f>
        <v xml:space="preserve"> </v>
      </c>
      <c r="O317" s="84" t="str">
        <f>IF(pt_fylk!N320=0," ",pt_fylk!N320)</f>
        <v xml:space="preserve"> </v>
      </c>
      <c r="P317" s="84" t="str">
        <f>IF(pt_fylk!O320=0," ",pt_fylk!O320)</f>
        <v xml:space="preserve"> </v>
      </c>
      <c r="Q317" s="84" t="str">
        <f>IF(pt_fylk!P320=0," ",pt_fylk!P320)</f>
        <v xml:space="preserve"> </v>
      </c>
      <c r="R317" s="84" t="str">
        <f>IF(pt_fylk!Q320=0," ",pt_fylk!Q320)</f>
        <v xml:space="preserve"> </v>
      </c>
    </row>
    <row r="318" spans="2:18" x14ac:dyDescent="0.2">
      <c r="B318" s="83" t="str">
        <f>IF(pt_fylk!A321=0," ",pt_fylk!A321)</f>
        <v xml:space="preserve"> </v>
      </c>
      <c r="C318" s="84" t="str">
        <f>IF(pt_fylk!B321=0," ",pt_fylk!B321)</f>
        <v xml:space="preserve"> </v>
      </c>
      <c r="D318" s="84" t="str">
        <f>IF(pt_fylk!C321=0," ",pt_fylk!C321)</f>
        <v xml:space="preserve"> </v>
      </c>
      <c r="E318" s="84" t="str">
        <f>IF(pt_fylk!D321=0," ",pt_fylk!D321)</f>
        <v xml:space="preserve"> </v>
      </c>
      <c r="F318" s="84" t="str">
        <f>IF(pt_fylk!E321=0," ",pt_fylk!E321)</f>
        <v xml:space="preserve"> </v>
      </c>
      <c r="G318" s="84" t="str">
        <f>IF(pt_fylk!F321=0," ",pt_fylk!F321)</f>
        <v xml:space="preserve"> </v>
      </c>
      <c r="H318" s="84" t="str">
        <f>IF(pt_fylk!G321=0," ",pt_fylk!G321)</f>
        <v xml:space="preserve"> </v>
      </c>
      <c r="I318" s="84" t="str">
        <f>IF(pt_fylk!H321=0," ",pt_fylk!H321)</f>
        <v xml:space="preserve"> </v>
      </c>
      <c r="J318" s="84" t="str">
        <f>IF(pt_fylk!I321=0," ",pt_fylk!I321)</f>
        <v xml:space="preserve"> </v>
      </c>
      <c r="K318" s="84" t="str">
        <f>IF(pt_fylk!J321=0," ",pt_fylk!J321)</f>
        <v xml:space="preserve"> </v>
      </c>
      <c r="L318" s="84" t="str">
        <f>IF(pt_fylk!K321=0," ",pt_fylk!K321)</f>
        <v xml:space="preserve"> </v>
      </c>
      <c r="M318" s="84" t="str">
        <f>IF(pt_fylk!L321=0," ",pt_fylk!L321)</f>
        <v xml:space="preserve"> </v>
      </c>
      <c r="N318" s="84" t="str">
        <f>IF(pt_fylk!M321=0," ",pt_fylk!M321)</f>
        <v xml:space="preserve"> </v>
      </c>
      <c r="O318" s="84" t="str">
        <f>IF(pt_fylk!N321=0," ",pt_fylk!N321)</f>
        <v xml:space="preserve"> </v>
      </c>
      <c r="P318" s="84" t="str">
        <f>IF(pt_fylk!O321=0," ",pt_fylk!O321)</f>
        <v xml:space="preserve"> </v>
      </c>
      <c r="Q318" s="84" t="str">
        <f>IF(pt_fylk!P321=0," ",pt_fylk!P321)</f>
        <v xml:space="preserve"> </v>
      </c>
      <c r="R318" s="84" t="str">
        <f>IF(pt_fylk!Q321=0," ",pt_fylk!Q321)</f>
        <v xml:space="preserve"> </v>
      </c>
    </row>
    <row r="319" spans="2:18" x14ac:dyDescent="0.2">
      <c r="B319" s="83" t="str">
        <f>IF(pt_fylk!A322=0," ",pt_fylk!A322)</f>
        <v xml:space="preserve"> </v>
      </c>
      <c r="C319" s="84" t="str">
        <f>IF(pt_fylk!B322=0," ",pt_fylk!B322)</f>
        <v xml:space="preserve"> </v>
      </c>
      <c r="D319" s="84" t="str">
        <f>IF(pt_fylk!C322=0," ",pt_fylk!C322)</f>
        <v xml:space="preserve"> </v>
      </c>
      <c r="E319" s="84" t="str">
        <f>IF(pt_fylk!D322=0," ",pt_fylk!D322)</f>
        <v xml:space="preserve"> </v>
      </c>
      <c r="F319" s="84" t="str">
        <f>IF(pt_fylk!E322=0," ",pt_fylk!E322)</f>
        <v xml:space="preserve"> </v>
      </c>
      <c r="G319" s="84" t="str">
        <f>IF(pt_fylk!F322=0," ",pt_fylk!F322)</f>
        <v xml:space="preserve"> </v>
      </c>
      <c r="H319" s="84" t="str">
        <f>IF(pt_fylk!G322=0," ",pt_fylk!G322)</f>
        <v xml:space="preserve"> </v>
      </c>
      <c r="I319" s="84" t="str">
        <f>IF(pt_fylk!H322=0," ",pt_fylk!H322)</f>
        <v xml:space="preserve"> </v>
      </c>
      <c r="J319" s="84" t="str">
        <f>IF(pt_fylk!I322=0," ",pt_fylk!I322)</f>
        <v xml:space="preserve"> </v>
      </c>
      <c r="K319" s="84" t="str">
        <f>IF(pt_fylk!J322=0," ",pt_fylk!J322)</f>
        <v xml:space="preserve"> </v>
      </c>
      <c r="L319" s="84" t="str">
        <f>IF(pt_fylk!K322=0," ",pt_fylk!K322)</f>
        <v xml:space="preserve"> </v>
      </c>
      <c r="M319" s="84" t="str">
        <f>IF(pt_fylk!L322=0," ",pt_fylk!L322)</f>
        <v xml:space="preserve"> </v>
      </c>
      <c r="N319" s="84" t="str">
        <f>IF(pt_fylk!M322=0," ",pt_fylk!M322)</f>
        <v xml:space="preserve"> </v>
      </c>
      <c r="O319" s="84" t="str">
        <f>IF(pt_fylk!N322=0," ",pt_fylk!N322)</f>
        <v xml:space="preserve"> </v>
      </c>
      <c r="P319" s="84" t="str">
        <f>IF(pt_fylk!O322=0," ",pt_fylk!O322)</f>
        <v xml:space="preserve"> </v>
      </c>
      <c r="Q319" s="84" t="str">
        <f>IF(pt_fylk!P322=0," ",pt_fylk!P322)</f>
        <v xml:space="preserve"> </v>
      </c>
      <c r="R319" s="84" t="str">
        <f>IF(pt_fylk!Q322=0," ",pt_fylk!Q322)</f>
        <v xml:space="preserve"> </v>
      </c>
    </row>
    <row r="320" spans="2:18" x14ac:dyDescent="0.2">
      <c r="B320" s="83" t="str">
        <f>IF(pt_fylk!A323=0," ",pt_fylk!A323)</f>
        <v xml:space="preserve"> </v>
      </c>
      <c r="C320" s="84" t="str">
        <f>IF(pt_fylk!B323=0," ",pt_fylk!B323)</f>
        <v xml:space="preserve"> </v>
      </c>
      <c r="D320" s="84" t="str">
        <f>IF(pt_fylk!C323=0," ",pt_fylk!C323)</f>
        <v xml:space="preserve"> </v>
      </c>
      <c r="E320" s="84" t="str">
        <f>IF(pt_fylk!D323=0," ",pt_fylk!D323)</f>
        <v xml:space="preserve"> </v>
      </c>
      <c r="F320" s="84" t="str">
        <f>IF(pt_fylk!E323=0," ",pt_fylk!E323)</f>
        <v xml:space="preserve"> </v>
      </c>
      <c r="G320" s="84" t="str">
        <f>IF(pt_fylk!F323=0," ",pt_fylk!F323)</f>
        <v xml:space="preserve"> </v>
      </c>
      <c r="H320" s="84" t="str">
        <f>IF(pt_fylk!G323=0," ",pt_fylk!G323)</f>
        <v xml:space="preserve"> </v>
      </c>
      <c r="I320" s="84" t="str">
        <f>IF(pt_fylk!H323=0," ",pt_fylk!H323)</f>
        <v xml:space="preserve"> </v>
      </c>
      <c r="J320" s="84" t="str">
        <f>IF(pt_fylk!I323=0," ",pt_fylk!I323)</f>
        <v xml:space="preserve"> </v>
      </c>
      <c r="K320" s="84" t="str">
        <f>IF(pt_fylk!J323=0," ",pt_fylk!J323)</f>
        <v xml:space="preserve"> </v>
      </c>
      <c r="L320" s="84" t="str">
        <f>IF(pt_fylk!K323=0," ",pt_fylk!K323)</f>
        <v xml:space="preserve"> </v>
      </c>
      <c r="M320" s="84" t="str">
        <f>IF(pt_fylk!L323=0," ",pt_fylk!L323)</f>
        <v xml:space="preserve"> </v>
      </c>
      <c r="N320" s="84" t="str">
        <f>IF(pt_fylk!M323=0," ",pt_fylk!M323)</f>
        <v xml:space="preserve"> </v>
      </c>
      <c r="O320" s="84" t="str">
        <f>IF(pt_fylk!N323=0," ",pt_fylk!N323)</f>
        <v xml:space="preserve"> </v>
      </c>
      <c r="P320" s="84" t="str">
        <f>IF(pt_fylk!O323=0," ",pt_fylk!O323)</f>
        <v xml:space="preserve"> </v>
      </c>
      <c r="Q320" s="84" t="str">
        <f>IF(pt_fylk!P323=0," ",pt_fylk!P323)</f>
        <v xml:space="preserve"> </v>
      </c>
      <c r="R320" s="84" t="str">
        <f>IF(pt_fylk!Q323=0," ",pt_fylk!Q323)</f>
        <v xml:space="preserve"> </v>
      </c>
    </row>
    <row r="321" spans="2:18" x14ac:dyDescent="0.2">
      <c r="B321" s="83" t="str">
        <f>IF(pt_fylk!A324=0," ",pt_fylk!A324)</f>
        <v xml:space="preserve"> </v>
      </c>
      <c r="C321" s="84" t="str">
        <f>IF(pt_fylk!B324=0," ",pt_fylk!B324)</f>
        <v xml:space="preserve"> </v>
      </c>
      <c r="D321" s="84" t="str">
        <f>IF(pt_fylk!C324=0," ",pt_fylk!C324)</f>
        <v xml:space="preserve"> </v>
      </c>
      <c r="E321" s="84" t="str">
        <f>IF(pt_fylk!D324=0," ",pt_fylk!D324)</f>
        <v xml:space="preserve"> </v>
      </c>
      <c r="F321" s="84" t="str">
        <f>IF(pt_fylk!E324=0," ",pt_fylk!E324)</f>
        <v xml:space="preserve"> </v>
      </c>
      <c r="G321" s="84" t="str">
        <f>IF(pt_fylk!F324=0," ",pt_fylk!F324)</f>
        <v xml:space="preserve"> </v>
      </c>
      <c r="H321" s="84" t="str">
        <f>IF(pt_fylk!G324=0," ",pt_fylk!G324)</f>
        <v xml:space="preserve"> </v>
      </c>
      <c r="I321" s="84" t="str">
        <f>IF(pt_fylk!H324=0," ",pt_fylk!H324)</f>
        <v xml:space="preserve"> </v>
      </c>
      <c r="J321" s="84" t="str">
        <f>IF(pt_fylk!I324=0," ",pt_fylk!I324)</f>
        <v xml:space="preserve"> </v>
      </c>
      <c r="K321" s="84" t="str">
        <f>IF(pt_fylk!J324=0," ",pt_fylk!J324)</f>
        <v xml:space="preserve"> </v>
      </c>
      <c r="L321" s="84" t="str">
        <f>IF(pt_fylk!K324=0," ",pt_fylk!K324)</f>
        <v xml:space="preserve"> </v>
      </c>
      <c r="M321" s="84" t="str">
        <f>IF(pt_fylk!L324=0," ",pt_fylk!L324)</f>
        <v xml:space="preserve"> </v>
      </c>
      <c r="N321" s="84" t="str">
        <f>IF(pt_fylk!M324=0," ",pt_fylk!M324)</f>
        <v xml:space="preserve"> </v>
      </c>
      <c r="O321" s="84" t="str">
        <f>IF(pt_fylk!N324=0," ",pt_fylk!N324)</f>
        <v xml:space="preserve"> </v>
      </c>
      <c r="P321" s="84" t="str">
        <f>IF(pt_fylk!O324=0," ",pt_fylk!O324)</f>
        <v xml:space="preserve"> </v>
      </c>
      <c r="Q321" s="84" t="str">
        <f>IF(pt_fylk!P324=0," ",pt_fylk!P324)</f>
        <v xml:space="preserve"> </v>
      </c>
      <c r="R321" s="84" t="str">
        <f>IF(pt_fylk!Q324=0," ",pt_fylk!Q324)</f>
        <v xml:space="preserve"> </v>
      </c>
    </row>
    <row r="322" spans="2:18" x14ac:dyDescent="0.2">
      <c r="B322" s="83" t="str">
        <f>IF(pt_fylk!A325=0," ",pt_fylk!A325)</f>
        <v xml:space="preserve"> </v>
      </c>
      <c r="C322" s="84" t="str">
        <f>IF(pt_fylk!B325=0," ",pt_fylk!B325)</f>
        <v xml:space="preserve"> </v>
      </c>
      <c r="D322" s="84" t="str">
        <f>IF(pt_fylk!C325=0," ",pt_fylk!C325)</f>
        <v xml:space="preserve"> </v>
      </c>
      <c r="E322" s="84" t="str">
        <f>IF(pt_fylk!D325=0," ",pt_fylk!D325)</f>
        <v xml:space="preserve"> </v>
      </c>
      <c r="F322" s="84" t="str">
        <f>IF(pt_fylk!E325=0," ",pt_fylk!E325)</f>
        <v xml:space="preserve"> </v>
      </c>
      <c r="G322" s="84" t="str">
        <f>IF(pt_fylk!F325=0," ",pt_fylk!F325)</f>
        <v xml:space="preserve"> </v>
      </c>
      <c r="H322" s="84" t="str">
        <f>IF(pt_fylk!G325=0," ",pt_fylk!G325)</f>
        <v xml:space="preserve"> </v>
      </c>
      <c r="I322" s="84" t="str">
        <f>IF(pt_fylk!H325=0," ",pt_fylk!H325)</f>
        <v xml:space="preserve"> </v>
      </c>
      <c r="J322" s="84" t="str">
        <f>IF(pt_fylk!I325=0," ",pt_fylk!I325)</f>
        <v xml:space="preserve"> </v>
      </c>
      <c r="K322" s="84" t="str">
        <f>IF(pt_fylk!J325=0," ",pt_fylk!J325)</f>
        <v xml:space="preserve"> </v>
      </c>
      <c r="L322" s="84" t="str">
        <f>IF(pt_fylk!K325=0," ",pt_fylk!K325)</f>
        <v xml:space="preserve"> </v>
      </c>
      <c r="M322" s="84" t="str">
        <f>IF(pt_fylk!L325=0," ",pt_fylk!L325)</f>
        <v xml:space="preserve"> </v>
      </c>
      <c r="N322" s="84" t="str">
        <f>IF(pt_fylk!M325=0," ",pt_fylk!M325)</f>
        <v xml:space="preserve"> </v>
      </c>
      <c r="O322" s="84" t="str">
        <f>IF(pt_fylk!N325=0," ",pt_fylk!N325)</f>
        <v xml:space="preserve"> </v>
      </c>
      <c r="P322" s="84" t="str">
        <f>IF(pt_fylk!O325=0," ",pt_fylk!O325)</f>
        <v xml:space="preserve"> </v>
      </c>
      <c r="Q322" s="84" t="str">
        <f>IF(pt_fylk!P325=0," ",pt_fylk!P325)</f>
        <v xml:space="preserve"> </v>
      </c>
      <c r="R322" s="84" t="str">
        <f>IF(pt_fylk!Q325=0," ",pt_fylk!Q325)</f>
        <v xml:space="preserve"> </v>
      </c>
    </row>
    <row r="323" spans="2:18" x14ac:dyDescent="0.2">
      <c r="B323" s="83" t="str">
        <f>IF(pt_fylk!A326=0," ",pt_fylk!A326)</f>
        <v xml:space="preserve"> </v>
      </c>
      <c r="C323" s="84" t="str">
        <f>IF(pt_fylk!B326=0," ",pt_fylk!B326)</f>
        <v xml:space="preserve"> </v>
      </c>
      <c r="D323" s="84" t="str">
        <f>IF(pt_fylk!C326=0," ",pt_fylk!C326)</f>
        <v xml:space="preserve"> </v>
      </c>
      <c r="E323" s="84" t="str">
        <f>IF(pt_fylk!D326=0," ",pt_fylk!D326)</f>
        <v xml:space="preserve"> </v>
      </c>
      <c r="F323" s="84" t="str">
        <f>IF(pt_fylk!E326=0," ",pt_fylk!E326)</f>
        <v xml:space="preserve"> </v>
      </c>
      <c r="G323" s="84" t="str">
        <f>IF(pt_fylk!F326=0," ",pt_fylk!F326)</f>
        <v xml:space="preserve"> </v>
      </c>
      <c r="H323" s="84" t="str">
        <f>IF(pt_fylk!G326=0," ",pt_fylk!G326)</f>
        <v xml:space="preserve"> </v>
      </c>
      <c r="I323" s="84" t="str">
        <f>IF(pt_fylk!H326=0," ",pt_fylk!H326)</f>
        <v xml:space="preserve"> </v>
      </c>
      <c r="J323" s="84" t="str">
        <f>IF(pt_fylk!I326=0," ",pt_fylk!I326)</f>
        <v xml:space="preserve"> </v>
      </c>
      <c r="K323" s="84" t="str">
        <f>IF(pt_fylk!J326=0," ",pt_fylk!J326)</f>
        <v xml:space="preserve"> </v>
      </c>
      <c r="L323" s="84" t="str">
        <f>IF(pt_fylk!K326=0," ",pt_fylk!K326)</f>
        <v xml:space="preserve"> </v>
      </c>
      <c r="M323" s="84" t="str">
        <f>IF(pt_fylk!L326=0," ",pt_fylk!L326)</f>
        <v xml:space="preserve"> </v>
      </c>
      <c r="N323" s="84" t="str">
        <f>IF(pt_fylk!M326=0," ",pt_fylk!M326)</f>
        <v xml:space="preserve"> </v>
      </c>
      <c r="O323" s="84" t="str">
        <f>IF(pt_fylk!N326=0," ",pt_fylk!N326)</f>
        <v xml:space="preserve"> </v>
      </c>
      <c r="P323" s="84" t="str">
        <f>IF(pt_fylk!O326=0," ",pt_fylk!O326)</f>
        <v xml:space="preserve"> </v>
      </c>
      <c r="Q323" s="84" t="str">
        <f>IF(pt_fylk!P326=0," ",pt_fylk!P326)</f>
        <v xml:space="preserve"> </v>
      </c>
      <c r="R323" s="84" t="str">
        <f>IF(pt_fylk!Q326=0," ",pt_fylk!Q326)</f>
        <v xml:space="preserve"> </v>
      </c>
    </row>
    <row r="324" spans="2:18" x14ac:dyDescent="0.2">
      <c r="B324" s="83" t="str">
        <f>IF(pt_fylk!A327=0," ",pt_fylk!A327)</f>
        <v xml:space="preserve"> </v>
      </c>
      <c r="C324" s="84" t="str">
        <f>IF(pt_fylk!B327=0," ",pt_fylk!B327)</f>
        <v xml:space="preserve"> </v>
      </c>
      <c r="D324" s="84" t="str">
        <f>IF(pt_fylk!C327=0," ",pt_fylk!C327)</f>
        <v xml:space="preserve"> </v>
      </c>
      <c r="E324" s="84" t="str">
        <f>IF(pt_fylk!D327=0," ",pt_fylk!D327)</f>
        <v xml:space="preserve"> </v>
      </c>
      <c r="F324" s="84" t="str">
        <f>IF(pt_fylk!E327=0," ",pt_fylk!E327)</f>
        <v xml:space="preserve"> </v>
      </c>
      <c r="G324" s="84" t="str">
        <f>IF(pt_fylk!F327=0," ",pt_fylk!F327)</f>
        <v xml:space="preserve"> </v>
      </c>
      <c r="H324" s="84" t="str">
        <f>IF(pt_fylk!G327=0," ",pt_fylk!G327)</f>
        <v xml:space="preserve"> </v>
      </c>
      <c r="I324" s="84" t="str">
        <f>IF(pt_fylk!H327=0," ",pt_fylk!H327)</f>
        <v xml:space="preserve"> </v>
      </c>
      <c r="J324" s="84" t="str">
        <f>IF(pt_fylk!I327=0," ",pt_fylk!I327)</f>
        <v xml:space="preserve"> </v>
      </c>
      <c r="K324" s="84" t="str">
        <f>IF(pt_fylk!J327=0," ",pt_fylk!J327)</f>
        <v xml:space="preserve"> </v>
      </c>
      <c r="L324" s="84" t="str">
        <f>IF(pt_fylk!K327=0," ",pt_fylk!K327)</f>
        <v xml:space="preserve"> </v>
      </c>
      <c r="M324" s="84" t="str">
        <f>IF(pt_fylk!L327=0," ",pt_fylk!L327)</f>
        <v xml:space="preserve"> </v>
      </c>
      <c r="N324" s="84" t="str">
        <f>IF(pt_fylk!M327=0," ",pt_fylk!M327)</f>
        <v xml:space="preserve"> </v>
      </c>
      <c r="O324" s="84" t="str">
        <f>IF(pt_fylk!N327=0," ",pt_fylk!N327)</f>
        <v xml:space="preserve"> </v>
      </c>
      <c r="P324" s="84" t="str">
        <f>IF(pt_fylk!O327=0," ",pt_fylk!O327)</f>
        <v xml:space="preserve"> </v>
      </c>
      <c r="Q324" s="84" t="str">
        <f>IF(pt_fylk!P327=0," ",pt_fylk!P327)</f>
        <v xml:space="preserve"> </v>
      </c>
      <c r="R324" s="84" t="str">
        <f>IF(pt_fylk!Q327=0," ",pt_fylk!Q327)</f>
        <v xml:space="preserve"> </v>
      </c>
    </row>
    <row r="325" spans="2:18" x14ac:dyDescent="0.2">
      <c r="B325" s="83" t="str">
        <f>IF(pt_fylk!A328=0," ",pt_fylk!A328)</f>
        <v xml:space="preserve"> </v>
      </c>
      <c r="C325" s="84" t="str">
        <f>IF(pt_fylk!B328=0," ",pt_fylk!B328)</f>
        <v xml:space="preserve"> </v>
      </c>
      <c r="D325" s="84" t="str">
        <f>IF(pt_fylk!C328=0," ",pt_fylk!C328)</f>
        <v xml:space="preserve"> </v>
      </c>
      <c r="E325" s="84" t="str">
        <f>IF(pt_fylk!D328=0," ",pt_fylk!D328)</f>
        <v xml:space="preserve"> </v>
      </c>
      <c r="F325" s="84" t="str">
        <f>IF(pt_fylk!E328=0," ",pt_fylk!E328)</f>
        <v xml:space="preserve"> </v>
      </c>
      <c r="G325" s="84" t="str">
        <f>IF(pt_fylk!F328=0," ",pt_fylk!F328)</f>
        <v xml:space="preserve"> </v>
      </c>
      <c r="H325" s="84" t="str">
        <f>IF(pt_fylk!G328=0," ",pt_fylk!G328)</f>
        <v xml:space="preserve"> </v>
      </c>
      <c r="I325" s="84" t="str">
        <f>IF(pt_fylk!H328=0," ",pt_fylk!H328)</f>
        <v xml:space="preserve"> </v>
      </c>
      <c r="J325" s="84" t="str">
        <f>IF(pt_fylk!I328=0," ",pt_fylk!I328)</f>
        <v xml:space="preserve"> </v>
      </c>
      <c r="K325" s="84" t="str">
        <f>IF(pt_fylk!J328=0," ",pt_fylk!J328)</f>
        <v xml:space="preserve"> </v>
      </c>
      <c r="L325" s="84" t="str">
        <f>IF(pt_fylk!K328=0," ",pt_fylk!K328)</f>
        <v xml:space="preserve"> </v>
      </c>
      <c r="M325" s="84" t="str">
        <f>IF(pt_fylk!L328=0," ",pt_fylk!L328)</f>
        <v xml:space="preserve"> </v>
      </c>
      <c r="N325" s="84" t="str">
        <f>IF(pt_fylk!M328=0," ",pt_fylk!M328)</f>
        <v xml:space="preserve"> </v>
      </c>
      <c r="O325" s="84" t="str">
        <f>IF(pt_fylk!N328=0," ",pt_fylk!N328)</f>
        <v xml:space="preserve"> </v>
      </c>
      <c r="P325" s="84" t="str">
        <f>IF(pt_fylk!O328=0," ",pt_fylk!O328)</f>
        <v xml:space="preserve"> </v>
      </c>
      <c r="Q325" s="84" t="str">
        <f>IF(pt_fylk!P328=0," ",pt_fylk!P328)</f>
        <v xml:space="preserve"> </v>
      </c>
      <c r="R325" s="84" t="str">
        <f>IF(pt_fylk!Q328=0," ",pt_fylk!Q328)</f>
        <v xml:space="preserve"> </v>
      </c>
    </row>
    <row r="326" spans="2:18" x14ac:dyDescent="0.2">
      <c r="B326" s="83" t="str">
        <f>IF(pt_fylk!A329=0," ",pt_fylk!A329)</f>
        <v xml:space="preserve"> </v>
      </c>
      <c r="C326" s="84" t="str">
        <f>IF(pt_fylk!B329=0," ",pt_fylk!B329)</f>
        <v xml:space="preserve"> </v>
      </c>
      <c r="D326" s="84" t="str">
        <f>IF(pt_fylk!C329=0," ",pt_fylk!C329)</f>
        <v xml:space="preserve"> </v>
      </c>
      <c r="E326" s="84" t="str">
        <f>IF(pt_fylk!D329=0," ",pt_fylk!D329)</f>
        <v xml:space="preserve"> </v>
      </c>
      <c r="F326" s="84" t="str">
        <f>IF(pt_fylk!E329=0," ",pt_fylk!E329)</f>
        <v xml:space="preserve"> </v>
      </c>
      <c r="G326" s="84" t="str">
        <f>IF(pt_fylk!F329=0," ",pt_fylk!F329)</f>
        <v xml:space="preserve"> </v>
      </c>
      <c r="H326" s="84" t="str">
        <f>IF(pt_fylk!G329=0," ",pt_fylk!G329)</f>
        <v xml:space="preserve"> </v>
      </c>
      <c r="I326" s="84" t="str">
        <f>IF(pt_fylk!H329=0," ",pt_fylk!H329)</f>
        <v xml:space="preserve"> </v>
      </c>
      <c r="J326" s="84" t="str">
        <f>IF(pt_fylk!I329=0," ",pt_fylk!I329)</f>
        <v xml:space="preserve"> </v>
      </c>
      <c r="K326" s="84" t="str">
        <f>IF(pt_fylk!J329=0," ",pt_fylk!J329)</f>
        <v xml:space="preserve"> </v>
      </c>
      <c r="L326" s="84" t="str">
        <f>IF(pt_fylk!K329=0," ",pt_fylk!K329)</f>
        <v xml:space="preserve"> </v>
      </c>
      <c r="M326" s="84" t="str">
        <f>IF(pt_fylk!L329=0," ",pt_fylk!L329)</f>
        <v xml:space="preserve"> </v>
      </c>
      <c r="N326" s="84" t="str">
        <f>IF(pt_fylk!M329=0," ",pt_fylk!M329)</f>
        <v xml:space="preserve"> </v>
      </c>
      <c r="O326" s="84" t="str">
        <f>IF(pt_fylk!N329=0," ",pt_fylk!N329)</f>
        <v xml:space="preserve"> </v>
      </c>
      <c r="P326" s="84" t="str">
        <f>IF(pt_fylk!O329=0," ",pt_fylk!O329)</f>
        <v xml:space="preserve"> </v>
      </c>
      <c r="Q326" s="84" t="str">
        <f>IF(pt_fylk!P329=0," ",pt_fylk!P329)</f>
        <v xml:space="preserve"> </v>
      </c>
      <c r="R326" s="84" t="str">
        <f>IF(pt_fylk!Q329=0," ",pt_fylk!Q329)</f>
        <v xml:space="preserve"> </v>
      </c>
    </row>
    <row r="327" spans="2:18" x14ac:dyDescent="0.2">
      <c r="B327" s="83" t="str">
        <f>IF(pt_fylk!A330=0," ",pt_fylk!A330)</f>
        <v xml:space="preserve"> </v>
      </c>
      <c r="C327" s="84" t="str">
        <f>IF(pt_fylk!B330=0," ",pt_fylk!B330)</f>
        <v xml:space="preserve"> </v>
      </c>
      <c r="D327" s="84" t="str">
        <f>IF(pt_fylk!C330=0," ",pt_fylk!C330)</f>
        <v xml:space="preserve"> </v>
      </c>
      <c r="E327" s="84" t="str">
        <f>IF(pt_fylk!D330=0," ",pt_fylk!D330)</f>
        <v xml:space="preserve"> </v>
      </c>
      <c r="F327" s="84" t="str">
        <f>IF(pt_fylk!E330=0," ",pt_fylk!E330)</f>
        <v xml:space="preserve"> </v>
      </c>
      <c r="G327" s="84" t="str">
        <f>IF(pt_fylk!F330=0," ",pt_fylk!F330)</f>
        <v xml:space="preserve"> </v>
      </c>
      <c r="H327" s="84" t="str">
        <f>IF(pt_fylk!G330=0," ",pt_fylk!G330)</f>
        <v xml:space="preserve"> </v>
      </c>
      <c r="I327" s="84" t="str">
        <f>IF(pt_fylk!H330=0," ",pt_fylk!H330)</f>
        <v xml:space="preserve"> </v>
      </c>
      <c r="J327" s="84" t="str">
        <f>IF(pt_fylk!I330=0," ",pt_fylk!I330)</f>
        <v xml:space="preserve"> </v>
      </c>
      <c r="K327" s="84" t="str">
        <f>IF(pt_fylk!J330=0," ",pt_fylk!J330)</f>
        <v xml:space="preserve"> </v>
      </c>
      <c r="L327" s="84" t="str">
        <f>IF(pt_fylk!K330=0," ",pt_fylk!K330)</f>
        <v xml:space="preserve"> </v>
      </c>
      <c r="M327" s="84" t="str">
        <f>IF(pt_fylk!L330=0," ",pt_fylk!L330)</f>
        <v xml:space="preserve"> </v>
      </c>
      <c r="N327" s="84" t="str">
        <f>IF(pt_fylk!M330=0," ",pt_fylk!M330)</f>
        <v xml:space="preserve"> </v>
      </c>
      <c r="O327" s="84" t="str">
        <f>IF(pt_fylk!N330=0," ",pt_fylk!N330)</f>
        <v xml:space="preserve"> </v>
      </c>
      <c r="P327" s="84" t="str">
        <f>IF(pt_fylk!O330=0," ",pt_fylk!O330)</f>
        <v xml:space="preserve"> </v>
      </c>
      <c r="Q327" s="84" t="str">
        <f>IF(pt_fylk!P330=0," ",pt_fylk!P330)</f>
        <v xml:space="preserve"> </v>
      </c>
      <c r="R327" s="84" t="str">
        <f>IF(pt_fylk!Q330=0," ",pt_fylk!Q330)</f>
        <v xml:space="preserve"> </v>
      </c>
    </row>
    <row r="328" spans="2:18" x14ac:dyDescent="0.2">
      <c r="B328" s="83" t="str">
        <f>IF(pt_fylk!A331=0," ",pt_fylk!A331)</f>
        <v xml:space="preserve"> </v>
      </c>
      <c r="C328" s="84" t="str">
        <f>IF(pt_fylk!B331=0," ",pt_fylk!B331)</f>
        <v xml:space="preserve"> </v>
      </c>
      <c r="D328" s="84" t="str">
        <f>IF(pt_fylk!C331=0," ",pt_fylk!C331)</f>
        <v xml:space="preserve"> </v>
      </c>
      <c r="E328" s="84" t="str">
        <f>IF(pt_fylk!D331=0," ",pt_fylk!D331)</f>
        <v xml:space="preserve"> </v>
      </c>
      <c r="F328" s="84" t="str">
        <f>IF(pt_fylk!E331=0," ",pt_fylk!E331)</f>
        <v xml:space="preserve"> </v>
      </c>
      <c r="G328" s="84" t="str">
        <f>IF(pt_fylk!F331=0," ",pt_fylk!F331)</f>
        <v xml:space="preserve"> </v>
      </c>
      <c r="H328" s="84" t="str">
        <f>IF(pt_fylk!G331=0," ",pt_fylk!G331)</f>
        <v xml:space="preserve"> </v>
      </c>
      <c r="I328" s="84" t="str">
        <f>IF(pt_fylk!H331=0," ",pt_fylk!H331)</f>
        <v xml:space="preserve"> </v>
      </c>
      <c r="J328" s="84" t="str">
        <f>IF(pt_fylk!I331=0," ",pt_fylk!I331)</f>
        <v xml:space="preserve"> </v>
      </c>
      <c r="K328" s="84" t="str">
        <f>IF(pt_fylk!J331=0," ",pt_fylk!J331)</f>
        <v xml:space="preserve"> </v>
      </c>
      <c r="L328" s="84" t="str">
        <f>IF(pt_fylk!K331=0," ",pt_fylk!K331)</f>
        <v xml:space="preserve"> </v>
      </c>
      <c r="M328" s="84" t="str">
        <f>IF(pt_fylk!L331=0," ",pt_fylk!L331)</f>
        <v xml:space="preserve"> </v>
      </c>
      <c r="N328" s="84" t="str">
        <f>IF(pt_fylk!M331=0," ",pt_fylk!M331)</f>
        <v xml:space="preserve"> </v>
      </c>
      <c r="O328" s="84" t="str">
        <f>IF(pt_fylk!N331=0," ",pt_fylk!N331)</f>
        <v xml:space="preserve"> </v>
      </c>
      <c r="P328" s="84" t="str">
        <f>IF(pt_fylk!O331=0," ",pt_fylk!O331)</f>
        <v xml:space="preserve"> </v>
      </c>
      <c r="Q328" s="84" t="str">
        <f>IF(pt_fylk!P331=0," ",pt_fylk!P331)</f>
        <v xml:space="preserve"> </v>
      </c>
      <c r="R328" s="84" t="str">
        <f>IF(pt_fylk!Q331=0," ",pt_fylk!Q331)</f>
        <v xml:space="preserve"> </v>
      </c>
    </row>
    <row r="329" spans="2:18" x14ac:dyDescent="0.2">
      <c r="B329" s="83" t="str">
        <f>IF(pt_fylk!A332=0," ",pt_fylk!A332)</f>
        <v xml:space="preserve"> </v>
      </c>
      <c r="C329" s="84" t="str">
        <f>IF(pt_fylk!B332=0," ",pt_fylk!B332)</f>
        <v xml:space="preserve"> </v>
      </c>
      <c r="D329" s="84" t="str">
        <f>IF(pt_fylk!C332=0," ",pt_fylk!C332)</f>
        <v xml:space="preserve"> </v>
      </c>
      <c r="E329" s="84" t="str">
        <f>IF(pt_fylk!D332=0," ",pt_fylk!D332)</f>
        <v xml:space="preserve"> </v>
      </c>
      <c r="F329" s="84" t="str">
        <f>IF(pt_fylk!E332=0," ",pt_fylk!E332)</f>
        <v xml:space="preserve"> </v>
      </c>
      <c r="G329" s="84" t="str">
        <f>IF(pt_fylk!F332=0," ",pt_fylk!F332)</f>
        <v xml:space="preserve"> </v>
      </c>
      <c r="H329" s="84" t="str">
        <f>IF(pt_fylk!G332=0," ",pt_fylk!G332)</f>
        <v xml:space="preserve"> </v>
      </c>
      <c r="I329" s="84" t="str">
        <f>IF(pt_fylk!H332=0," ",pt_fylk!H332)</f>
        <v xml:space="preserve"> </v>
      </c>
      <c r="J329" s="84" t="str">
        <f>IF(pt_fylk!I332=0," ",pt_fylk!I332)</f>
        <v xml:space="preserve"> </v>
      </c>
      <c r="K329" s="84" t="str">
        <f>IF(pt_fylk!J332=0," ",pt_fylk!J332)</f>
        <v xml:space="preserve"> </v>
      </c>
      <c r="L329" s="84" t="str">
        <f>IF(pt_fylk!K332=0," ",pt_fylk!K332)</f>
        <v xml:space="preserve"> </v>
      </c>
      <c r="M329" s="84" t="str">
        <f>IF(pt_fylk!L332=0," ",pt_fylk!L332)</f>
        <v xml:space="preserve"> </v>
      </c>
      <c r="N329" s="84" t="str">
        <f>IF(pt_fylk!M332=0," ",pt_fylk!M332)</f>
        <v xml:space="preserve"> </v>
      </c>
      <c r="O329" s="84" t="str">
        <f>IF(pt_fylk!N332=0," ",pt_fylk!N332)</f>
        <v xml:space="preserve"> </v>
      </c>
      <c r="P329" s="84" t="str">
        <f>IF(pt_fylk!O332=0," ",pt_fylk!O332)</f>
        <v xml:space="preserve"> </v>
      </c>
      <c r="Q329" s="84" t="str">
        <f>IF(pt_fylk!P332=0," ",pt_fylk!P332)</f>
        <v xml:space="preserve"> </v>
      </c>
      <c r="R329" s="84" t="str">
        <f>IF(pt_fylk!Q332=0," ",pt_fylk!Q332)</f>
        <v xml:space="preserve"> </v>
      </c>
    </row>
    <row r="330" spans="2:18" x14ac:dyDescent="0.2">
      <c r="B330" s="83" t="str">
        <f>IF(pt_fylk!A333=0," ",pt_fylk!A333)</f>
        <v xml:space="preserve"> </v>
      </c>
      <c r="C330" s="84" t="str">
        <f>IF(pt_fylk!B333=0," ",pt_fylk!B333)</f>
        <v xml:space="preserve"> </v>
      </c>
      <c r="D330" s="84" t="str">
        <f>IF(pt_fylk!C333=0," ",pt_fylk!C333)</f>
        <v xml:space="preserve"> </v>
      </c>
      <c r="E330" s="84" t="str">
        <f>IF(pt_fylk!D333=0," ",pt_fylk!D333)</f>
        <v xml:space="preserve"> </v>
      </c>
      <c r="F330" s="84" t="str">
        <f>IF(pt_fylk!E333=0," ",pt_fylk!E333)</f>
        <v xml:space="preserve"> </v>
      </c>
      <c r="G330" s="84" t="str">
        <f>IF(pt_fylk!F333=0," ",pt_fylk!F333)</f>
        <v xml:space="preserve"> </v>
      </c>
      <c r="H330" s="84" t="str">
        <f>IF(pt_fylk!G333=0," ",pt_fylk!G333)</f>
        <v xml:space="preserve"> </v>
      </c>
      <c r="I330" s="84" t="str">
        <f>IF(pt_fylk!H333=0," ",pt_fylk!H333)</f>
        <v xml:space="preserve"> </v>
      </c>
      <c r="J330" s="84" t="str">
        <f>IF(pt_fylk!I333=0," ",pt_fylk!I333)</f>
        <v xml:space="preserve"> </v>
      </c>
      <c r="K330" s="84" t="str">
        <f>IF(pt_fylk!J333=0," ",pt_fylk!J333)</f>
        <v xml:space="preserve"> </v>
      </c>
      <c r="L330" s="84" t="str">
        <f>IF(pt_fylk!K333=0," ",pt_fylk!K333)</f>
        <v xml:space="preserve"> </v>
      </c>
      <c r="M330" s="84" t="str">
        <f>IF(pt_fylk!L333=0," ",pt_fylk!L333)</f>
        <v xml:space="preserve"> </v>
      </c>
      <c r="N330" s="84" t="str">
        <f>IF(pt_fylk!M333=0," ",pt_fylk!M333)</f>
        <v xml:space="preserve"> </v>
      </c>
      <c r="O330" s="84" t="str">
        <f>IF(pt_fylk!N333=0," ",pt_fylk!N333)</f>
        <v xml:space="preserve"> </v>
      </c>
      <c r="P330" s="84" t="str">
        <f>IF(pt_fylk!O333=0," ",pt_fylk!O333)</f>
        <v xml:space="preserve"> </v>
      </c>
      <c r="Q330" s="84" t="str">
        <f>IF(pt_fylk!P333=0," ",pt_fylk!P333)</f>
        <v xml:space="preserve"> </v>
      </c>
      <c r="R330" s="84" t="str">
        <f>IF(pt_fylk!Q333=0," ",pt_fylk!Q333)</f>
        <v xml:space="preserve"> </v>
      </c>
    </row>
    <row r="331" spans="2:18" x14ac:dyDescent="0.2">
      <c r="B331" s="83" t="str">
        <f>IF(pt_fylk!A334=0," ",pt_fylk!A334)</f>
        <v xml:space="preserve"> </v>
      </c>
      <c r="C331" s="84" t="str">
        <f>IF(pt_fylk!B334=0," ",pt_fylk!B334)</f>
        <v xml:space="preserve"> </v>
      </c>
      <c r="D331" s="84" t="str">
        <f>IF(pt_fylk!C334=0," ",pt_fylk!C334)</f>
        <v xml:space="preserve"> </v>
      </c>
      <c r="E331" s="84" t="str">
        <f>IF(pt_fylk!D334=0," ",pt_fylk!D334)</f>
        <v xml:space="preserve"> </v>
      </c>
      <c r="F331" s="84" t="str">
        <f>IF(pt_fylk!E334=0," ",pt_fylk!E334)</f>
        <v xml:space="preserve"> </v>
      </c>
      <c r="G331" s="84" t="str">
        <f>IF(pt_fylk!F334=0," ",pt_fylk!F334)</f>
        <v xml:space="preserve"> </v>
      </c>
      <c r="H331" s="84" t="str">
        <f>IF(pt_fylk!G334=0," ",pt_fylk!G334)</f>
        <v xml:space="preserve"> </v>
      </c>
      <c r="I331" s="84" t="str">
        <f>IF(pt_fylk!H334=0," ",pt_fylk!H334)</f>
        <v xml:space="preserve"> </v>
      </c>
      <c r="J331" s="84" t="str">
        <f>IF(pt_fylk!I334=0," ",pt_fylk!I334)</f>
        <v xml:space="preserve"> </v>
      </c>
      <c r="K331" s="84" t="str">
        <f>IF(pt_fylk!J334=0," ",pt_fylk!J334)</f>
        <v xml:space="preserve"> </v>
      </c>
      <c r="L331" s="84" t="str">
        <f>IF(pt_fylk!K334=0," ",pt_fylk!K334)</f>
        <v xml:space="preserve"> </v>
      </c>
      <c r="M331" s="84" t="str">
        <f>IF(pt_fylk!L334=0," ",pt_fylk!L334)</f>
        <v xml:space="preserve"> </v>
      </c>
      <c r="N331" s="84" t="str">
        <f>IF(pt_fylk!M334=0," ",pt_fylk!M334)</f>
        <v xml:space="preserve"> </v>
      </c>
      <c r="O331" s="84" t="str">
        <f>IF(pt_fylk!N334=0," ",pt_fylk!N334)</f>
        <v xml:space="preserve"> </v>
      </c>
      <c r="P331" s="84" t="str">
        <f>IF(pt_fylk!O334=0," ",pt_fylk!O334)</f>
        <v xml:space="preserve"> </v>
      </c>
      <c r="Q331" s="84" t="str">
        <f>IF(pt_fylk!P334=0," ",pt_fylk!P334)</f>
        <v xml:space="preserve"> </v>
      </c>
      <c r="R331" s="84" t="str">
        <f>IF(pt_fylk!Q334=0," ",pt_fylk!Q334)</f>
        <v xml:space="preserve"> </v>
      </c>
    </row>
    <row r="332" spans="2:18" x14ac:dyDescent="0.2">
      <c r="B332" s="83" t="str">
        <f>IF(pt_fylk!A335=0," ",pt_fylk!A335)</f>
        <v xml:space="preserve"> </v>
      </c>
      <c r="C332" s="84" t="str">
        <f>IF(pt_fylk!B335=0," ",pt_fylk!B335)</f>
        <v xml:space="preserve"> </v>
      </c>
      <c r="D332" s="84" t="str">
        <f>IF(pt_fylk!C335=0," ",pt_fylk!C335)</f>
        <v xml:space="preserve"> </v>
      </c>
      <c r="E332" s="84" t="str">
        <f>IF(pt_fylk!D335=0," ",pt_fylk!D335)</f>
        <v xml:space="preserve"> </v>
      </c>
      <c r="F332" s="84" t="str">
        <f>IF(pt_fylk!E335=0," ",pt_fylk!E335)</f>
        <v xml:space="preserve"> </v>
      </c>
      <c r="G332" s="84" t="str">
        <f>IF(pt_fylk!F335=0," ",pt_fylk!F335)</f>
        <v xml:space="preserve"> </v>
      </c>
      <c r="H332" s="84" t="str">
        <f>IF(pt_fylk!G335=0," ",pt_fylk!G335)</f>
        <v xml:space="preserve"> </v>
      </c>
      <c r="I332" s="84" t="str">
        <f>IF(pt_fylk!H335=0," ",pt_fylk!H335)</f>
        <v xml:space="preserve"> </v>
      </c>
      <c r="J332" s="84" t="str">
        <f>IF(pt_fylk!I335=0," ",pt_fylk!I335)</f>
        <v xml:space="preserve"> </v>
      </c>
      <c r="K332" s="84" t="str">
        <f>IF(pt_fylk!J335=0," ",pt_fylk!J335)</f>
        <v xml:space="preserve"> </v>
      </c>
      <c r="L332" s="84" t="str">
        <f>IF(pt_fylk!K335=0," ",pt_fylk!K335)</f>
        <v xml:space="preserve"> </v>
      </c>
      <c r="M332" s="84" t="str">
        <f>IF(pt_fylk!L335=0," ",pt_fylk!L335)</f>
        <v xml:space="preserve"> </v>
      </c>
      <c r="N332" s="84" t="str">
        <f>IF(pt_fylk!M335=0," ",pt_fylk!M335)</f>
        <v xml:space="preserve"> </v>
      </c>
      <c r="O332" s="84" t="str">
        <f>IF(pt_fylk!N335=0," ",pt_fylk!N335)</f>
        <v xml:space="preserve"> </v>
      </c>
      <c r="P332" s="84" t="str">
        <f>IF(pt_fylk!O335=0," ",pt_fylk!O335)</f>
        <v xml:space="preserve"> </v>
      </c>
      <c r="Q332" s="84" t="str">
        <f>IF(pt_fylk!P335=0," ",pt_fylk!P335)</f>
        <v xml:space="preserve"> </v>
      </c>
      <c r="R332" s="84" t="str">
        <f>IF(pt_fylk!Q335=0," ",pt_fylk!Q335)</f>
        <v xml:space="preserve"> </v>
      </c>
    </row>
    <row r="333" spans="2:18" x14ac:dyDescent="0.2">
      <c r="B333" s="83" t="str">
        <f>IF(pt_fylk!A336=0," ",pt_fylk!A336)</f>
        <v xml:space="preserve"> </v>
      </c>
      <c r="C333" s="84" t="str">
        <f>IF(pt_fylk!B336=0," ",pt_fylk!B336)</f>
        <v xml:space="preserve"> </v>
      </c>
      <c r="D333" s="84" t="str">
        <f>IF(pt_fylk!C336=0," ",pt_fylk!C336)</f>
        <v xml:space="preserve"> </v>
      </c>
      <c r="E333" s="84" t="str">
        <f>IF(pt_fylk!D336=0," ",pt_fylk!D336)</f>
        <v xml:space="preserve"> </v>
      </c>
      <c r="F333" s="84" t="str">
        <f>IF(pt_fylk!E336=0," ",pt_fylk!E336)</f>
        <v xml:space="preserve"> </v>
      </c>
      <c r="G333" s="84" t="str">
        <f>IF(pt_fylk!F336=0," ",pt_fylk!F336)</f>
        <v xml:space="preserve"> </v>
      </c>
      <c r="H333" s="84" t="str">
        <f>IF(pt_fylk!G336=0," ",pt_fylk!G336)</f>
        <v xml:space="preserve"> </v>
      </c>
      <c r="I333" s="84" t="str">
        <f>IF(pt_fylk!H336=0," ",pt_fylk!H336)</f>
        <v xml:space="preserve"> </v>
      </c>
      <c r="J333" s="84" t="str">
        <f>IF(pt_fylk!I336=0," ",pt_fylk!I336)</f>
        <v xml:space="preserve"> </v>
      </c>
      <c r="K333" s="84" t="str">
        <f>IF(pt_fylk!J336=0," ",pt_fylk!J336)</f>
        <v xml:space="preserve"> </v>
      </c>
      <c r="L333" s="84" t="str">
        <f>IF(pt_fylk!K336=0," ",pt_fylk!K336)</f>
        <v xml:space="preserve"> </v>
      </c>
      <c r="M333" s="84" t="str">
        <f>IF(pt_fylk!L336=0," ",pt_fylk!L336)</f>
        <v xml:space="preserve"> </v>
      </c>
      <c r="N333" s="84" t="str">
        <f>IF(pt_fylk!M336=0," ",pt_fylk!M336)</f>
        <v xml:space="preserve"> </v>
      </c>
      <c r="O333" s="84" t="str">
        <f>IF(pt_fylk!N336=0," ",pt_fylk!N336)</f>
        <v xml:space="preserve"> </v>
      </c>
      <c r="P333" s="84" t="str">
        <f>IF(pt_fylk!O336=0," ",pt_fylk!O336)</f>
        <v xml:space="preserve"> </v>
      </c>
      <c r="Q333" s="84" t="str">
        <f>IF(pt_fylk!P336=0," ",pt_fylk!P336)</f>
        <v xml:space="preserve"> </v>
      </c>
      <c r="R333" s="84" t="str">
        <f>IF(pt_fylk!Q336=0," ",pt_fylk!Q336)</f>
        <v xml:space="preserve"> </v>
      </c>
    </row>
    <row r="334" spans="2:18" x14ac:dyDescent="0.2">
      <c r="B334" s="83" t="str">
        <f>IF(pt_fylk!A337=0," ",pt_fylk!A337)</f>
        <v xml:space="preserve"> </v>
      </c>
      <c r="C334" s="84" t="str">
        <f>IF(pt_fylk!B337=0," ",pt_fylk!B337)</f>
        <v xml:space="preserve"> </v>
      </c>
      <c r="D334" s="84" t="str">
        <f>IF(pt_fylk!C337=0," ",pt_fylk!C337)</f>
        <v xml:space="preserve"> </v>
      </c>
      <c r="E334" s="84" t="str">
        <f>IF(pt_fylk!D337=0," ",pt_fylk!D337)</f>
        <v xml:space="preserve"> </v>
      </c>
      <c r="F334" s="84" t="str">
        <f>IF(pt_fylk!E337=0," ",pt_fylk!E337)</f>
        <v xml:space="preserve"> </v>
      </c>
      <c r="G334" s="84" t="str">
        <f>IF(pt_fylk!F337=0," ",pt_fylk!F337)</f>
        <v xml:space="preserve"> </v>
      </c>
      <c r="H334" s="84" t="str">
        <f>IF(pt_fylk!G337=0," ",pt_fylk!G337)</f>
        <v xml:space="preserve"> </v>
      </c>
      <c r="I334" s="84" t="str">
        <f>IF(pt_fylk!H337=0," ",pt_fylk!H337)</f>
        <v xml:space="preserve"> </v>
      </c>
      <c r="J334" s="84" t="str">
        <f>IF(pt_fylk!I337=0," ",pt_fylk!I337)</f>
        <v xml:space="preserve"> </v>
      </c>
      <c r="K334" s="84" t="str">
        <f>IF(pt_fylk!J337=0," ",pt_fylk!J337)</f>
        <v xml:space="preserve"> </v>
      </c>
      <c r="L334" s="84" t="str">
        <f>IF(pt_fylk!K337=0," ",pt_fylk!K337)</f>
        <v xml:space="preserve"> </v>
      </c>
      <c r="M334" s="84" t="str">
        <f>IF(pt_fylk!L337=0," ",pt_fylk!L337)</f>
        <v xml:space="preserve"> </v>
      </c>
      <c r="N334" s="84" t="str">
        <f>IF(pt_fylk!M337=0," ",pt_fylk!M337)</f>
        <v xml:space="preserve"> </v>
      </c>
      <c r="O334" s="84" t="str">
        <f>IF(pt_fylk!N337=0," ",pt_fylk!N337)</f>
        <v xml:space="preserve"> </v>
      </c>
      <c r="P334" s="84" t="str">
        <f>IF(pt_fylk!O337=0," ",pt_fylk!O337)</f>
        <v xml:space="preserve"> </v>
      </c>
      <c r="Q334" s="84" t="str">
        <f>IF(pt_fylk!P337=0," ",pt_fylk!P337)</f>
        <v xml:space="preserve"> </v>
      </c>
      <c r="R334" s="84" t="str">
        <f>IF(pt_fylk!Q337=0," ",pt_fylk!Q337)</f>
        <v xml:space="preserve"> </v>
      </c>
    </row>
    <row r="335" spans="2:18" x14ac:dyDescent="0.2">
      <c r="B335" s="83" t="str">
        <f>IF(pt_fylk!A338=0," ",pt_fylk!A338)</f>
        <v xml:space="preserve"> </v>
      </c>
      <c r="C335" s="84" t="str">
        <f>IF(pt_fylk!B338=0," ",pt_fylk!B338)</f>
        <v xml:space="preserve"> </v>
      </c>
      <c r="D335" s="84" t="str">
        <f>IF(pt_fylk!C338=0," ",pt_fylk!C338)</f>
        <v xml:space="preserve"> </v>
      </c>
      <c r="E335" s="84" t="str">
        <f>IF(pt_fylk!D338=0," ",pt_fylk!D338)</f>
        <v xml:space="preserve"> </v>
      </c>
      <c r="F335" s="84" t="str">
        <f>IF(pt_fylk!E338=0," ",pt_fylk!E338)</f>
        <v xml:space="preserve"> </v>
      </c>
      <c r="G335" s="84" t="str">
        <f>IF(pt_fylk!F338=0," ",pt_fylk!F338)</f>
        <v xml:space="preserve"> </v>
      </c>
      <c r="H335" s="84" t="str">
        <f>IF(pt_fylk!G338=0," ",pt_fylk!G338)</f>
        <v xml:space="preserve"> </v>
      </c>
      <c r="I335" s="84" t="str">
        <f>IF(pt_fylk!H338=0," ",pt_fylk!H338)</f>
        <v xml:space="preserve"> </v>
      </c>
      <c r="J335" s="84" t="str">
        <f>IF(pt_fylk!I338=0," ",pt_fylk!I338)</f>
        <v xml:space="preserve"> </v>
      </c>
      <c r="K335" s="84" t="str">
        <f>IF(pt_fylk!J338=0," ",pt_fylk!J338)</f>
        <v xml:space="preserve"> </v>
      </c>
      <c r="L335" s="84" t="str">
        <f>IF(pt_fylk!K338=0," ",pt_fylk!K338)</f>
        <v xml:space="preserve"> </v>
      </c>
      <c r="M335" s="84" t="str">
        <f>IF(pt_fylk!L338=0," ",pt_fylk!L338)</f>
        <v xml:space="preserve"> </v>
      </c>
      <c r="N335" s="84" t="str">
        <f>IF(pt_fylk!M338=0," ",pt_fylk!M338)</f>
        <v xml:space="preserve"> </v>
      </c>
      <c r="O335" s="84" t="str">
        <f>IF(pt_fylk!N338=0," ",pt_fylk!N338)</f>
        <v xml:space="preserve"> </v>
      </c>
      <c r="P335" s="84" t="str">
        <f>IF(pt_fylk!O338=0," ",pt_fylk!O338)</f>
        <v xml:space="preserve"> </v>
      </c>
      <c r="Q335" s="84" t="str">
        <f>IF(pt_fylk!P338=0," ",pt_fylk!P338)</f>
        <v xml:space="preserve"> </v>
      </c>
      <c r="R335" s="84" t="str">
        <f>IF(pt_fylk!Q338=0," ",pt_fylk!Q338)</f>
        <v xml:space="preserve"> </v>
      </c>
    </row>
    <row r="336" spans="2:18" x14ac:dyDescent="0.2">
      <c r="B336" s="83" t="str">
        <f>IF(pt_fylk!A339=0," ",pt_fylk!A339)</f>
        <v xml:space="preserve"> </v>
      </c>
      <c r="C336" s="84" t="str">
        <f>IF(pt_fylk!B339=0," ",pt_fylk!B339)</f>
        <v xml:space="preserve"> </v>
      </c>
      <c r="D336" s="84" t="str">
        <f>IF(pt_fylk!C339=0," ",pt_fylk!C339)</f>
        <v xml:space="preserve"> </v>
      </c>
      <c r="E336" s="84" t="str">
        <f>IF(pt_fylk!D339=0," ",pt_fylk!D339)</f>
        <v xml:space="preserve"> </v>
      </c>
      <c r="F336" s="84" t="str">
        <f>IF(pt_fylk!E339=0," ",pt_fylk!E339)</f>
        <v xml:space="preserve"> </v>
      </c>
      <c r="G336" s="84" t="str">
        <f>IF(pt_fylk!F339=0," ",pt_fylk!F339)</f>
        <v xml:space="preserve"> </v>
      </c>
      <c r="H336" s="84" t="str">
        <f>IF(pt_fylk!G339=0," ",pt_fylk!G339)</f>
        <v xml:space="preserve"> </v>
      </c>
      <c r="I336" s="84" t="str">
        <f>IF(pt_fylk!H339=0," ",pt_fylk!H339)</f>
        <v xml:space="preserve"> </v>
      </c>
      <c r="J336" s="84" t="str">
        <f>IF(pt_fylk!I339=0," ",pt_fylk!I339)</f>
        <v xml:space="preserve"> </v>
      </c>
      <c r="K336" s="84" t="str">
        <f>IF(pt_fylk!J339=0," ",pt_fylk!J339)</f>
        <v xml:space="preserve"> </v>
      </c>
      <c r="L336" s="84" t="str">
        <f>IF(pt_fylk!K339=0," ",pt_fylk!K339)</f>
        <v xml:space="preserve"> </v>
      </c>
      <c r="M336" s="84" t="str">
        <f>IF(pt_fylk!L339=0," ",pt_fylk!L339)</f>
        <v xml:space="preserve"> </v>
      </c>
      <c r="N336" s="84" t="str">
        <f>IF(pt_fylk!M339=0," ",pt_fylk!M339)</f>
        <v xml:space="preserve"> </v>
      </c>
      <c r="O336" s="84" t="str">
        <f>IF(pt_fylk!N339=0," ",pt_fylk!N339)</f>
        <v xml:space="preserve"> </v>
      </c>
      <c r="P336" s="84" t="str">
        <f>IF(pt_fylk!O339=0," ",pt_fylk!O339)</f>
        <v xml:space="preserve"> </v>
      </c>
      <c r="Q336" s="84" t="str">
        <f>IF(pt_fylk!P339=0," ",pt_fylk!P339)</f>
        <v xml:space="preserve"> </v>
      </c>
      <c r="R336" s="84" t="str">
        <f>IF(pt_fylk!Q339=0," ",pt_fylk!Q339)</f>
        <v xml:space="preserve"> </v>
      </c>
    </row>
    <row r="337" spans="2:18" x14ac:dyDescent="0.2">
      <c r="B337" s="83" t="str">
        <f>IF(pt_fylk!A340=0," ",pt_fylk!A340)</f>
        <v xml:space="preserve"> </v>
      </c>
      <c r="C337" s="84" t="str">
        <f>IF(pt_fylk!B340=0," ",pt_fylk!B340)</f>
        <v xml:space="preserve"> </v>
      </c>
      <c r="D337" s="84" t="str">
        <f>IF(pt_fylk!C340=0," ",pt_fylk!C340)</f>
        <v xml:space="preserve"> </v>
      </c>
      <c r="E337" s="84" t="str">
        <f>IF(pt_fylk!D340=0," ",pt_fylk!D340)</f>
        <v xml:space="preserve"> </v>
      </c>
      <c r="F337" s="84" t="str">
        <f>IF(pt_fylk!E340=0," ",pt_fylk!E340)</f>
        <v xml:space="preserve"> </v>
      </c>
      <c r="G337" s="84" t="str">
        <f>IF(pt_fylk!F340=0," ",pt_fylk!F340)</f>
        <v xml:space="preserve"> </v>
      </c>
      <c r="H337" s="84" t="str">
        <f>IF(pt_fylk!G340=0," ",pt_fylk!G340)</f>
        <v xml:space="preserve"> </v>
      </c>
      <c r="I337" s="84" t="str">
        <f>IF(pt_fylk!H340=0," ",pt_fylk!H340)</f>
        <v xml:space="preserve"> </v>
      </c>
      <c r="J337" s="84" t="str">
        <f>IF(pt_fylk!I340=0," ",pt_fylk!I340)</f>
        <v xml:space="preserve"> </v>
      </c>
      <c r="K337" s="84" t="str">
        <f>IF(pt_fylk!J340=0," ",pt_fylk!J340)</f>
        <v xml:space="preserve"> </v>
      </c>
      <c r="L337" s="84" t="str">
        <f>IF(pt_fylk!K340=0," ",pt_fylk!K340)</f>
        <v xml:space="preserve"> </v>
      </c>
      <c r="M337" s="84" t="str">
        <f>IF(pt_fylk!L340=0," ",pt_fylk!L340)</f>
        <v xml:space="preserve"> </v>
      </c>
      <c r="N337" s="84" t="str">
        <f>IF(pt_fylk!M340=0," ",pt_fylk!M340)</f>
        <v xml:space="preserve"> </v>
      </c>
      <c r="O337" s="84" t="str">
        <f>IF(pt_fylk!N340=0," ",pt_fylk!N340)</f>
        <v xml:space="preserve"> </v>
      </c>
      <c r="P337" s="84" t="str">
        <f>IF(pt_fylk!O340=0," ",pt_fylk!O340)</f>
        <v xml:space="preserve"> </v>
      </c>
      <c r="Q337" s="84" t="str">
        <f>IF(pt_fylk!P340=0," ",pt_fylk!P340)</f>
        <v xml:space="preserve"> </v>
      </c>
      <c r="R337" s="84" t="str">
        <f>IF(pt_fylk!Q340=0," ",pt_fylk!Q340)</f>
        <v xml:space="preserve"> </v>
      </c>
    </row>
    <row r="338" spans="2:18" x14ac:dyDescent="0.2">
      <c r="B338" s="83" t="str">
        <f>IF(pt_fylk!A341=0," ",pt_fylk!A341)</f>
        <v xml:space="preserve"> </v>
      </c>
      <c r="C338" s="84" t="str">
        <f>IF(pt_fylk!B341=0," ",pt_fylk!B341)</f>
        <v xml:space="preserve"> </v>
      </c>
      <c r="D338" s="84" t="str">
        <f>IF(pt_fylk!C341=0," ",pt_fylk!C341)</f>
        <v xml:space="preserve"> </v>
      </c>
      <c r="E338" s="84" t="str">
        <f>IF(pt_fylk!D341=0," ",pt_fylk!D341)</f>
        <v xml:space="preserve"> </v>
      </c>
      <c r="F338" s="84" t="str">
        <f>IF(pt_fylk!E341=0," ",pt_fylk!E341)</f>
        <v xml:space="preserve"> </v>
      </c>
      <c r="G338" s="84" t="str">
        <f>IF(pt_fylk!F341=0," ",pt_fylk!F341)</f>
        <v xml:space="preserve"> </v>
      </c>
      <c r="H338" s="84" t="str">
        <f>IF(pt_fylk!G341=0," ",pt_fylk!G341)</f>
        <v xml:space="preserve"> </v>
      </c>
      <c r="I338" s="84" t="str">
        <f>IF(pt_fylk!H341=0," ",pt_fylk!H341)</f>
        <v xml:space="preserve"> </v>
      </c>
      <c r="J338" s="84" t="str">
        <f>IF(pt_fylk!I341=0," ",pt_fylk!I341)</f>
        <v xml:space="preserve"> </v>
      </c>
      <c r="K338" s="84" t="str">
        <f>IF(pt_fylk!J341=0," ",pt_fylk!J341)</f>
        <v xml:space="preserve"> </v>
      </c>
      <c r="L338" s="84" t="str">
        <f>IF(pt_fylk!K341=0," ",pt_fylk!K341)</f>
        <v xml:space="preserve"> </v>
      </c>
      <c r="M338" s="84" t="str">
        <f>IF(pt_fylk!L341=0," ",pt_fylk!L341)</f>
        <v xml:space="preserve"> </v>
      </c>
      <c r="N338" s="84" t="str">
        <f>IF(pt_fylk!M341=0," ",pt_fylk!M341)</f>
        <v xml:space="preserve"> </v>
      </c>
      <c r="O338" s="84" t="str">
        <f>IF(pt_fylk!N341=0," ",pt_fylk!N341)</f>
        <v xml:space="preserve"> </v>
      </c>
      <c r="P338" s="84" t="str">
        <f>IF(pt_fylk!O341=0," ",pt_fylk!O341)</f>
        <v xml:space="preserve"> </v>
      </c>
      <c r="Q338" s="84" t="str">
        <f>IF(pt_fylk!P341=0," ",pt_fylk!P341)</f>
        <v xml:space="preserve"> </v>
      </c>
      <c r="R338" s="84" t="str">
        <f>IF(pt_fylk!Q341=0," ",pt_fylk!Q341)</f>
        <v xml:space="preserve"> </v>
      </c>
    </row>
    <row r="339" spans="2:18" x14ac:dyDescent="0.2">
      <c r="B339" s="83" t="str">
        <f>IF(pt_fylk!A342=0," ",pt_fylk!A342)</f>
        <v xml:space="preserve"> </v>
      </c>
      <c r="C339" s="84" t="str">
        <f>IF(pt_fylk!B342=0," ",pt_fylk!B342)</f>
        <v xml:space="preserve"> </v>
      </c>
      <c r="D339" s="84" t="str">
        <f>IF(pt_fylk!C342=0," ",pt_fylk!C342)</f>
        <v xml:space="preserve"> </v>
      </c>
      <c r="E339" s="84" t="str">
        <f>IF(pt_fylk!D342=0," ",pt_fylk!D342)</f>
        <v xml:space="preserve"> </v>
      </c>
      <c r="F339" s="84" t="str">
        <f>IF(pt_fylk!E342=0," ",pt_fylk!E342)</f>
        <v xml:space="preserve"> </v>
      </c>
      <c r="G339" s="84" t="str">
        <f>IF(pt_fylk!F342=0," ",pt_fylk!F342)</f>
        <v xml:space="preserve"> </v>
      </c>
      <c r="H339" s="84" t="str">
        <f>IF(pt_fylk!G342=0," ",pt_fylk!G342)</f>
        <v xml:space="preserve"> </v>
      </c>
      <c r="I339" s="84" t="str">
        <f>IF(pt_fylk!H342=0," ",pt_fylk!H342)</f>
        <v xml:space="preserve"> </v>
      </c>
      <c r="J339" s="84" t="str">
        <f>IF(pt_fylk!I342=0," ",pt_fylk!I342)</f>
        <v xml:space="preserve"> </v>
      </c>
      <c r="K339" s="84" t="str">
        <f>IF(pt_fylk!J342=0," ",pt_fylk!J342)</f>
        <v xml:space="preserve"> </v>
      </c>
      <c r="L339" s="84" t="str">
        <f>IF(pt_fylk!K342=0," ",pt_fylk!K342)</f>
        <v xml:space="preserve"> </v>
      </c>
      <c r="M339" s="84" t="str">
        <f>IF(pt_fylk!L342=0," ",pt_fylk!L342)</f>
        <v xml:space="preserve"> </v>
      </c>
      <c r="N339" s="84" t="str">
        <f>IF(pt_fylk!M342=0," ",pt_fylk!M342)</f>
        <v xml:space="preserve"> </v>
      </c>
      <c r="O339" s="84" t="str">
        <f>IF(pt_fylk!N342=0," ",pt_fylk!N342)</f>
        <v xml:space="preserve"> </v>
      </c>
      <c r="P339" s="84" t="str">
        <f>IF(pt_fylk!O342=0," ",pt_fylk!O342)</f>
        <v xml:space="preserve"> </v>
      </c>
      <c r="Q339" s="84" t="str">
        <f>IF(pt_fylk!P342=0," ",pt_fylk!P342)</f>
        <v xml:space="preserve"> </v>
      </c>
      <c r="R339" s="84" t="str">
        <f>IF(pt_fylk!Q342=0," ",pt_fylk!Q342)</f>
        <v xml:space="preserve"> </v>
      </c>
    </row>
    <row r="340" spans="2:18" x14ac:dyDescent="0.2">
      <c r="B340" s="83" t="str">
        <f>IF(pt_fylk!A343=0," ",pt_fylk!A343)</f>
        <v xml:space="preserve"> </v>
      </c>
      <c r="C340" s="84" t="str">
        <f>IF(pt_fylk!B343=0," ",pt_fylk!B343)</f>
        <v xml:space="preserve"> </v>
      </c>
      <c r="D340" s="84" t="str">
        <f>IF(pt_fylk!C343=0," ",pt_fylk!C343)</f>
        <v xml:space="preserve"> </v>
      </c>
      <c r="E340" s="84" t="str">
        <f>IF(pt_fylk!D343=0," ",pt_fylk!D343)</f>
        <v xml:space="preserve"> </v>
      </c>
      <c r="F340" s="84" t="str">
        <f>IF(pt_fylk!E343=0," ",pt_fylk!E343)</f>
        <v xml:space="preserve"> </v>
      </c>
      <c r="G340" s="84" t="str">
        <f>IF(pt_fylk!F343=0," ",pt_fylk!F343)</f>
        <v xml:space="preserve"> </v>
      </c>
      <c r="H340" s="84" t="str">
        <f>IF(pt_fylk!G343=0," ",pt_fylk!G343)</f>
        <v xml:space="preserve"> </v>
      </c>
      <c r="I340" s="84" t="str">
        <f>IF(pt_fylk!H343=0," ",pt_fylk!H343)</f>
        <v xml:space="preserve"> </v>
      </c>
      <c r="J340" s="84" t="str">
        <f>IF(pt_fylk!I343=0," ",pt_fylk!I343)</f>
        <v xml:space="preserve"> </v>
      </c>
      <c r="K340" s="84" t="str">
        <f>IF(pt_fylk!J343=0," ",pt_fylk!J343)</f>
        <v xml:space="preserve"> </v>
      </c>
      <c r="L340" s="84" t="str">
        <f>IF(pt_fylk!K343=0," ",pt_fylk!K343)</f>
        <v xml:space="preserve"> </v>
      </c>
      <c r="M340" s="84" t="str">
        <f>IF(pt_fylk!L343=0," ",pt_fylk!L343)</f>
        <v xml:space="preserve"> </v>
      </c>
      <c r="N340" s="84" t="str">
        <f>IF(pt_fylk!M343=0," ",pt_fylk!M343)</f>
        <v xml:space="preserve"> </v>
      </c>
      <c r="O340" s="84" t="str">
        <f>IF(pt_fylk!N343=0," ",pt_fylk!N343)</f>
        <v xml:space="preserve"> </v>
      </c>
      <c r="P340" s="84" t="str">
        <f>IF(pt_fylk!O343=0," ",pt_fylk!O343)</f>
        <v xml:space="preserve"> </v>
      </c>
      <c r="Q340" s="84" t="str">
        <f>IF(pt_fylk!P343=0," ",pt_fylk!P343)</f>
        <v xml:space="preserve"> </v>
      </c>
      <c r="R340" s="84" t="str">
        <f>IF(pt_fylk!Q343=0," ",pt_fylk!Q343)</f>
        <v xml:space="preserve"> </v>
      </c>
    </row>
    <row r="341" spans="2:18" x14ac:dyDescent="0.2">
      <c r="B341" s="83" t="str">
        <f>IF(pt_fylk!A344=0," ",pt_fylk!A344)</f>
        <v xml:space="preserve"> </v>
      </c>
      <c r="C341" s="84" t="str">
        <f>IF(pt_fylk!B344=0," ",pt_fylk!B344)</f>
        <v xml:space="preserve"> </v>
      </c>
      <c r="D341" s="84" t="str">
        <f>IF(pt_fylk!C344=0," ",pt_fylk!C344)</f>
        <v xml:space="preserve"> </v>
      </c>
      <c r="E341" s="84" t="str">
        <f>IF(pt_fylk!D344=0," ",pt_fylk!D344)</f>
        <v xml:space="preserve"> </v>
      </c>
      <c r="F341" s="84" t="str">
        <f>IF(pt_fylk!E344=0," ",pt_fylk!E344)</f>
        <v xml:space="preserve"> </v>
      </c>
      <c r="G341" s="84" t="str">
        <f>IF(pt_fylk!F344=0," ",pt_fylk!F344)</f>
        <v xml:space="preserve"> </v>
      </c>
      <c r="H341" s="84" t="str">
        <f>IF(pt_fylk!G344=0," ",pt_fylk!G344)</f>
        <v xml:space="preserve"> </v>
      </c>
      <c r="I341" s="84" t="str">
        <f>IF(pt_fylk!H344=0," ",pt_fylk!H344)</f>
        <v xml:space="preserve"> </v>
      </c>
      <c r="J341" s="84" t="str">
        <f>IF(pt_fylk!I344=0," ",pt_fylk!I344)</f>
        <v xml:space="preserve"> </v>
      </c>
      <c r="K341" s="84" t="str">
        <f>IF(pt_fylk!J344=0," ",pt_fylk!J344)</f>
        <v xml:space="preserve"> </v>
      </c>
      <c r="L341" s="84" t="str">
        <f>IF(pt_fylk!K344=0," ",pt_fylk!K344)</f>
        <v xml:space="preserve"> </v>
      </c>
      <c r="M341" s="84" t="str">
        <f>IF(pt_fylk!L344=0," ",pt_fylk!L344)</f>
        <v xml:space="preserve"> </v>
      </c>
      <c r="N341" s="84" t="str">
        <f>IF(pt_fylk!M344=0," ",pt_fylk!M344)</f>
        <v xml:space="preserve"> </v>
      </c>
      <c r="O341" s="84" t="str">
        <f>IF(pt_fylk!N344=0," ",pt_fylk!N344)</f>
        <v xml:space="preserve"> </v>
      </c>
      <c r="P341" s="84" t="str">
        <f>IF(pt_fylk!O344=0," ",pt_fylk!O344)</f>
        <v xml:space="preserve"> </v>
      </c>
      <c r="Q341" s="84" t="str">
        <f>IF(pt_fylk!P344=0," ",pt_fylk!P344)</f>
        <v xml:space="preserve"> </v>
      </c>
      <c r="R341" s="84" t="str">
        <f>IF(pt_fylk!Q344=0," ",pt_fylk!Q344)</f>
        <v xml:space="preserve"> </v>
      </c>
    </row>
    <row r="342" spans="2:18" x14ac:dyDescent="0.2">
      <c r="B342" s="83" t="str">
        <f>IF(pt_fylk!A345=0," ",pt_fylk!A345)</f>
        <v xml:space="preserve"> </v>
      </c>
      <c r="C342" s="84" t="str">
        <f>IF(pt_fylk!B345=0," ",pt_fylk!B345)</f>
        <v xml:space="preserve"> </v>
      </c>
      <c r="D342" s="84" t="str">
        <f>IF(pt_fylk!C345=0," ",pt_fylk!C345)</f>
        <v xml:space="preserve"> </v>
      </c>
      <c r="E342" s="84" t="str">
        <f>IF(pt_fylk!D345=0," ",pt_fylk!D345)</f>
        <v xml:space="preserve"> </v>
      </c>
      <c r="F342" s="84" t="str">
        <f>IF(pt_fylk!E345=0," ",pt_fylk!E345)</f>
        <v xml:space="preserve"> </v>
      </c>
      <c r="G342" s="84" t="str">
        <f>IF(pt_fylk!F345=0," ",pt_fylk!F345)</f>
        <v xml:space="preserve"> </v>
      </c>
      <c r="H342" s="84" t="str">
        <f>IF(pt_fylk!G345=0," ",pt_fylk!G345)</f>
        <v xml:space="preserve"> </v>
      </c>
      <c r="I342" s="84" t="str">
        <f>IF(pt_fylk!H345=0," ",pt_fylk!H345)</f>
        <v xml:space="preserve"> </v>
      </c>
      <c r="J342" s="84" t="str">
        <f>IF(pt_fylk!I345=0," ",pt_fylk!I345)</f>
        <v xml:space="preserve"> </v>
      </c>
      <c r="K342" s="84" t="str">
        <f>IF(pt_fylk!J345=0," ",pt_fylk!J345)</f>
        <v xml:space="preserve"> </v>
      </c>
      <c r="L342" s="84" t="str">
        <f>IF(pt_fylk!K345=0," ",pt_fylk!K345)</f>
        <v xml:space="preserve"> </v>
      </c>
      <c r="M342" s="84" t="str">
        <f>IF(pt_fylk!L345=0," ",pt_fylk!L345)</f>
        <v xml:space="preserve"> </v>
      </c>
      <c r="N342" s="84" t="str">
        <f>IF(pt_fylk!M345=0," ",pt_fylk!M345)</f>
        <v xml:space="preserve"> </v>
      </c>
      <c r="O342" s="84" t="str">
        <f>IF(pt_fylk!N345=0," ",pt_fylk!N345)</f>
        <v xml:space="preserve"> </v>
      </c>
      <c r="P342" s="84" t="str">
        <f>IF(pt_fylk!O345=0," ",pt_fylk!O345)</f>
        <v xml:space="preserve"> </v>
      </c>
      <c r="Q342" s="84" t="str">
        <f>IF(pt_fylk!P345=0," ",pt_fylk!P345)</f>
        <v xml:space="preserve"> </v>
      </c>
      <c r="R342" s="84" t="str">
        <f>IF(pt_fylk!Q345=0," ",pt_fylk!Q345)</f>
        <v xml:space="preserve"> </v>
      </c>
    </row>
    <row r="343" spans="2:18" x14ac:dyDescent="0.2">
      <c r="B343" s="83" t="str">
        <f>IF(pt_fylk!A346=0," ",pt_fylk!A346)</f>
        <v xml:space="preserve"> </v>
      </c>
      <c r="C343" s="84" t="str">
        <f>IF(pt_fylk!B346=0," ",pt_fylk!B346)</f>
        <v xml:space="preserve"> </v>
      </c>
      <c r="D343" s="84" t="str">
        <f>IF(pt_fylk!C346=0," ",pt_fylk!C346)</f>
        <v xml:space="preserve"> </v>
      </c>
      <c r="E343" s="84" t="str">
        <f>IF(pt_fylk!D346=0," ",pt_fylk!D346)</f>
        <v xml:space="preserve"> </v>
      </c>
      <c r="F343" s="84" t="str">
        <f>IF(pt_fylk!E346=0," ",pt_fylk!E346)</f>
        <v xml:space="preserve"> </v>
      </c>
      <c r="G343" s="84" t="str">
        <f>IF(pt_fylk!F346=0," ",pt_fylk!F346)</f>
        <v xml:space="preserve"> </v>
      </c>
      <c r="H343" s="84" t="str">
        <f>IF(pt_fylk!G346=0," ",pt_fylk!G346)</f>
        <v xml:space="preserve"> </v>
      </c>
      <c r="I343" s="84" t="str">
        <f>IF(pt_fylk!H346=0," ",pt_fylk!H346)</f>
        <v xml:space="preserve"> </v>
      </c>
      <c r="J343" s="84" t="str">
        <f>IF(pt_fylk!I346=0," ",pt_fylk!I346)</f>
        <v xml:space="preserve"> </v>
      </c>
      <c r="K343" s="84" t="str">
        <f>IF(pt_fylk!J346=0," ",pt_fylk!J346)</f>
        <v xml:space="preserve"> </v>
      </c>
      <c r="L343" s="84" t="str">
        <f>IF(pt_fylk!K346=0," ",pt_fylk!K346)</f>
        <v xml:space="preserve"> </v>
      </c>
      <c r="M343" s="84" t="str">
        <f>IF(pt_fylk!L346=0," ",pt_fylk!L346)</f>
        <v xml:space="preserve"> </v>
      </c>
      <c r="N343" s="84" t="str">
        <f>IF(pt_fylk!M346=0," ",pt_fylk!M346)</f>
        <v xml:space="preserve"> </v>
      </c>
      <c r="O343" s="84" t="str">
        <f>IF(pt_fylk!N346=0," ",pt_fylk!N346)</f>
        <v xml:space="preserve"> </v>
      </c>
      <c r="P343" s="84" t="str">
        <f>IF(pt_fylk!O346=0," ",pt_fylk!O346)</f>
        <v xml:space="preserve"> </v>
      </c>
      <c r="Q343" s="84" t="str">
        <f>IF(pt_fylk!P346=0," ",pt_fylk!P346)</f>
        <v xml:space="preserve"> </v>
      </c>
      <c r="R343" s="84" t="str">
        <f>IF(pt_fylk!Q346=0," ",pt_fylk!Q346)</f>
        <v xml:space="preserve"> </v>
      </c>
    </row>
    <row r="344" spans="2:18" x14ac:dyDescent="0.2">
      <c r="B344" s="83" t="str">
        <f>IF(pt_fylk!A347=0," ",pt_fylk!A347)</f>
        <v xml:space="preserve"> </v>
      </c>
      <c r="C344" s="84" t="str">
        <f>IF(pt_fylk!B347=0," ",pt_fylk!B347)</f>
        <v xml:space="preserve"> </v>
      </c>
      <c r="D344" s="84" t="str">
        <f>IF(pt_fylk!C347=0," ",pt_fylk!C347)</f>
        <v xml:space="preserve"> </v>
      </c>
      <c r="E344" s="84" t="str">
        <f>IF(pt_fylk!D347=0," ",pt_fylk!D347)</f>
        <v xml:space="preserve"> </v>
      </c>
      <c r="F344" s="84" t="str">
        <f>IF(pt_fylk!E347=0," ",pt_fylk!E347)</f>
        <v xml:space="preserve"> </v>
      </c>
      <c r="G344" s="84" t="str">
        <f>IF(pt_fylk!F347=0," ",pt_fylk!F347)</f>
        <v xml:space="preserve"> </v>
      </c>
      <c r="H344" s="84" t="str">
        <f>IF(pt_fylk!G347=0," ",pt_fylk!G347)</f>
        <v xml:space="preserve"> </v>
      </c>
      <c r="I344" s="84" t="str">
        <f>IF(pt_fylk!H347=0," ",pt_fylk!H347)</f>
        <v xml:space="preserve"> </v>
      </c>
      <c r="J344" s="84" t="str">
        <f>IF(pt_fylk!I347=0," ",pt_fylk!I347)</f>
        <v xml:space="preserve"> </v>
      </c>
      <c r="K344" s="84" t="str">
        <f>IF(pt_fylk!J347=0," ",pt_fylk!J347)</f>
        <v xml:space="preserve"> </v>
      </c>
      <c r="L344" s="84" t="str">
        <f>IF(pt_fylk!K347=0," ",pt_fylk!K347)</f>
        <v xml:space="preserve"> </v>
      </c>
      <c r="M344" s="84" t="str">
        <f>IF(pt_fylk!L347=0," ",pt_fylk!L347)</f>
        <v xml:space="preserve"> </v>
      </c>
      <c r="N344" s="84" t="str">
        <f>IF(pt_fylk!M347=0," ",pt_fylk!M347)</f>
        <v xml:space="preserve"> </v>
      </c>
      <c r="O344" s="84" t="str">
        <f>IF(pt_fylk!N347=0," ",pt_fylk!N347)</f>
        <v xml:space="preserve"> </v>
      </c>
      <c r="P344" s="84" t="str">
        <f>IF(pt_fylk!O347=0," ",pt_fylk!O347)</f>
        <v xml:space="preserve"> </v>
      </c>
      <c r="Q344" s="84" t="str">
        <f>IF(pt_fylk!P347=0," ",pt_fylk!P347)</f>
        <v xml:space="preserve"> </v>
      </c>
      <c r="R344" s="84" t="str">
        <f>IF(pt_fylk!Q347=0," ",pt_fylk!Q347)</f>
        <v xml:space="preserve"> </v>
      </c>
    </row>
    <row r="345" spans="2:18" x14ac:dyDescent="0.2">
      <c r="B345" s="83" t="str">
        <f>IF(pt_fylk!A348=0," ",pt_fylk!A348)</f>
        <v xml:space="preserve"> </v>
      </c>
      <c r="C345" s="84" t="str">
        <f>IF(pt_fylk!B348=0," ",pt_fylk!B348)</f>
        <v xml:space="preserve"> </v>
      </c>
      <c r="D345" s="84" t="str">
        <f>IF(pt_fylk!C348=0," ",pt_fylk!C348)</f>
        <v xml:space="preserve"> </v>
      </c>
      <c r="E345" s="84" t="str">
        <f>IF(pt_fylk!D348=0," ",pt_fylk!D348)</f>
        <v xml:space="preserve"> </v>
      </c>
      <c r="F345" s="84" t="str">
        <f>IF(pt_fylk!E348=0," ",pt_fylk!E348)</f>
        <v xml:space="preserve"> </v>
      </c>
      <c r="G345" s="84" t="str">
        <f>IF(pt_fylk!F348=0," ",pt_fylk!F348)</f>
        <v xml:space="preserve"> </v>
      </c>
      <c r="H345" s="84" t="str">
        <f>IF(pt_fylk!G348=0," ",pt_fylk!G348)</f>
        <v xml:space="preserve"> </v>
      </c>
      <c r="I345" s="84" t="str">
        <f>IF(pt_fylk!H348=0," ",pt_fylk!H348)</f>
        <v xml:space="preserve"> </v>
      </c>
      <c r="J345" s="84" t="str">
        <f>IF(pt_fylk!I348=0," ",pt_fylk!I348)</f>
        <v xml:space="preserve"> </v>
      </c>
      <c r="K345" s="84" t="str">
        <f>IF(pt_fylk!J348=0," ",pt_fylk!J348)</f>
        <v xml:space="preserve"> </v>
      </c>
      <c r="L345" s="84" t="str">
        <f>IF(pt_fylk!K348=0," ",pt_fylk!K348)</f>
        <v xml:space="preserve"> </v>
      </c>
      <c r="M345" s="84" t="str">
        <f>IF(pt_fylk!L348=0," ",pt_fylk!L348)</f>
        <v xml:space="preserve"> </v>
      </c>
      <c r="N345" s="84" t="str">
        <f>IF(pt_fylk!M348=0," ",pt_fylk!M348)</f>
        <v xml:space="preserve"> </v>
      </c>
      <c r="O345" s="84" t="str">
        <f>IF(pt_fylk!N348=0," ",pt_fylk!N348)</f>
        <v xml:space="preserve"> </v>
      </c>
      <c r="P345" s="84" t="str">
        <f>IF(pt_fylk!O348=0," ",pt_fylk!O348)</f>
        <v xml:space="preserve"> </v>
      </c>
      <c r="Q345" s="84" t="str">
        <f>IF(pt_fylk!P348=0," ",pt_fylk!P348)</f>
        <v xml:space="preserve"> </v>
      </c>
      <c r="R345" s="84" t="str">
        <f>IF(pt_fylk!Q348=0," ",pt_fylk!Q348)</f>
        <v xml:space="preserve"> </v>
      </c>
    </row>
    <row r="346" spans="2:18" x14ac:dyDescent="0.2">
      <c r="B346" s="83" t="str">
        <f>IF(pt_fylk!A349=0," ",pt_fylk!A349)</f>
        <v xml:space="preserve"> </v>
      </c>
      <c r="C346" s="84" t="str">
        <f>IF(pt_fylk!B349=0," ",pt_fylk!B349)</f>
        <v xml:space="preserve"> </v>
      </c>
      <c r="D346" s="84" t="str">
        <f>IF(pt_fylk!C349=0," ",pt_fylk!C349)</f>
        <v xml:space="preserve"> </v>
      </c>
      <c r="E346" s="84" t="str">
        <f>IF(pt_fylk!D349=0," ",pt_fylk!D349)</f>
        <v xml:space="preserve"> </v>
      </c>
      <c r="F346" s="84" t="str">
        <f>IF(pt_fylk!E349=0," ",pt_fylk!E349)</f>
        <v xml:space="preserve"> </v>
      </c>
      <c r="G346" s="84" t="str">
        <f>IF(pt_fylk!F349=0," ",pt_fylk!F349)</f>
        <v xml:space="preserve"> </v>
      </c>
      <c r="H346" s="84" t="str">
        <f>IF(pt_fylk!G349=0," ",pt_fylk!G349)</f>
        <v xml:space="preserve"> </v>
      </c>
      <c r="I346" s="84" t="str">
        <f>IF(pt_fylk!H349=0," ",pt_fylk!H349)</f>
        <v xml:space="preserve"> </v>
      </c>
      <c r="J346" s="84" t="str">
        <f>IF(pt_fylk!I349=0," ",pt_fylk!I349)</f>
        <v xml:space="preserve"> </v>
      </c>
      <c r="K346" s="84" t="str">
        <f>IF(pt_fylk!J349=0," ",pt_fylk!J349)</f>
        <v xml:space="preserve"> </v>
      </c>
      <c r="L346" s="84" t="str">
        <f>IF(pt_fylk!K349=0," ",pt_fylk!K349)</f>
        <v xml:space="preserve"> </v>
      </c>
      <c r="M346" s="84" t="str">
        <f>IF(pt_fylk!L349=0," ",pt_fylk!L349)</f>
        <v xml:space="preserve"> </v>
      </c>
      <c r="N346" s="84" t="str">
        <f>IF(pt_fylk!M349=0," ",pt_fylk!M349)</f>
        <v xml:space="preserve"> </v>
      </c>
      <c r="O346" s="84" t="str">
        <f>IF(pt_fylk!N349=0," ",pt_fylk!N349)</f>
        <v xml:space="preserve"> </v>
      </c>
      <c r="P346" s="84" t="str">
        <f>IF(pt_fylk!O349=0," ",pt_fylk!O349)</f>
        <v xml:space="preserve"> </v>
      </c>
      <c r="Q346" s="84" t="str">
        <f>IF(pt_fylk!P349=0," ",pt_fylk!P349)</f>
        <v xml:space="preserve"> </v>
      </c>
      <c r="R346" s="84" t="str">
        <f>IF(pt_fylk!Q349=0," ",pt_fylk!Q349)</f>
        <v xml:space="preserve"> </v>
      </c>
    </row>
    <row r="347" spans="2:18" x14ac:dyDescent="0.2">
      <c r="B347" s="83" t="str">
        <f>IF(pt_fylk!A350=0," ",pt_fylk!A350)</f>
        <v xml:space="preserve"> </v>
      </c>
      <c r="C347" s="84" t="str">
        <f>IF(pt_fylk!B350=0," ",pt_fylk!B350)</f>
        <v xml:space="preserve"> </v>
      </c>
      <c r="D347" s="84" t="str">
        <f>IF(pt_fylk!C350=0," ",pt_fylk!C350)</f>
        <v xml:space="preserve"> </v>
      </c>
      <c r="E347" s="84" t="str">
        <f>IF(pt_fylk!D350=0," ",pt_fylk!D350)</f>
        <v xml:space="preserve"> </v>
      </c>
      <c r="F347" s="84" t="str">
        <f>IF(pt_fylk!E350=0," ",pt_fylk!E350)</f>
        <v xml:space="preserve"> </v>
      </c>
      <c r="G347" s="84" t="str">
        <f>IF(pt_fylk!F350=0," ",pt_fylk!F350)</f>
        <v xml:space="preserve"> </v>
      </c>
      <c r="H347" s="84" t="str">
        <f>IF(pt_fylk!G350=0," ",pt_fylk!G350)</f>
        <v xml:space="preserve"> </v>
      </c>
      <c r="I347" s="84" t="str">
        <f>IF(pt_fylk!H350=0," ",pt_fylk!H350)</f>
        <v xml:space="preserve"> </v>
      </c>
      <c r="J347" s="84" t="str">
        <f>IF(pt_fylk!I350=0," ",pt_fylk!I350)</f>
        <v xml:space="preserve"> </v>
      </c>
      <c r="K347" s="84" t="str">
        <f>IF(pt_fylk!J350=0," ",pt_fylk!J350)</f>
        <v xml:space="preserve"> </v>
      </c>
      <c r="L347" s="84" t="str">
        <f>IF(pt_fylk!K350=0," ",pt_fylk!K350)</f>
        <v xml:space="preserve"> </v>
      </c>
      <c r="M347" s="84" t="str">
        <f>IF(pt_fylk!L350=0," ",pt_fylk!L350)</f>
        <v xml:space="preserve"> </v>
      </c>
      <c r="N347" s="84" t="str">
        <f>IF(pt_fylk!M350=0," ",pt_fylk!M350)</f>
        <v xml:space="preserve"> </v>
      </c>
      <c r="O347" s="84" t="str">
        <f>IF(pt_fylk!N350=0," ",pt_fylk!N350)</f>
        <v xml:space="preserve"> </v>
      </c>
      <c r="P347" s="84" t="str">
        <f>IF(pt_fylk!O350=0," ",pt_fylk!O350)</f>
        <v xml:space="preserve"> </v>
      </c>
      <c r="Q347" s="84" t="str">
        <f>IF(pt_fylk!P350=0," ",pt_fylk!P350)</f>
        <v xml:space="preserve"> </v>
      </c>
      <c r="R347" s="84" t="str">
        <f>IF(pt_fylk!Q350=0," ",pt_fylk!Q350)</f>
        <v xml:space="preserve"> </v>
      </c>
    </row>
    <row r="348" spans="2:18" x14ac:dyDescent="0.2">
      <c r="B348" s="83" t="str">
        <f>IF(pt_fylk!A351=0," ",pt_fylk!A351)</f>
        <v xml:space="preserve"> </v>
      </c>
      <c r="C348" s="84" t="str">
        <f>IF(pt_fylk!B351=0," ",pt_fylk!B351)</f>
        <v xml:space="preserve"> </v>
      </c>
      <c r="D348" s="84" t="str">
        <f>IF(pt_fylk!C351=0," ",pt_fylk!C351)</f>
        <v xml:space="preserve"> </v>
      </c>
      <c r="E348" s="84" t="str">
        <f>IF(pt_fylk!D351=0," ",pt_fylk!D351)</f>
        <v xml:space="preserve"> </v>
      </c>
      <c r="F348" s="84" t="str">
        <f>IF(pt_fylk!E351=0," ",pt_fylk!E351)</f>
        <v xml:space="preserve"> </v>
      </c>
      <c r="G348" s="84" t="str">
        <f>IF(pt_fylk!F351=0," ",pt_fylk!F351)</f>
        <v xml:space="preserve"> </v>
      </c>
      <c r="H348" s="84" t="str">
        <f>IF(pt_fylk!G351=0," ",pt_fylk!G351)</f>
        <v xml:space="preserve"> </v>
      </c>
      <c r="I348" s="84" t="str">
        <f>IF(pt_fylk!H351=0," ",pt_fylk!H351)</f>
        <v xml:space="preserve"> </v>
      </c>
      <c r="J348" s="84" t="str">
        <f>IF(pt_fylk!I351=0," ",pt_fylk!I351)</f>
        <v xml:space="preserve"> </v>
      </c>
      <c r="K348" s="84" t="str">
        <f>IF(pt_fylk!J351=0," ",pt_fylk!J351)</f>
        <v xml:space="preserve"> </v>
      </c>
      <c r="L348" s="84" t="str">
        <f>IF(pt_fylk!K351=0," ",pt_fylk!K351)</f>
        <v xml:space="preserve"> </v>
      </c>
      <c r="M348" s="84" t="str">
        <f>IF(pt_fylk!L351=0," ",pt_fylk!L351)</f>
        <v xml:space="preserve"> </v>
      </c>
      <c r="N348" s="84" t="str">
        <f>IF(pt_fylk!M351=0," ",pt_fylk!M351)</f>
        <v xml:space="preserve"> </v>
      </c>
      <c r="O348" s="84" t="str">
        <f>IF(pt_fylk!N351=0," ",pt_fylk!N351)</f>
        <v xml:space="preserve"> </v>
      </c>
      <c r="P348" s="84" t="str">
        <f>IF(pt_fylk!O351=0," ",pt_fylk!O351)</f>
        <v xml:space="preserve"> </v>
      </c>
      <c r="Q348" s="84" t="str">
        <f>IF(pt_fylk!P351=0," ",pt_fylk!P351)</f>
        <v xml:space="preserve"> </v>
      </c>
      <c r="R348" s="84" t="str">
        <f>IF(pt_fylk!Q351=0," ",pt_fylk!Q351)</f>
        <v xml:space="preserve"> </v>
      </c>
    </row>
    <row r="349" spans="2:18" x14ac:dyDescent="0.2">
      <c r="B349" s="83" t="str">
        <f>IF(pt_fylk!A352=0," ",pt_fylk!A352)</f>
        <v xml:space="preserve"> </v>
      </c>
      <c r="C349" s="84" t="str">
        <f>IF(pt_fylk!B352=0," ",pt_fylk!B352)</f>
        <v xml:space="preserve"> </v>
      </c>
      <c r="D349" s="84" t="str">
        <f>IF(pt_fylk!C352=0," ",pt_fylk!C352)</f>
        <v xml:space="preserve"> </v>
      </c>
      <c r="E349" s="84" t="str">
        <f>IF(pt_fylk!D352=0," ",pt_fylk!D352)</f>
        <v xml:space="preserve"> </v>
      </c>
      <c r="F349" s="84" t="str">
        <f>IF(pt_fylk!E352=0," ",pt_fylk!E352)</f>
        <v xml:space="preserve"> </v>
      </c>
      <c r="G349" s="84" t="str">
        <f>IF(pt_fylk!F352=0," ",pt_fylk!F352)</f>
        <v xml:space="preserve"> </v>
      </c>
      <c r="H349" s="84" t="str">
        <f>IF(pt_fylk!G352=0," ",pt_fylk!G352)</f>
        <v xml:space="preserve"> </v>
      </c>
      <c r="I349" s="84" t="str">
        <f>IF(pt_fylk!H352=0," ",pt_fylk!H352)</f>
        <v xml:space="preserve"> </v>
      </c>
      <c r="J349" s="84" t="str">
        <f>IF(pt_fylk!I352=0," ",pt_fylk!I352)</f>
        <v xml:space="preserve"> </v>
      </c>
      <c r="K349" s="84" t="str">
        <f>IF(pt_fylk!J352=0," ",pt_fylk!J352)</f>
        <v xml:space="preserve"> </v>
      </c>
      <c r="L349" s="84" t="str">
        <f>IF(pt_fylk!K352=0," ",pt_fylk!K352)</f>
        <v xml:space="preserve"> </v>
      </c>
      <c r="M349" s="84" t="str">
        <f>IF(pt_fylk!L352=0," ",pt_fylk!L352)</f>
        <v xml:space="preserve"> </v>
      </c>
      <c r="N349" s="84" t="str">
        <f>IF(pt_fylk!M352=0," ",pt_fylk!M352)</f>
        <v xml:space="preserve"> </v>
      </c>
      <c r="O349" s="84" t="str">
        <f>IF(pt_fylk!N352=0," ",pt_fylk!N352)</f>
        <v xml:space="preserve"> </v>
      </c>
      <c r="P349" s="84" t="str">
        <f>IF(pt_fylk!O352=0," ",pt_fylk!O352)</f>
        <v xml:space="preserve"> </v>
      </c>
      <c r="Q349" s="84" t="str">
        <f>IF(pt_fylk!P352=0," ",pt_fylk!P352)</f>
        <v xml:space="preserve"> </v>
      </c>
      <c r="R349" s="84" t="str">
        <f>IF(pt_fylk!Q352=0," ",pt_fylk!Q352)</f>
        <v xml:space="preserve"> </v>
      </c>
    </row>
    <row r="350" spans="2:18" x14ac:dyDescent="0.2">
      <c r="B350" s="83" t="str">
        <f>IF(pt_fylk!A353=0," ",pt_fylk!A353)</f>
        <v xml:space="preserve"> </v>
      </c>
      <c r="C350" s="84" t="str">
        <f>IF(pt_fylk!B353=0," ",pt_fylk!B353)</f>
        <v xml:space="preserve"> </v>
      </c>
      <c r="D350" s="84" t="str">
        <f>IF(pt_fylk!C353=0," ",pt_fylk!C353)</f>
        <v xml:space="preserve"> </v>
      </c>
      <c r="E350" s="84" t="str">
        <f>IF(pt_fylk!D353=0," ",pt_fylk!D353)</f>
        <v xml:space="preserve"> </v>
      </c>
      <c r="F350" s="84" t="str">
        <f>IF(pt_fylk!E353=0," ",pt_fylk!E353)</f>
        <v xml:space="preserve"> </v>
      </c>
      <c r="G350" s="84" t="str">
        <f>IF(pt_fylk!F353=0," ",pt_fylk!F353)</f>
        <v xml:space="preserve"> </v>
      </c>
      <c r="H350" s="84" t="str">
        <f>IF(pt_fylk!G353=0," ",pt_fylk!G353)</f>
        <v xml:space="preserve"> </v>
      </c>
      <c r="I350" s="84" t="str">
        <f>IF(pt_fylk!H353=0," ",pt_fylk!H353)</f>
        <v xml:space="preserve"> </v>
      </c>
      <c r="J350" s="84" t="str">
        <f>IF(pt_fylk!I353=0," ",pt_fylk!I353)</f>
        <v xml:space="preserve"> </v>
      </c>
      <c r="K350" s="84" t="str">
        <f>IF(pt_fylk!J353=0," ",pt_fylk!J353)</f>
        <v xml:space="preserve"> </v>
      </c>
      <c r="L350" s="84" t="str">
        <f>IF(pt_fylk!K353=0," ",pt_fylk!K353)</f>
        <v xml:space="preserve"> </v>
      </c>
      <c r="M350" s="84" t="str">
        <f>IF(pt_fylk!L353=0," ",pt_fylk!L353)</f>
        <v xml:space="preserve"> </v>
      </c>
      <c r="N350" s="84" t="str">
        <f>IF(pt_fylk!M353=0," ",pt_fylk!M353)</f>
        <v xml:space="preserve"> </v>
      </c>
      <c r="O350" s="84" t="str">
        <f>IF(pt_fylk!N353=0," ",pt_fylk!N353)</f>
        <v xml:space="preserve"> </v>
      </c>
      <c r="P350" s="84" t="str">
        <f>IF(pt_fylk!O353=0," ",pt_fylk!O353)</f>
        <v xml:space="preserve"> </v>
      </c>
      <c r="Q350" s="84" t="str">
        <f>IF(pt_fylk!P353=0," ",pt_fylk!P353)</f>
        <v xml:space="preserve"> </v>
      </c>
      <c r="R350" s="84" t="str">
        <f>IF(pt_fylk!Q353=0," ",pt_fylk!Q353)</f>
        <v xml:space="preserve"> </v>
      </c>
    </row>
    <row r="351" spans="2:18" x14ac:dyDescent="0.2">
      <c r="B351" s="83" t="str">
        <f>IF(pt_fylk!A354=0," ",pt_fylk!A354)</f>
        <v xml:space="preserve"> </v>
      </c>
      <c r="C351" s="84" t="str">
        <f>IF(pt_fylk!B354=0," ",pt_fylk!B354)</f>
        <v xml:space="preserve"> </v>
      </c>
      <c r="D351" s="84" t="str">
        <f>IF(pt_fylk!C354=0," ",pt_fylk!C354)</f>
        <v xml:space="preserve"> </v>
      </c>
      <c r="E351" s="84" t="str">
        <f>IF(pt_fylk!D354=0," ",pt_fylk!D354)</f>
        <v xml:space="preserve"> </v>
      </c>
      <c r="F351" s="84" t="str">
        <f>IF(pt_fylk!E354=0," ",pt_fylk!E354)</f>
        <v xml:space="preserve"> </v>
      </c>
      <c r="G351" s="84" t="str">
        <f>IF(pt_fylk!F354=0," ",pt_fylk!F354)</f>
        <v xml:space="preserve"> </v>
      </c>
      <c r="H351" s="84" t="str">
        <f>IF(pt_fylk!G354=0," ",pt_fylk!G354)</f>
        <v xml:space="preserve"> </v>
      </c>
      <c r="I351" s="84" t="str">
        <f>IF(pt_fylk!H354=0," ",pt_fylk!H354)</f>
        <v xml:space="preserve"> </v>
      </c>
      <c r="J351" s="84" t="str">
        <f>IF(pt_fylk!I354=0," ",pt_fylk!I354)</f>
        <v xml:space="preserve"> </v>
      </c>
      <c r="K351" s="84" t="str">
        <f>IF(pt_fylk!J354=0," ",pt_fylk!J354)</f>
        <v xml:space="preserve"> </v>
      </c>
      <c r="L351" s="84" t="str">
        <f>IF(pt_fylk!K354=0," ",pt_fylk!K354)</f>
        <v xml:space="preserve"> </v>
      </c>
      <c r="M351" s="84" t="str">
        <f>IF(pt_fylk!L354=0," ",pt_fylk!L354)</f>
        <v xml:space="preserve"> </v>
      </c>
      <c r="N351" s="84" t="str">
        <f>IF(pt_fylk!M354=0," ",pt_fylk!M354)</f>
        <v xml:space="preserve"> </v>
      </c>
      <c r="O351" s="84" t="str">
        <f>IF(pt_fylk!N354=0," ",pt_fylk!N354)</f>
        <v xml:space="preserve"> </v>
      </c>
      <c r="P351" s="84" t="str">
        <f>IF(pt_fylk!O354=0," ",pt_fylk!O354)</f>
        <v xml:space="preserve"> </v>
      </c>
      <c r="Q351" s="84" t="str">
        <f>IF(pt_fylk!P354=0," ",pt_fylk!P354)</f>
        <v xml:space="preserve"> </v>
      </c>
      <c r="R351" s="84" t="str">
        <f>IF(pt_fylk!Q354=0," ",pt_fylk!Q354)</f>
        <v xml:space="preserve"> </v>
      </c>
    </row>
    <row r="352" spans="2:18" x14ac:dyDescent="0.2">
      <c r="B352" s="83" t="str">
        <f>IF(pt_fylk!A355=0," ",pt_fylk!A355)</f>
        <v xml:space="preserve"> </v>
      </c>
      <c r="C352" s="84" t="str">
        <f>IF(pt_fylk!B355=0," ",pt_fylk!B355)</f>
        <v xml:space="preserve"> </v>
      </c>
      <c r="D352" s="84" t="str">
        <f>IF(pt_fylk!C355=0," ",pt_fylk!C355)</f>
        <v xml:space="preserve"> </v>
      </c>
      <c r="E352" s="84" t="str">
        <f>IF(pt_fylk!D355=0," ",pt_fylk!D355)</f>
        <v xml:space="preserve"> </v>
      </c>
      <c r="F352" s="84" t="str">
        <f>IF(pt_fylk!E355=0," ",pt_fylk!E355)</f>
        <v xml:space="preserve"> </v>
      </c>
      <c r="G352" s="84" t="str">
        <f>IF(pt_fylk!F355=0," ",pt_fylk!F355)</f>
        <v xml:space="preserve"> </v>
      </c>
      <c r="H352" s="84" t="str">
        <f>IF(pt_fylk!G355=0," ",pt_fylk!G355)</f>
        <v xml:space="preserve"> </v>
      </c>
      <c r="I352" s="84" t="str">
        <f>IF(pt_fylk!H355=0," ",pt_fylk!H355)</f>
        <v xml:space="preserve"> </v>
      </c>
      <c r="J352" s="84" t="str">
        <f>IF(pt_fylk!I355=0," ",pt_fylk!I355)</f>
        <v xml:space="preserve"> </v>
      </c>
      <c r="K352" s="84" t="str">
        <f>IF(pt_fylk!J355=0," ",pt_fylk!J355)</f>
        <v xml:space="preserve"> </v>
      </c>
      <c r="L352" s="84" t="str">
        <f>IF(pt_fylk!K355=0," ",pt_fylk!K355)</f>
        <v xml:space="preserve"> </v>
      </c>
      <c r="M352" s="84" t="str">
        <f>IF(pt_fylk!L355=0," ",pt_fylk!L355)</f>
        <v xml:space="preserve"> </v>
      </c>
      <c r="N352" s="84" t="str">
        <f>IF(pt_fylk!M355=0," ",pt_fylk!M355)</f>
        <v xml:space="preserve"> </v>
      </c>
      <c r="O352" s="84" t="str">
        <f>IF(pt_fylk!N355=0," ",pt_fylk!N355)</f>
        <v xml:space="preserve"> </v>
      </c>
      <c r="P352" s="84" t="str">
        <f>IF(pt_fylk!O355=0," ",pt_fylk!O355)</f>
        <v xml:space="preserve"> </v>
      </c>
      <c r="Q352" s="84" t="str">
        <f>IF(pt_fylk!P355=0," ",pt_fylk!P355)</f>
        <v xml:space="preserve"> </v>
      </c>
      <c r="R352" s="84" t="str">
        <f>IF(pt_fylk!Q355=0," ",pt_fylk!Q355)</f>
        <v xml:space="preserve"> </v>
      </c>
    </row>
    <row r="353" spans="2:18" x14ac:dyDescent="0.2">
      <c r="B353" s="83" t="str">
        <f>IF(pt_fylk!A356=0," ",pt_fylk!A356)</f>
        <v xml:space="preserve"> </v>
      </c>
      <c r="C353" s="84" t="str">
        <f>IF(pt_fylk!B356=0," ",pt_fylk!B356)</f>
        <v xml:space="preserve"> </v>
      </c>
      <c r="D353" s="84" t="str">
        <f>IF(pt_fylk!C356=0," ",pt_fylk!C356)</f>
        <v xml:space="preserve"> </v>
      </c>
      <c r="E353" s="84" t="str">
        <f>IF(pt_fylk!D356=0," ",pt_fylk!D356)</f>
        <v xml:space="preserve"> </v>
      </c>
      <c r="F353" s="84" t="str">
        <f>IF(pt_fylk!E356=0," ",pt_fylk!E356)</f>
        <v xml:space="preserve"> </v>
      </c>
      <c r="G353" s="84" t="str">
        <f>IF(pt_fylk!F356=0," ",pt_fylk!F356)</f>
        <v xml:space="preserve"> </v>
      </c>
      <c r="H353" s="84" t="str">
        <f>IF(pt_fylk!G356=0," ",pt_fylk!G356)</f>
        <v xml:space="preserve"> </v>
      </c>
      <c r="I353" s="84" t="str">
        <f>IF(pt_fylk!H356=0," ",pt_fylk!H356)</f>
        <v xml:space="preserve"> </v>
      </c>
      <c r="J353" s="84" t="str">
        <f>IF(pt_fylk!I356=0," ",pt_fylk!I356)</f>
        <v xml:space="preserve"> </v>
      </c>
      <c r="K353" s="84" t="str">
        <f>IF(pt_fylk!J356=0," ",pt_fylk!J356)</f>
        <v xml:space="preserve"> </v>
      </c>
      <c r="L353" s="84" t="str">
        <f>IF(pt_fylk!K356=0," ",pt_fylk!K356)</f>
        <v xml:space="preserve"> </v>
      </c>
      <c r="M353" s="84" t="str">
        <f>IF(pt_fylk!L356=0," ",pt_fylk!L356)</f>
        <v xml:space="preserve"> </v>
      </c>
      <c r="N353" s="84" t="str">
        <f>IF(pt_fylk!M356=0," ",pt_fylk!M356)</f>
        <v xml:space="preserve"> </v>
      </c>
      <c r="O353" s="84" t="str">
        <f>IF(pt_fylk!N356=0," ",pt_fylk!N356)</f>
        <v xml:space="preserve"> </v>
      </c>
      <c r="P353" s="84" t="str">
        <f>IF(pt_fylk!O356=0," ",pt_fylk!O356)</f>
        <v xml:space="preserve"> </v>
      </c>
      <c r="Q353" s="84" t="str">
        <f>IF(pt_fylk!P356=0," ",pt_fylk!P356)</f>
        <v xml:space="preserve"> </v>
      </c>
      <c r="R353" s="84" t="str">
        <f>IF(pt_fylk!Q356=0," ",pt_fylk!Q356)</f>
        <v xml:space="preserve"> </v>
      </c>
    </row>
    <row r="354" spans="2:18" x14ac:dyDescent="0.2">
      <c r="B354" s="83" t="str">
        <f>IF(pt_fylk!A357=0," ",pt_fylk!A357)</f>
        <v xml:space="preserve"> </v>
      </c>
      <c r="C354" s="84" t="str">
        <f>IF(pt_fylk!B357=0," ",pt_fylk!B357)</f>
        <v xml:space="preserve"> </v>
      </c>
      <c r="D354" s="84" t="str">
        <f>IF(pt_fylk!C357=0," ",pt_fylk!C357)</f>
        <v xml:space="preserve"> </v>
      </c>
      <c r="E354" s="84" t="str">
        <f>IF(pt_fylk!D357=0," ",pt_fylk!D357)</f>
        <v xml:space="preserve"> </v>
      </c>
      <c r="F354" s="84" t="str">
        <f>IF(pt_fylk!E357=0," ",pt_fylk!E357)</f>
        <v xml:space="preserve"> </v>
      </c>
      <c r="G354" s="84" t="str">
        <f>IF(pt_fylk!F357=0," ",pt_fylk!F357)</f>
        <v xml:space="preserve"> </v>
      </c>
      <c r="H354" s="84" t="str">
        <f>IF(pt_fylk!G357=0," ",pt_fylk!G357)</f>
        <v xml:space="preserve"> </v>
      </c>
      <c r="I354" s="84" t="str">
        <f>IF(pt_fylk!H357=0," ",pt_fylk!H357)</f>
        <v xml:space="preserve"> </v>
      </c>
      <c r="J354" s="84" t="str">
        <f>IF(pt_fylk!I357=0," ",pt_fylk!I357)</f>
        <v xml:space="preserve"> </v>
      </c>
      <c r="K354" s="84" t="str">
        <f>IF(pt_fylk!J357=0," ",pt_fylk!J357)</f>
        <v xml:space="preserve"> </v>
      </c>
      <c r="L354" s="84" t="str">
        <f>IF(pt_fylk!K357=0," ",pt_fylk!K357)</f>
        <v xml:space="preserve"> </v>
      </c>
      <c r="M354" s="84" t="str">
        <f>IF(pt_fylk!L357=0," ",pt_fylk!L357)</f>
        <v xml:space="preserve"> </v>
      </c>
      <c r="N354" s="84" t="str">
        <f>IF(pt_fylk!M357=0," ",pt_fylk!M357)</f>
        <v xml:space="preserve"> </v>
      </c>
      <c r="O354" s="84" t="str">
        <f>IF(pt_fylk!N357=0," ",pt_fylk!N357)</f>
        <v xml:space="preserve"> </v>
      </c>
      <c r="P354" s="84" t="str">
        <f>IF(pt_fylk!O357=0," ",pt_fylk!O357)</f>
        <v xml:space="preserve"> </v>
      </c>
      <c r="Q354" s="84" t="str">
        <f>IF(pt_fylk!P357=0," ",pt_fylk!P357)</f>
        <v xml:space="preserve"> </v>
      </c>
      <c r="R354" s="84" t="str">
        <f>IF(pt_fylk!Q357=0," ",pt_fylk!Q357)</f>
        <v xml:space="preserve"> </v>
      </c>
    </row>
    <row r="355" spans="2:18" x14ac:dyDescent="0.2">
      <c r="B355" s="83" t="str">
        <f>IF(pt_fylk!A358=0," ",pt_fylk!A358)</f>
        <v xml:space="preserve"> </v>
      </c>
      <c r="C355" s="84" t="str">
        <f>IF(pt_fylk!B358=0," ",pt_fylk!B358)</f>
        <v xml:space="preserve"> </v>
      </c>
      <c r="D355" s="84" t="str">
        <f>IF(pt_fylk!C358=0," ",pt_fylk!C358)</f>
        <v xml:space="preserve"> </v>
      </c>
      <c r="E355" s="84" t="str">
        <f>IF(pt_fylk!D358=0," ",pt_fylk!D358)</f>
        <v xml:space="preserve"> </v>
      </c>
      <c r="F355" s="84" t="str">
        <f>IF(pt_fylk!E358=0," ",pt_fylk!E358)</f>
        <v xml:space="preserve"> </v>
      </c>
      <c r="G355" s="84" t="str">
        <f>IF(pt_fylk!F358=0," ",pt_fylk!F358)</f>
        <v xml:space="preserve"> </v>
      </c>
      <c r="H355" s="84" t="str">
        <f>IF(pt_fylk!G358=0," ",pt_fylk!G358)</f>
        <v xml:space="preserve"> </v>
      </c>
      <c r="I355" s="84" t="str">
        <f>IF(pt_fylk!H358=0," ",pt_fylk!H358)</f>
        <v xml:space="preserve"> </v>
      </c>
      <c r="J355" s="84" t="str">
        <f>IF(pt_fylk!I358=0," ",pt_fylk!I358)</f>
        <v xml:space="preserve"> </v>
      </c>
      <c r="K355" s="84" t="str">
        <f>IF(pt_fylk!J358=0," ",pt_fylk!J358)</f>
        <v xml:space="preserve"> </v>
      </c>
      <c r="L355" s="84" t="str">
        <f>IF(pt_fylk!K358=0," ",pt_fylk!K358)</f>
        <v xml:space="preserve"> </v>
      </c>
      <c r="M355" s="84" t="str">
        <f>IF(pt_fylk!L358=0," ",pt_fylk!L358)</f>
        <v xml:space="preserve"> </v>
      </c>
      <c r="N355" s="84" t="str">
        <f>IF(pt_fylk!M358=0," ",pt_fylk!M358)</f>
        <v xml:space="preserve"> </v>
      </c>
      <c r="O355" s="84" t="str">
        <f>IF(pt_fylk!N358=0," ",pt_fylk!N358)</f>
        <v xml:space="preserve"> </v>
      </c>
      <c r="P355" s="84" t="str">
        <f>IF(pt_fylk!O358=0," ",pt_fylk!O358)</f>
        <v xml:space="preserve"> </v>
      </c>
      <c r="Q355" s="84" t="str">
        <f>IF(pt_fylk!P358=0," ",pt_fylk!P358)</f>
        <v xml:space="preserve"> </v>
      </c>
      <c r="R355" s="84" t="str">
        <f>IF(pt_fylk!Q358=0," ",pt_fylk!Q358)</f>
        <v xml:space="preserve"> </v>
      </c>
    </row>
    <row r="356" spans="2:18" x14ac:dyDescent="0.2">
      <c r="B356" s="83" t="str">
        <f>IF(pt_fylk!A359=0," ",pt_fylk!A359)</f>
        <v xml:space="preserve"> </v>
      </c>
      <c r="C356" s="84" t="str">
        <f>IF(pt_fylk!B359=0," ",pt_fylk!B359)</f>
        <v xml:space="preserve"> </v>
      </c>
      <c r="D356" s="84" t="str">
        <f>IF(pt_fylk!C359=0," ",pt_fylk!C359)</f>
        <v xml:space="preserve"> </v>
      </c>
      <c r="E356" s="84" t="str">
        <f>IF(pt_fylk!D359=0," ",pt_fylk!D359)</f>
        <v xml:space="preserve"> </v>
      </c>
      <c r="F356" s="84" t="str">
        <f>IF(pt_fylk!E359=0," ",pt_fylk!E359)</f>
        <v xml:space="preserve"> </v>
      </c>
      <c r="G356" s="84" t="str">
        <f>IF(pt_fylk!F359=0," ",pt_fylk!F359)</f>
        <v xml:space="preserve"> </v>
      </c>
      <c r="H356" s="84" t="str">
        <f>IF(pt_fylk!G359=0," ",pt_fylk!G359)</f>
        <v xml:space="preserve"> </v>
      </c>
      <c r="I356" s="84" t="str">
        <f>IF(pt_fylk!H359=0," ",pt_fylk!H359)</f>
        <v xml:space="preserve"> </v>
      </c>
      <c r="J356" s="84" t="str">
        <f>IF(pt_fylk!I359=0," ",pt_fylk!I359)</f>
        <v xml:space="preserve"> </v>
      </c>
      <c r="K356" s="84" t="str">
        <f>IF(pt_fylk!J359=0," ",pt_fylk!J359)</f>
        <v xml:space="preserve"> </v>
      </c>
      <c r="L356" s="84" t="str">
        <f>IF(pt_fylk!K359=0," ",pt_fylk!K359)</f>
        <v xml:space="preserve"> </v>
      </c>
      <c r="M356" s="84" t="str">
        <f>IF(pt_fylk!L359=0," ",pt_fylk!L359)</f>
        <v xml:space="preserve"> </v>
      </c>
      <c r="N356" s="84" t="str">
        <f>IF(pt_fylk!M359=0," ",pt_fylk!M359)</f>
        <v xml:space="preserve"> </v>
      </c>
      <c r="O356" s="84" t="str">
        <f>IF(pt_fylk!N359=0," ",pt_fylk!N359)</f>
        <v xml:space="preserve"> </v>
      </c>
      <c r="P356" s="84" t="str">
        <f>IF(pt_fylk!O359=0," ",pt_fylk!O359)</f>
        <v xml:space="preserve"> </v>
      </c>
      <c r="Q356" s="84" t="str">
        <f>IF(pt_fylk!P359=0," ",pt_fylk!P359)</f>
        <v xml:space="preserve"> </v>
      </c>
      <c r="R356" s="84" t="str">
        <f>IF(pt_fylk!Q359=0," ",pt_fylk!Q359)</f>
        <v xml:space="preserve"> </v>
      </c>
    </row>
    <row r="357" spans="2:18" x14ac:dyDescent="0.2">
      <c r="B357" s="83" t="str">
        <f>IF(pt_fylk!A360=0," ",pt_fylk!A360)</f>
        <v xml:space="preserve"> </v>
      </c>
      <c r="C357" s="84" t="str">
        <f>IF(pt_fylk!B360=0," ",pt_fylk!B360)</f>
        <v xml:space="preserve"> </v>
      </c>
      <c r="D357" s="84" t="str">
        <f>IF(pt_fylk!C360=0," ",pt_fylk!C360)</f>
        <v xml:space="preserve"> </v>
      </c>
      <c r="E357" s="84" t="str">
        <f>IF(pt_fylk!D360=0," ",pt_fylk!D360)</f>
        <v xml:space="preserve"> </v>
      </c>
      <c r="F357" s="84" t="str">
        <f>IF(pt_fylk!E360=0," ",pt_fylk!E360)</f>
        <v xml:space="preserve"> </v>
      </c>
      <c r="G357" s="84" t="str">
        <f>IF(pt_fylk!F360=0," ",pt_fylk!F360)</f>
        <v xml:space="preserve"> </v>
      </c>
      <c r="H357" s="84" t="str">
        <f>IF(pt_fylk!G360=0," ",pt_fylk!G360)</f>
        <v xml:space="preserve"> </v>
      </c>
      <c r="I357" s="84" t="str">
        <f>IF(pt_fylk!H360=0," ",pt_fylk!H360)</f>
        <v xml:space="preserve"> </v>
      </c>
      <c r="J357" s="84" t="str">
        <f>IF(pt_fylk!I360=0," ",pt_fylk!I360)</f>
        <v xml:space="preserve"> </v>
      </c>
      <c r="K357" s="84" t="str">
        <f>IF(pt_fylk!J360=0," ",pt_fylk!J360)</f>
        <v xml:space="preserve"> </v>
      </c>
      <c r="L357" s="84" t="str">
        <f>IF(pt_fylk!K360=0," ",pt_fylk!K360)</f>
        <v xml:space="preserve"> </v>
      </c>
      <c r="M357" s="84" t="str">
        <f>IF(pt_fylk!L360=0," ",pt_fylk!L360)</f>
        <v xml:space="preserve"> </v>
      </c>
      <c r="N357" s="84" t="str">
        <f>IF(pt_fylk!M360=0," ",pt_fylk!M360)</f>
        <v xml:space="preserve"> </v>
      </c>
      <c r="O357" s="84" t="str">
        <f>IF(pt_fylk!N360=0," ",pt_fylk!N360)</f>
        <v xml:space="preserve"> </v>
      </c>
      <c r="P357" s="84" t="str">
        <f>IF(pt_fylk!O360=0," ",pt_fylk!O360)</f>
        <v xml:space="preserve"> </v>
      </c>
      <c r="Q357" s="84" t="str">
        <f>IF(pt_fylk!P360=0," ",pt_fylk!P360)</f>
        <v xml:space="preserve"> </v>
      </c>
      <c r="R357" s="84" t="str">
        <f>IF(pt_fylk!Q360=0," ",pt_fylk!Q360)</f>
        <v xml:space="preserve"> </v>
      </c>
    </row>
    <row r="358" spans="2:18" x14ac:dyDescent="0.2">
      <c r="B358" s="83" t="str">
        <f>IF(pt_fylk!A361=0," ",pt_fylk!A361)</f>
        <v xml:space="preserve"> </v>
      </c>
      <c r="C358" s="84" t="str">
        <f>IF(pt_fylk!B361=0," ",pt_fylk!B361)</f>
        <v xml:space="preserve"> </v>
      </c>
      <c r="D358" s="84" t="str">
        <f>IF(pt_fylk!C361=0," ",pt_fylk!C361)</f>
        <v xml:space="preserve"> </v>
      </c>
      <c r="E358" s="84" t="str">
        <f>IF(pt_fylk!D361=0," ",pt_fylk!D361)</f>
        <v xml:space="preserve"> </v>
      </c>
      <c r="F358" s="84" t="str">
        <f>IF(pt_fylk!E361=0," ",pt_fylk!E361)</f>
        <v xml:space="preserve"> </v>
      </c>
      <c r="G358" s="84" t="str">
        <f>IF(pt_fylk!F361=0," ",pt_fylk!F361)</f>
        <v xml:space="preserve"> </v>
      </c>
      <c r="H358" s="84" t="str">
        <f>IF(pt_fylk!G361=0," ",pt_fylk!G361)</f>
        <v xml:space="preserve"> </v>
      </c>
      <c r="I358" s="84" t="str">
        <f>IF(pt_fylk!H361=0," ",pt_fylk!H361)</f>
        <v xml:space="preserve"> </v>
      </c>
      <c r="J358" s="84" t="str">
        <f>IF(pt_fylk!I361=0," ",pt_fylk!I361)</f>
        <v xml:space="preserve"> </v>
      </c>
      <c r="K358" s="84" t="str">
        <f>IF(pt_fylk!J361=0," ",pt_fylk!J361)</f>
        <v xml:space="preserve"> </v>
      </c>
      <c r="L358" s="84" t="str">
        <f>IF(pt_fylk!K361=0," ",pt_fylk!K361)</f>
        <v xml:space="preserve"> </v>
      </c>
      <c r="M358" s="84" t="str">
        <f>IF(pt_fylk!L361=0," ",pt_fylk!L361)</f>
        <v xml:space="preserve"> </v>
      </c>
      <c r="N358" s="84" t="str">
        <f>IF(pt_fylk!M361=0," ",pt_fylk!M361)</f>
        <v xml:space="preserve"> </v>
      </c>
      <c r="O358" s="84" t="str">
        <f>IF(pt_fylk!N361=0," ",pt_fylk!N361)</f>
        <v xml:space="preserve"> </v>
      </c>
      <c r="P358" s="84" t="str">
        <f>IF(pt_fylk!O361=0," ",pt_fylk!O361)</f>
        <v xml:space="preserve"> </v>
      </c>
      <c r="Q358" s="84" t="str">
        <f>IF(pt_fylk!P361=0," ",pt_fylk!P361)</f>
        <v xml:space="preserve"> </v>
      </c>
      <c r="R358" s="84" t="str">
        <f>IF(pt_fylk!Q361=0," ",pt_fylk!Q361)</f>
        <v xml:space="preserve"> </v>
      </c>
    </row>
    <row r="359" spans="2:18" x14ac:dyDescent="0.2">
      <c r="B359" s="83" t="str">
        <f>IF(pt_fylk!A362=0," ",pt_fylk!A362)</f>
        <v xml:space="preserve"> </v>
      </c>
      <c r="C359" s="84" t="str">
        <f>IF(pt_fylk!B362=0," ",pt_fylk!B362)</f>
        <v xml:space="preserve"> </v>
      </c>
      <c r="D359" s="84" t="str">
        <f>IF(pt_fylk!C362=0," ",pt_fylk!C362)</f>
        <v xml:space="preserve"> </v>
      </c>
      <c r="E359" s="84" t="str">
        <f>IF(pt_fylk!D362=0," ",pt_fylk!D362)</f>
        <v xml:space="preserve"> </v>
      </c>
      <c r="F359" s="84" t="str">
        <f>IF(pt_fylk!E362=0," ",pt_fylk!E362)</f>
        <v xml:space="preserve"> </v>
      </c>
      <c r="G359" s="84" t="str">
        <f>IF(pt_fylk!F362=0," ",pt_fylk!F362)</f>
        <v xml:space="preserve"> </v>
      </c>
      <c r="H359" s="84" t="str">
        <f>IF(pt_fylk!G362=0," ",pt_fylk!G362)</f>
        <v xml:space="preserve"> </v>
      </c>
      <c r="I359" s="84" t="str">
        <f>IF(pt_fylk!H362=0," ",pt_fylk!H362)</f>
        <v xml:space="preserve"> </v>
      </c>
      <c r="J359" s="84" t="str">
        <f>IF(pt_fylk!I362=0," ",pt_fylk!I362)</f>
        <v xml:space="preserve"> </v>
      </c>
      <c r="K359" s="84" t="str">
        <f>IF(pt_fylk!J362=0," ",pt_fylk!J362)</f>
        <v xml:space="preserve"> </v>
      </c>
      <c r="L359" s="84" t="str">
        <f>IF(pt_fylk!K362=0," ",pt_fylk!K362)</f>
        <v xml:space="preserve"> </v>
      </c>
      <c r="M359" s="84" t="str">
        <f>IF(pt_fylk!L362=0," ",pt_fylk!L362)</f>
        <v xml:space="preserve"> </v>
      </c>
      <c r="N359" s="84" t="str">
        <f>IF(pt_fylk!M362=0," ",pt_fylk!M362)</f>
        <v xml:space="preserve"> </v>
      </c>
      <c r="O359" s="84" t="str">
        <f>IF(pt_fylk!N362=0," ",pt_fylk!N362)</f>
        <v xml:space="preserve"> </v>
      </c>
      <c r="P359" s="84" t="str">
        <f>IF(pt_fylk!O362=0," ",pt_fylk!O362)</f>
        <v xml:space="preserve"> </v>
      </c>
      <c r="Q359" s="84" t="str">
        <f>IF(pt_fylk!P362=0," ",pt_fylk!P362)</f>
        <v xml:space="preserve"> </v>
      </c>
      <c r="R359" s="84" t="str">
        <f>IF(pt_fylk!Q362=0," ",pt_fylk!Q362)</f>
        <v xml:space="preserve"> </v>
      </c>
    </row>
    <row r="360" spans="2:18" x14ac:dyDescent="0.2">
      <c r="B360" s="83" t="str">
        <f>IF(pt_fylk!A363=0," ",pt_fylk!A363)</f>
        <v xml:space="preserve"> </v>
      </c>
      <c r="C360" s="84" t="str">
        <f>IF(pt_fylk!B363=0," ",pt_fylk!B363)</f>
        <v xml:space="preserve"> </v>
      </c>
      <c r="D360" s="84" t="str">
        <f>IF(pt_fylk!C363=0," ",pt_fylk!C363)</f>
        <v xml:space="preserve"> </v>
      </c>
      <c r="E360" s="84" t="str">
        <f>IF(pt_fylk!D363=0," ",pt_fylk!D363)</f>
        <v xml:space="preserve"> </v>
      </c>
      <c r="F360" s="84" t="str">
        <f>IF(pt_fylk!E363=0," ",pt_fylk!E363)</f>
        <v xml:space="preserve"> </v>
      </c>
      <c r="G360" s="84" t="str">
        <f>IF(pt_fylk!F363=0," ",pt_fylk!F363)</f>
        <v xml:space="preserve"> </v>
      </c>
      <c r="H360" s="84" t="str">
        <f>IF(pt_fylk!G363=0," ",pt_fylk!G363)</f>
        <v xml:space="preserve"> </v>
      </c>
      <c r="I360" s="84" t="str">
        <f>IF(pt_fylk!H363=0," ",pt_fylk!H363)</f>
        <v xml:space="preserve"> </v>
      </c>
      <c r="J360" s="84" t="str">
        <f>IF(pt_fylk!I363=0," ",pt_fylk!I363)</f>
        <v xml:space="preserve"> </v>
      </c>
      <c r="K360" s="84" t="str">
        <f>IF(pt_fylk!J363=0," ",pt_fylk!J363)</f>
        <v xml:space="preserve"> </v>
      </c>
      <c r="L360" s="84" t="str">
        <f>IF(pt_fylk!K363=0," ",pt_fylk!K363)</f>
        <v xml:space="preserve"> </v>
      </c>
      <c r="M360" s="84" t="str">
        <f>IF(pt_fylk!L363=0," ",pt_fylk!L363)</f>
        <v xml:space="preserve"> </v>
      </c>
      <c r="N360" s="84" t="str">
        <f>IF(pt_fylk!M363=0," ",pt_fylk!M363)</f>
        <v xml:space="preserve"> </v>
      </c>
      <c r="O360" s="84" t="str">
        <f>IF(pt_fylk!N363=0," ",pt_fylk!N363)</f>
        <v xml:space="preserve"> </v>
      </c>
      <c r="P360" s="84" t="str">
        <f>IF(pt_fylk!O363=0," ",pt_fylk!O363)</f>
        <v xml:space="preserve"> </v>
      </c>
      <c r="Q360" s="84" t="str">
        <f>IF(pt_fylk!P363=0," ",pt_fylk!P363)</f>
        <v xml:space="preserve"> </v>
      </c>
      <c r="R360" s="84" t="str">
        <f>IF(pt_fylk!Q363=0," ",pt_fylk!Q363)</f>
        <v xml:space="preserve"> </v>
      </c>
    </row>
    <row r="361" spans="2:18" x14ac:dyDescent="0.2">
      <c r="B361" s="83" t="str">
        <f>IF(pt_fylk!A364=0," ",pt_fylk!A364)</f>
        <v xml:space="preserve"> </v>
      </c>
      <c r="C361" s="84" t="str">
        <f>IF(pt_fylk!B364=0," ",pt_fylk!B364)</f>
        <v xml:space="preserve"> </v>
      </c>
      <c r="D361" s="84" t="str">
        <f>IF(pt_fylk!C364=0," ",pt_fylk!C364)</f>
        <v xml:space="preserve"> </v>
      </c>
      <c r="E361" s="84" t="str">
        <f>IF(pt_fylk!D364=0," ",pt_fylk!D364)</f>
        <v xml:space="preserve"> </v>
      </c>
      <c r="F361" s="84" t="str">
        <f>IF(pt_fylk!E364=0," ",pt_fylk!E364)</f>
        <v xml:space="preserve"> </v>
      </c>
      <c r="G361" s="84" t="str">
        <f>IF(pt_fylk!F364=0," ",pt_fylk!F364)</f>
        <v xml:space="preserve"> </v>
      </c>
      <c r="H361" s="84" t="str">
        <f>IF(pt_fylk!G364=0," ",pt_fylk!G364)</f>
        <v xml:space="preserve"> </v>
      </c>
      <c r="I361" s="84" t="str">
        <f>IF(pt_fylk!H364=0," ",pt_fylk!H364)</f>
        <v xml:space="preserve"> </v>
      </c>
      <c r="J361" s="84" t="str">
        <f>IF(pt_fylk!I364=0," ",pt_fylk!I364)</f>
        <v xml:space="preserve"> </v>
      </c>
      <c r="K361" s="84" t="str">
        <f>IF(pt_fylk!J364=0," ",pt_fylk!J364)</f>
        <v xml:space="preserve"> </v>
      </c>
      <c r="L361" s="84" t="str">
        <f>IF(pt_fylk!K364=0," ",pt_fylk!K364)</f>
        <v xml:space="preserve"> </v>
      </c>
      <c r="M361" s="84" t="str">
        <f>IF(pt_fylk!L364=0," ",pt_fylk!L364)</f>
        <v xml:space="preserve"> </v>
      </c>
      <c r="N361" s="84" t="str">
        <f>IF(pt_fylk!M364=0," ",pt_fylk!M364)</f>
        <v xml:space="preserve"> </v>
      </c>
      <c r="O361" s="84" t="str">
        <f>IF(pt_fylk!N364=0," ",pt_fylk!N364)</f>
        <v xml:space="preserve"> </v>
      </c>
      <c r="P361" s="84" t="str">
        <f>IF(pt_fylk!O364=0," ",pt_fylk!O364)</f>
        <v xml:space="preserve"> </v>
      </c>
      <c r="Q361" s="84" t="str">
        <f>IF(pt_fylk!P364=0," ",pt_fylk!P364)</f>
        <v xml:space="preserve"> </v>
      </c>
      <c r="R361" s="84" t="str">
        <f>IF(pt_fylk!Q364=0," ",pt_fylk!Q364)</f>
        <v xml:space="preserve"> </v>
      </c>
    </row>
    <row r="362" spans="2:18" x14ac:dyDescent="0.2">
      <c r="B362" s="83" t="str">
        <f>IF(pt_fylk!A365=0," ",pt_fylk!A365)</f>
        <v xml:space="preserve"> </v>
      </c>
      <c r="C362" s="84" t="str">
        <f>IF(pt_fylk!B365=0," ",pt_fylk!B365)</f>
        <v xml:space="preserve"> </v>
      </c>
      <c r="D362" s="84" t="str">
        <f>IF(pt_fylk!C365=0," ",pt_fylk!C365)</f>
        <v xml:space="preserve"> </v>
      </c>
      <c r="E362" s="84" t="str">
        <f>IF(pt_fylk!D365=0," ",pt_fylk!D365)</f>
        <v xml:space="preserve"> </v>
      </c>
      <c r="F362" s="84" t="str">
        <f>IF(pt_fylk!E365=0," ",pt_fylk!E365)</f>
        <v xml:space="preserve"> </v>
      </c>
      <c r="G362" s="84" t="str">
        <f>IF(pt_fylk!F365=0," ",pt_fylk!F365)</f>
        <v xml:space="preserve"> </v>
      </c>
      <c r="H362" s="84" t="str">
        <f>IF(pt_fylk!G365=0," ",pt_fylk!G365)</f>
        <v xml:space="preserve"> </v>
      </c>
      <c r="I362" s="84" t="str">
        <f>IF(pt_fylk!H365=0," ",pt_fylk!H365)</f>
        <v xml:space="preserve"> </v>
      </c>
      <c r="J362" s="84" t="str">
        <f>IF(pt_fylk!I365=0," ",pt_fylk!I365)</f>
        <v xml:space="preserve"> </v>
      </c>
      <c r="K362" s="84" t="str">
        <f>IF(pt_fylk!J365=0," ",pt_fylk!J365)</f>
        <v xml:space="preserve"> </v>
      </c>
      <c r="L362" s="84" t="str">
        <f>IF(pt_fylk!K365=0," ",pt_fylk!K365)</f>
        <v xml:space="preserve"> </v>
      </c>
      <c r="M362" s="84" t="str">
        <f>IF(pt_fylk!L365=0," ",pt_fylk!L365)</f>
        <v xml:space="preserve"> </v>
      </c>
      <c r="N362" s="84" t="str">
        <f>IF(pt_fylk!M365=0," ",pt_fylk!M365)</f>
        <v xml:space="preserve"> </v>
      </c>
      <c r="O362" s="84" t="str">
        <f>IF(pt_fylk!N365=0," ",pt_fylk!N365)</f>
        <v xml:space="preserve"> </v>
      </c>
      <c r="P362" s="84" t="str">
        <f>IF(pt_fylk!O365=0," ",pt_fylk!O365)</f>
        <v xml:space="preserve"> </v>
      </c>
      <c r="Q362" s="84" t="str">
        <f>IF(pt_fylk!P365=0," ",pt_fylk!P365)</f>
        <v xml:space="preserve"> </v>
      </c>
      <c r="R362" s="84" t="str">
        <f>IF(pt_fylk!Q365=0," ",pt_fylk!Q365)</f>
        <v xml:space="preserve"> </v>
      </c>
    </row>
    <row r="363" spans="2:18" x14ac:dyDescent="0.2">
      <c r="B363" s="83" t="str">
        <f>IF(pt_fylk!A366=0," ",pt_fylk!A366)</f>
        <v xml:space="preserve"> </v>
      </c>
      <c r="C363" s="84" t="str">
        <f>IF(pt_fylk!B366=0," ",pt_fylk!B366)</f>
        <v xml:space="preserve"> </v>
      </c>
      <c r="D363" s="84" t="str">
        <f>IF(pt_fylk!C366=0," ",pt_fylk!C366)</f>
        <v xml:space="preserve"> </v>
      </c>
      <c r="E363" s="84" t="str">
        <f>IF(pt_fylk!D366=0," ",pt_fylk!D366)</f>
        <v xml:space="preserve"> </v>
      </c>
      <c r="F363" s="84" t="str">
        <f>IF(pt_fylk!E366=0," ",pt_fylk!E366)</f>
        <v xml:space="preserve"> </v>
      </c>
      <c r="G363" s="84" t="str">
        <f>IF(pt_fylk!F366=0," ",pt_fylk!F366)</f>
        <v xml:space="preserve"> </v>
      </c>
      <c r="H363" s="84" t="str">
        <f>IF(pt_fylk!G366=0," ",pt_fylk!G366)</f>
        <v xml:space="preserve"> </v>
      </c>
      <c r="I363" s="84" t="str">
        <f>IF(pt_fylk!H366=0," ",pt_fylk!H366)</f>
        <v xml:space="preserve"> </v>
      </c>
      <c r="J363" s="84" t="str">
        <f>IF(pt_fylk!I366=0," ",pt_fylk!I366)</f>
        <v xml:space="preserve"> </v>
      </c>
      <c r="K363" s="84" t="str">
        <f>IF(pt_fylk!J366=0," ",pt_fylk!J366)</f>
        <v xml:space="preserve"> </v>
      </c>
      <c r="L363" s="84" t="str">
        <f>IF(pt_fylk!K366=0," ",pt_fylk!K366)</f>
        <v xml:space="preserve"> </v>
      </c>
      <c r="M363" s="84" t="str">
        <f>IF(pt_fylk!L366=0," ",pt_fylk!L366)</f>
        <v xml:space="preserve"> </v>
      </c>
      <c r="N363" s="84" t="str">
        <f>IF(pt_fylk!M366=0," ",pt_fylk!M366)</f>
        <v xml:space="preserve"> </v>
      </c>
      <c r="O363" s="84" t="str">
        <f>IF(pt_fylk!N366=0," ",pt_fylk!N366)</f>
        <v xml:space="preserve"> </v>
      </c>
      <c r="P363" s="84" t="str">
        <f>IF(pt_fylk!O366=0," ",pt_fylk!O366)</f>
        <v xml:space="preserve"> </v>
      </c>
      <c r="Q363" s="84" t="str">
        <f>IF(pt_fylk!P366=0," ",pt_fylk!P366)</f>
        <v xml:space="preserve"> </v>
      </c>
      <c r="R363" s="84" t="str">
        <f>IF(pt_fylk!Q366=0," ",pt_fylk!Q366)</f>
        <v xml:space="preserve"> </v>
      </c>
    </row>
    <row r="364" spans="2:18" x14ac:dyDescent="0.2">
      <c r="B364" s="83" t="str">
        <f>IF(pt_fylk!A367=0," ",pt_fylk!A367)</f>
        <v xml:space="preserve"> </v>
      </c>
      <c r="C364" s="84" t="str">
        <f>IF(pt_fylk!B367=0," ",pt_fylk!B367)</f>
        <v xml:space="preserve"> </v>
      </c>
      <c r="D364" s="84" t="str">
        <f>IF(pt_fylk!C367=0," ",pt_fylk!C367)</f>
        <v xml:space="preserve"> </v>
      </c>
      <c r="E364" s="84" t="str">
        <f>IF(pt_fylk!D367=0," ",pt_fylk!D367)</f>
        <v xml:space="preserve"> </v>
      </c>
      <c r="F364" s="84" t="str">
        <f>IF(pt_fylk!E367=0," ",pt_fylk!E367)</f>
        <v xml:space="preserve"> </v>
      </c>
      <c r="G364" s="84" t="str">
        <f>IF(pt_fylk!F367=0," ",pt_fylk!F367)</f>
        <v xml:space="preserve"> </v>
      </c>
      <c r="H364" s="84" t="str">
        <f>IF(pt_fylk!G367=0," ",pt_fylk!G367)</f>
        <v xml:space="preserve"> </v>
      </c>
      <c r="I364" s="84" t="str">
        <f>IF(pt_fylk!H367=0," ",pt_fylk!H367)</f>
        <v xml:space="preserve"> </v>
      </c>
      <c r="J364" s="84" t="str">
        <f>IF(pt_fylk!I367=0," ",pt_fylk!I367)</f>
        <v xml:space="preserve"> </v>
      </c>
      <c r="K364" s="84" t="str">
        <f>IF(pt_fylk!J367=0," ",pt_fylk!J367)</f>
        <v xml:space="preserve"> </v>
      </c>
      <c r="L364" s="84" t="str">
        <f>IF(pt_fylk!K367=0," ",pt_fylk!K367)</f>
        <v xml:space="preserve"> </v>
      </c>
      <c r="M364" s="84" t="str">
        <f>IF(pt_fylk!L367=0," ",pt_fylk!L367)</f>
        <v xml:space="preserve"> </v>
      </c>
      <c r="N364" s="84" t="str">
        <f>IF(pt_fylk!M367=0," ",pt_fylk!M367)</f>
        <v xml:space="preserve"> </v>
      </c>
      <c r="O364" s="84" t="str">
        <f>IF(pt_fylk!N367=0," ",pt_fylk!N367)</f>
        <v xml:space="preserve"> </v>
      </c>
      <c r="P364" s="84" t="str">
        <f>IF(pt_fylk!O367=0," ",pt_fylk!O367)</f>
        <v xml:space="preserve"> </v>
      </c>
      <c r="Q364" s="84" t="str">
        <f>IF(pt_fylk!P367=0," ",pt_fylk!P367)</f>
        <v xml:space="preserve"> </v>
      </c>
      <c r="R364" s="84" t="str">
        <f>IF(pt_fylk!Q367=0," ",pt_fylk!Q367)</f>
        <v xml:space="preserve"> </v>
      </c>
    </row>
    <row r="365" spans="2:18" x14ac:dyDescent="0.2">
      <c r="B365" s="83" t="str">
        <f>IF(pt_fylk!A368=0," ",pt_fylk!A368)</f>
        <v xml:space="preserve"> </v>
      </c>
      <c r="C365" s="84" t="str">
        <f>IF(pt_fylk!B368=0," ",pt_fylk!B368)</f>
        <v xml:space="preserve"> </v>
      </c>
      <c r="D365" s="84" t="str">
        <f>IF(pt_fylk!C368=0," ",pt_fylk!C368)</f>
        <v xml:space="preserve"> </v>
      </c>
      <c r="E365" s="84" t="str">
        <f>IF(pt_fylk!D368=0," ",pt_fylk!D368)</f>
        <v xml:space="preserve"> </v>
      </c>
      <c r="F365" s="84" t="str">
        <f>IF(pt_fylk!E368=0," ",pt_fylk!E368)</f>
        <v xml:space="preserve"> </v>
      </c>
      <c r="G365" s="84" t="str">
        <f>IF(pt_fylk!F368=0," ",pt_fylk!F368)</f>
        <v xml:space="preserve"> </v>
      </c>
      <c r="H365" s="84" t="str">
        <f>IF(pt_fylk!G368=0," ",pt_fylk!G368)</f>
        <v xml:space="preserve"> </v>
      </c>
      <c r="I365" s="84" t="str">
        <f>IF(pt_fylk!H368=0," ",pt_fylk!H368)</f>
        <v xml:space="preserve"> </v>
      </c>
      <c r="J365" s="84" t="str">
        <f>IF(pt_fylk!I368=0," ",pt_fylk!I368)</f>
        <v xml:space="preserve"> </v>
      </c>
      <c r="K365" s="84" t="str">
        <f>IF(pt_fylk!J368=0," ",pt_fylk!J368)</f>
        <v xml:space="preserve"> </v>
      </c>
      <c r="L365" s="84" t="str">
        <f>IF(pt_fylk!K368=0," ",pt_fylk!K368)</f>
        <v xml:space="preserve"> </v>
      </c>
      <c r="M365" s="84" t="str">
        <f>IF(pt_fylk!L368=0," ",pt_fylk!L368)</f>
        <v xml:space="preserve"> </v>
      </c>
      <c r="N365" s="84" t="str">
        <f>IF(pt_fylk!M368=0," ",pt_fylk!M368)</f>
        <v xml:space="preserve"> </v>
      </c>
      <c r="O365" s="84" t="str">
        <f>IF(pt_fylk!N368=0," ",pt_fylk!N368)</f>
        <v xml:space="preserve"> </v>
      </c>
      <c r="P365" s="84" t="str">
        <f>IF(pt_fylk!O368=0," ",pt_fylk!O368)</f>
        <v xml:space="preserve"> </v>
      </c>
      <c r="Q365" s="84" t="str">
        <f>IF(pt_fylk!P368=0," ",pt_fylk!P368)</f>
        <v xml:space="preserve"> </v>
      </c>
      <c r="R365" s="84" t="str">
        <f>IF(pt_fylk!Q368=0," ",pt_fylk!Q368)</f>
        <v xml:space="preserve"> </v>
      </c>
    </row>
    <row r="366" spans="2:18" x14ac:dyDescent="0.2">
      <c r="B366" s="83" t="str">
        <f>IF(pt_fylk!A369=0," ",pt_fylk!A369)</f>
        <v xml:space="preserve"> </v>
      </c>
      <c r="C366" s="84" t="str">
        <f>IF(pt_fylk!B369=0," ",pt_fylk!B369)</f>
        <v xml:space="preserve"> </v>
      </c>
      <c r="D366" s="84" t="str">
        <f>IF(pt_fylk!C369=0," ",pt_fylk!C369)</f>
        <v xml:space="preserve"> </v>
      </c>
      <c r="E366" s="84" t="str">
        <f>IF(pt_fylk!D369=0," ",pt_fylk!D369)</f>
        <v xml:space="preserve"> </v>
      </c>
      <c r="F366" s="84" t="str">
        <f>IF(pt_fylk!E369=0," ",pt_fylk!E369)</f>
        <v xml:space="preserve"> </v>
      </c>
      <c r="G366" s="84" t="str">
        <f>IF(pt_fylk!F369=0," ",pt_fylk!F369)</f>
        <v xml:space="preserve"> </v>
      </c>
      <c r="H366" s="84" t="str">
        <f>IF(pt_fylk!G369=0," ",pt_fylk!G369)</f>
        <v xml:space="preserve"> </v>
      </c>
      <c r="I366" s="84" t="str">
        <f>IF(pt_fylk!H369=0," ",pt_fylk!H369)</f>
        <v xml:space="preserve"> </v>
      </c>
      <c r="J366" s="84" t="str">
        <f>IF(pt_fylk!I369=0," ",pt_fylk!I369)</f>
        <v xml:space="preserve"> </v>
      </c>
      <c r="K366" s="84" t="str">
        <f>IF(pt_fylk!J369=0," ",pt_fylk!J369)</f>
        <v xml:space="preserve"> </v>
      </c>
      <c r="L366" s="84" t="str">
        <f>IF(pt_fylk!K369=0," ",pt_fylk!K369)</f>
        <v xml:space="preserve"> </v>
      </c>
      <c r="M366" s="84" t="str">
        <f>IF(pt_fylk!L369=0," ",pt_fylk!L369)</f>
        <v xml:space="preserve"> </v>
      </c>
      <c r="N366" s="84" t="str">
        <f>IF(pt_fylk!M369=0," ",pt_fylk!M369)</f>
        <v xml:space="preserve"> </v>
      </c>
      <c r="O366" s="84" t="str">
        <f>IF(pt_fylk!N369=0," ",pt_fylk!N369)</f>
        <v xml:space="preserve"> </v>
      </c>
      <c r="P366" s="84" t="str">
        <f>IF(pt_fylk!O369=0," ",pt_fylk!O369)</f>
        <v xml:space="preserve"> </v>
      </c>
      <c r="Q366" s="84" t="str">
        <f>IF(pt_fylk!P369=0," ",pt_fylk!P369)</f>
        <v xml:space="preserve"> </v>
      </c>
      <c r="R366" s="84" t="str">
        <f>IF(pt_fylk!Q369=0," ",pt_fylk!Q369)</f>
        <v xml:space="preserve"> </v>
      </c>
    </row>
    <row r="367" spans="2:18" x14ac:dyDescent="0.2">
      <c r="B367" s="83" t="str">
        <f>IF(pt_fylk!A370=0," ",pt_fylk!A370)</f>
        <v xml:space="preserve"> </v>
      </c>
      <c r="C367" s="84" t="str">
        <f>IF(pt_fylk!B370=0," ",pt_fylk!B370)</f>
        <v xml:space="preserve"> </v>
      </c>
      <c r="D367" s="84" t="str">
        <f>IF(pt_fylk!C370=0," ",pt_fylk!C370)</f>
        <v xml:space="preserve"> </v>
      </c>
      <c r="E367" s="84" t="str">
        <f>IF(pt_fylk!D370=0," ",pt_fylk!D370)</f>
        <v xml:space="preserve"> </v>
      </c>
      <c r="F367" s="84" t="str">
        <f>IF(pt_fylk!E370=0," ",pt_fylk!E370)</f>
        <v xml:space="preserve"> </v>
      </c>
      <c r="G367" s="84" t="str">
        <f>IF(pt_fylk!F370=0," ",pt_fylk!F370)</f>
        <v xml:space="preserve"> </v>
      </c>
      <c r="H367" s="84" t="str">
        <f>IF(pt_fylk!G370=0," ",pt_fylk!G370)</f>
        <v xml:space="preserve"> </v>
      </c>
      <c r="I367" s="84" t="str">
        <f>IF(pt_fylk!H370=0," ",pt_fylk!H370)</f>
        <v xml:space="preserve"> </v>
      </c>
      <c r="J367" s="84" t="str">
        <f>IF(pt_fylk!I370=0," ",pt_fylk!I370)</f>
        <v xml:space="preserve"> </v>
      </c>
      <c r="K367" s="84" t="str">
        <f>IF(pt_fylk!J370=0," ",pt_fylk!J370)</f>
        <v xml:space="preserve"> </v>
      </c>
      <c r="L367" s="84" t="str">
        <f>IF(pt_fylk!K370=0," ",pt_fylk!K370)</f>
        <v xml:space="preserve"> </v>
      </c>
      <c r="M367" s="84" t="str">
        <f>IF(pt_fylk!L370=0," ",pt_fylk!L370)</f>
        <v xml:space="preserve"> </v>
      </c>
      <c r="N367" s="84" t="str">
        <f>IF(pt_fylk!M370=0," ",pt_fylk!M370)</f>
        <v xml:space="preserve"> </v>
      </c>
      <c r="O367" s="84" t="str">
        <f>IF(pt_fylk!N370=0," ",pt_fylk!N370)</f>
        <v xml:space="preserve"> </v>
      </c>
      <c r="P367" s="84" t="str">
        <f>IF(pt_fylk!O370=0," ",pt_fylk!O370)</f>
        <v xml:space="preserve"> </v>
      </c>
      <c r="Q367" s="84" t="str">
        <f>IF(pt_fylk!P370=0," ",pt_fylk!P370)</f>
        <v xml:space="preserve"> </v>
      </c>
      <c r="R367" s="84" t="str">
        <f>IF(pt_fylk!Q370=0," ",pt_fylk!Q370)</f>
        <v xml:space="preserve"> </v>
      </c>
    </row>
    <row r="368" spans="2:18" x14ac:dyDescent="0.2">
      <c r="B368" s="83" t="str">
        <f>IF(pt_fylk!A371=0," ",pt_fylk!A371)</f>
        <v xml:space="preserve"> </v>
      </c>
      <c r="C368" s="84" t="str">
        <f>IF(pt_fylk!B371=0," ",pt_fylk!B371)</f>
        <v xml:space="preserve"> </v>
      </c>
      <c r="D368" s="84" t="str">
        <f>IF(pt_fylk!C371=0," ",pt_fylk!C371)</f>
        <v xml:space="preserve"> </v>
      </c>
      <c r="E368" s="84" t="str">
        <f>IF(pt_fylk!D371=0," ",pt_fylk!D371)</f>
        <v xml:space="preserve"> </v>
      </c>
      <c r="F368" s="84" t="str">
        <f>IF(pt_fylk!E371=0," ",pt_fylk!E371)</f>
        <v xml:space="preserve"> </v>
      </c>
      <c r="G368" s="84" t="str">
        <f>IF(pt_fylk!F371=0," ",pt_fylk!F371)</f>
        <v xml:space="preserve"> </v>
      </c>
      <c r="H368" s="84" t="str">
        <f>IF(pt_fylk!G371=0," ",pt_fylk!G371)</f>
        <v xml:space="preserve"> </v>
      </c>
      <c r="I368" s="84" t="str">
        <f>IF(pt_fylk!H371=0," ",pt_fylk!H371)</f>
        <v xml:space="preserve"> </v>
      </c>
      <c r="J368" s="84" t="str">
        <f>IF(pt_fylk!I371=0," ",pt_fylk!I371)</f>
        <v xml:space="preserve"> </v>
      </c>
      <c r="K368" s="84" t="str">
        <f>IF(pt_fylk!J371=0," ",pt_fylk!J371)</f>
        <v xml:space="preserve"> </v>
      </c>
      <c r="L368" s="84" t="str">
        <f>IF(pt_fylk!K371=0," ",pt_fylk!K371)</f>
        <v xml:space="preserve"> </v>
      </c>
      <c r="M368" s="84" t="str">
        <f>IF(pt_fylk!L371=0," ",pt_fylk!L371)</f>
        <v xml:space="preserve"> </v>
      </c>
      <c r="N368" s="84" t="str">
        <f>IF(pt_fylk!M371=0," ",pt_fylk!M371)</f>
        <v xml:space="preserve"> </v>
      </c>
      <c r="O368" s="84" t="str">
        <f>IF(pt_fylk!N371=0," ",pt_fylk!N371)</f>
        <v xml:space="preserve"> </v>
      </c>
      <c r="P368" s="84" t="str">
        <f>IF(pt_fylk!O371=0," ",pt_fylk!O371)</f>
        <v xml:space="preserve"> </v>
      </c>
      <c r="Q368" s="84" t="str">
        <f>IF(pt_fylk!P371=0," ",pt_fylk!P371)</f>
        <v xml:space="preserve"> </v>
      </c>
      <c r="R368" s="84" t="str">
        <f>IF(pt_fylk!Q371=0," ",pt_fylk!Q371)</f>
        <v xml:space="preserve"> </v>
      </c>
    </row>
    <row r="369" spans="2:18" x14ac:dyDescent="0.2">
      <c r="B369" s="83" t="str">
        <f>IF(pt_fylk!A372=0," ",pt_fylk!A372)</f>
        <v xml:space="preserve"> </v>
      </c>
      <c r="C369" s="84" t="str">
        <f>IF(pt_fylk!B372=0," ",pt_fylk!B372)</f>
        <v xml:space="preserve"> </v>
      </c>
      <c r="D369" s="84" t="str">
        <f>IF(pt_fylk!C372=0," ",pt_fylk!C372)</f>
        <v xml:space="preserve"> </v>
      </c>
      <c r="E369" s="84" t="str">
        <f>IF(pt_fylk!D372=0," ",pt_fylk!D372)</f>
        <v xml:space="preserve"> </v>
      </c>
      <c r="F369" s="84" t="str">
        <f>IF(pt_fylk!E372=0," ",pt_fylk!E372)</f>
        <v xml:space="preserve"> </v>
      </c>
      <c r="G369" s="84" t="str">
        <f>IF(pt_fylk!F372=0," ",pt_fylk!F372)</f>
        <v xml:space="preserve"> </v>
      </c>
      <c r="H369" s="84" t="str">
        <f>IF(pt_fylk!G372=0," ",pt_fylk!G372)</f>
        <v xml:space="preserve"> </v>
      </c>
      <c r="I369" s="84" t="str">
        <f>IF(pt_fylk!H372=0," ",pt_fylk!H372)</f>
        <v xml:space="preserve"> </v>
      </c>
      <c r="J369" s="84" t="str">
        <f>IF(pt_fylk!I372=0," ",pt_fylk!I372)</f>
        <v xml:space="preserve"> </v>
      </c>
      <c r="K369" s="84" t="str">
        <f>IF(pt_fylk!J372=0," ",pt_fylk!J372)</f>
        <v xml:space="preserve"> </v>
      </c>
      <c r="L369" s="84" t="str">
        <f>IF(pt_fylk!K372=0," ",pt_fylk!K372)</f>
        <v xml:space="preserve"> </v>
      </c>
      <c r="M369" s="84" t="str">
        <f>IF(pt_fylk!L372=0," ",pt_fylk!L372)</f>
        <v xml:space="preserve"> </v>
      </c>
      <c r="N369" s="84" t="str">
        <f>IF(pt_fylk!M372=0," ",pt_fylk!M372)</f>
        <v xml:space="preserve"> </v>
      </c>
      <c r="O369" s="84" t="str">
        <f>IF(pt_fylk!N372=0," ",pt_fylk!N372)</f>
        <v xml:space="preserve"> </v>
      </c>
      <c r="P369" s="84" t="str">
        <f>IF(pt_fylk!O372=0," ",pt_fylk!O372)</f>
        <v xml:space="preserve"> </v>
      </c>
      <c r="Q369" s="84" t="str">
        <f>IF(pt_fylk!P372=0," ",pt_fylk!P372)</f>
        <v xml:space="preserve"> </v>
      </c>
      <c r="R369" s="84" t="str">
        <f>IF(pt_fylk!Q372=0," ",pt_fylk!Q372)</f>
        <v xml:space="preserve"> </v>
      </c>
    </row>
    <row r="370" spans="2:18" x14ac:dyDescent="0.2">
      <c r="B370" s="83" t="str">
        <f>IF(pt_fylk!A373=0," ",pt_fylk!A373)</f>
        <v xml:space="preserve"> </v>
      </c>
      <c r="C370" s="84" t="str">
        <f>IF(pt_fylk!B373=0," ",pt_fylk!B373)</f>
        <v xml:space="preserve"> </v>
      </c>
      <c r="D370" s="84" t="str">
        <f>IF(pt_fylk!C373=0," ",pt_fylk!C373)</f>
        <v xml:space="preserve"> </v>
      </c>
      <c r="E370" s="84" t="str">
        <f>IF(pt_fylk!D373=0," ",pt_fylk!D373)</f>
        <v xml:space="preserve"> </v>
      </c>
      <c r="F370" s="84" t="str">
        <f>IF(pt_fylk!E373=0," ",pt_fylk!E373)</f>
        <v xml:space="preserve"> </v>
      </c>
      <c r="G370" s="84" t="str">
        <f>IF(pt_fylk!F373=0," ",pt_fylk!F373)</f>
        <v xml:space="preserve"> </v>
      </c>
      <c r="H370" s="84" t="str">
        <f>IF(pt_fylk!G373=0," ",pt_fylk!G373)</f>
        <v xml:space="preserve"> </v>
      </c>
      <c r="I370" s="84" t="str">
        <f>IF(pt_fylk!H373=0," ",pt_fylk!H373)</f>
        <v xml:space="preserve"> </v>
      </c>
      <c r="J370" s="84" t="str">
        <f>IF(pt_fylk!I373=0," ",pt_fylk!I373)</f>
        <v xml:space="preserve"> </v>
      </c>
      <c r="K370" s="84" t="str">
        <f>IF(pt_fylk!J373=0," ",pt_fylk!J373)</f>
        <v xml:space="preserve"> </v>
      </c>
      <c r="L370" s="84" t="str">
        <f>IF(pt_fylk!K373=0," ",pt_fylk!K373)</f>
        <v xml:space="preserve"> </v>
      </c>
      <c r="M370" s="84" t="str">
        <f>IF(pt_fylk!L373=0," ",pt_fylk!L373)</f>
        <v xml:space="preserve"> </v>
      </c>
      <c r="N370" s="84" t="str">
        <f>IF(pt_fylk!M373=0," ",pt_fylk!M373)</f>
        <v xml:space="preserve"> </v>
      </c>
      <c r="O370" s="84" t="str">
        <f>IF(pt_fylk!N373=0," ",pt_fylk!N373)</f>
        <v xml:space="preserve"> </v>
      </c>
      <c r="P370" s="84" t="str">
        <f>IF(pt_fylk!O373=0," ",pt_fylk!O373)</f>
        <v xml:space="preserve"> </v>
      </c>
      <c r="Q370" s="84" t="str">
        <f>IF(pt_fylk!P373=0," ",pt_fylk!P373)</f>
        <v xml:space="preserve"> </v>
      </c>
      <c r="R370" s="84" t="str">
        <f>IF(pt_fylk!Q373=0," ",pt_fylk!Q373)</f>
        <v xml:space="preserve"> </v>
      </c>
    </row>
    <row r="371" spans="2:18" x14ac:dyDescent="0.2">
      <c r="B371" s="83" t="str">
        <f>IF(pt_fylk!A374=0," ",pt_fylk!A374)</f>
        <v xml:space="preserve"> </v>
      </c>
      <c r="C371" s="84" t="str">
        <f>IF(pt_fylk!B374=0," ",pt_fylk!B374)</f>
        <v xml:space="preserve"> </v>
      </c>
      <c r="D371" s="84" t="str">
        <f>IF(pt_fylk!C374=0," ",pt_fylk!C374)</f>
        <v xml:space="preserve"> </v>
      </c>
      <c r="E371" s="84" t="str">
        <f>IF(pt_fylk!D374=0," ",pt_fylk!D374)</f>
        <v xml:space="preserve"> </v>
      </c>
      <c r="F371" s="84" t="str">
        <f>IF(pt_fylk!E374=0," ",pt_fylk!E374)</f>
        <v xml:space="preserve"> </v>
      </c>
      <c r="G371" s="84" t="str">
        <f>IF(pt_fylk!F374=0," ",pt_fylk!F374)</f>
        <v xml:space="preserve"> </v>
      </c>
      <c r="H371" s="84" t="str">
        <f>IF(pt_fylk!G374=0," ",pt_fylk!G374)</f>
        <v xml:space="preserve"> </v>
      </c>
      <c r="I371" s="84" t="str">
        <f>IF(pt_fylk!H374=0," ",pt_fylk!H374)</f>
        <v xml:space="preserve"> </v>
      </c>
      <c r="J371" s="84" t="str">
        <f>IF(pt_fylk!I374=0," ",pt_fylk!I374)</f>
        <v xml:space="preserve"> </v>
      </c>
      <c r="K371" s="84" t="str">
        <f>IF(pt_fylk!J374=0," ",pt_fylk!J374)</f>
        <v xml:space="preserve"> </v>
      </c>
      <c r="L371" s="84" t="str">
        <f>IF(pt_fylk!K374=0," ",pt_fylk!K374)</f>
        <v xml:space="preserve"> </v>
      </c>
      <c r="M371" s="84" t="str">
        <f>IF(pt_fylk!L374=0," ",pt_fylk!L374)</f>
        <v xml:space="preserve"> </v>
      </c>
      <c r="N371" s="84" t="str">
        <f>IF(pt_fylk!M374=0," ",pt_fylk!M374)</f>
        <v xml:space="preserve"> </v>
      </c>
      <c r="O371" s="84" t="str">
        <f>IF(pt_fylk!N374=0," ",pt_fylk!N374)</f>
        <v xml:space="preserve"> </v>
      </c>
      <c r="P371" s="84" t="str">
        <f>IF(pt_fylk!O374=0," ",pt_fylk!O374)</f>
        <v xml:space="preserve"> </v>
      </c>
      <c r="Q371" s="84" t="str">
        <f>IF(pt_fylk!P374=0," ",pt_fylk!P374)</f>
        <v xml:space="preserve"> </v>
      </c>
      <c r="R371" s="84" t="str">
        <f>IF(pt_fylk!Q374=0," ",pt_fylk!Q374)</f>
        <v xml:space="preserve"> </v>
      </c>
    </row>
    <row r="372" spans="2:18" x14ac:dyDescent="0.2">
      <c r="B372" s="83" t="str">
        <f>IF(pt_fylk!A375=0," ",pt_fylk!A375)</f>
        <v xml:space="preserve"> </v>
      </c>
      <c r="C372" s="84" t="str">
        <f>IF(pt_fylk!B375=0," ",pt_fylk!B375)</f>
        <v xml:space="preserve"> </v>
      </c>
      <c r="D372" s="84" t="str">
        <f>IF(pt_fylk!C375=0," ",pt_fylk!C375)</f>
        <v xml:space="preserve"> </v>
      </c>
      <c r="E372" s="84" t="str">
        <f>IF(pt_fylk!D375=0," ",pt_fylk!D375)</f>
        <v xml:space="preserve"> </v>
      </c>
      <c r="F372" s="84" t="str">
        <f>IF(pt_fylk!E375=0," ",pt_fylk!E375)</f>
        <v xml:space="preserve"> </v>
      </c>
      <c r="G372" s="84" t="str">
        <f>IF(pt_fylk!F375=0," ",pt_fylk!F375)</f>
        <v xml:space="preserve"> </v>
      </c>
      <c r="H372" s="84" t="str">
        <f>IF(pt_fylk!G375=0," ",pt_fylk!G375)</f>
        <v xml:space="preserve"> </v>
      </c>
      <c r="I372" s="84" t="str">
        <f>IF(pt_fylk!H375=0," ",pt_fylk!H375)</f>
        <v xml:space="preserve"> </v>
      </c>
      <c r="J372" s="84" t="str">
        <f>IF(pt_fylk!I375=0," ",pt_fylk!I375)</f>
        <v xml:space="preserve"> </v>
      </c>
      <c r="K372" s="84" t="str">
        <f>IF(pt_fylk!J375=0," ",pt_fylk!J375)</f>
        <v xml:space="preserve"> </v>
      </c>
      <c r="L372" s="84" t="str">
        <f>IF(pt_fylk!K375=0," ",pt_fylk!K375)</f>
        <v xml:space="preserve"> </v>
      </c>
      <c r="M372" s="84" t="str">
        <f>IF(pt_fylk!L375=0," ",pt_fylk!L375)</f>
        <v xml:space="preserve"> </v>
      </c>
      <c r="N372" s="84" t="str">
        <f>IF(pt_fylk!M375=0," ",pt_fylk!M375)</f>
        <v xml:space="preserve"> </v>
      </c>
      <c r="O372" s="84" t="str">
        <f>IF(pt_fylk!N375=0," ",pt_fylk!N375)</f>
        <v xml:space="preserve"> </v>
      </c>
      <c r="P372" s="84" t="str">
        <f>IF(pt_fylk!O375=0," ",pt_fylk!O375)</f>
        <v xml:space="preserve"> </v>
      </c>
      <c r="Q372" s="84" t="str">
        <f>IF(pt_fylk!P375=0," ",pt_fylk!P375)</f>
        <v xml:space="preserve"> </v>
      </c>
      <c r="R372" s="84" t="str">
        <f>IF(pt_fylk!Q375=0," ",pt_fylk!Q375)</f>
        <v xml:space="preserve"> </v>
      </c>
    </row>
    <row r="373" spans="2:18" x14ac:dyDescent="0.2">
      <c r="B373" s="83" t="str">
        <f>IF(pt_fylk!A376=0," ",pt_fylk!A376)</f>
        <v xml:space="preserve"> </v>
      </c>
      <c r="C373" s="84" t="str">
        <f>IF(pt_fylk!B376=0," ",pt_fylk!B376)</f>
        <v xml:space="preserve"> </v>
      </c>
      <c r="D373" s="84" t="str">
        <f>IF(pt_fylk!C376=0," ",pt_fylk!C376)</f>
        <v xml:space="preserve"> </v>
      </c>
      <c r="E373" s="84" t="str">
        <f>IF(pt_fylk!D376=0," ",pt_fylk!D376)</f>
        <v xml:space="preserve"> </v>
      </c>
      <c r="F373" s="84" t="str">
        <f>IF(pt_fylk!E376=0," ",pt_fylk!E376)</f>
        <v xml:space="preserve"> </v>
      </c>
      <c r="G373" s="84" t="str">
        <f>IF(pt_fylk!F376=0," ",pt_fylk!F376)</f>
        <v xml:space="preserve"> </v>
      </c>
      <c r="H373" s="84" t="str">
        <f>IF(pt_fylk!G376=0," ",pt_fylk!G376)</f>
        <v xml:space="preserve"> </v>
      </c>
      <c r="I373" s="84" t="str">
        <f>IF(pt_fylk!H376=0," ",pt_fylk!H376)</f>
        <v xml:space="preserve"> </v>
      </c>
      <c r="J373" s="84" t="str">
        <f>IF(pt_fylk!I376=0," ",pt_fylk!I376)</f>
        <v xml:space="preserve"> </v>
      </c>
      <c r="K373" s="84" t="str">
        <f>IF(pt_fylk!J376=0," ",pt_fylk!J376)</f>
        <v xml:space="preserve"> </v>
      </c>
      <c r="L373" s="84" t="str">
        <f>IF(pt_fylk!K376=0," ",pt_fylk!K376)</f>
        <v xml:space="preserve"> </v>
      </c>
      <c r="M373" s="84" t="str">
        <f>IF(pt_fylk!L376=0," ",pt_fylk!L376)</f>
        <v xml:space="preserve"> </v>
      </c>
      <c r="N373" s="84" t="str">
        <f>IF(pt_fylk!M376=0," ",pt_fylk!M376)</f>
        <v xml:space="preserve"> </v>
      </c>
      <c r="O373" s="84" t="str">
        <f>IF(pt_fylk!N376=0," ",pt_fylk!N376)</f>
        <v xml:space="preserve"> </v>
      </c>
      <c r="P373" s="84" t="str">
        <f>IF(pt_fylk!O376=0," ",pt_fylk!O376)</f>
        <v xml:space="preserve"> </v>
      </c>
      <c r="Q373" s="84" t="str">
        <f>IF(pt_fylk!P376=0," ",pt_fylk!P376)</f>
        <v xml:space="preserve"> </v>
      </c>
      <c r="R373" s="84" t="str">
        <f>IF(pt_fylk!Q376=0," ",pt_fylk!Q376)</f>
        <v xml:space="preserve"> </v>
      </c>
    </row>
    <row r="374" spans="2:18" x14ac:dyDescent="0.2">
      <c r="B374" s="83" t="str">
        <f>IF(pt_fylk!A377=0," ",pt_fylk!A377)</f>
        <v xml:space="preserve"> </v>
      </c>
      <c r="C374" s="84" t="str">
        <f>IF(pt_fylk!B377=0," ",pt_fylk!B377)</f>
        <v xml:space="preserve"> </v>
      </c>
      <c r="D374" s="84" t="str">
        <f>IF(pt_fylk!C377=0," ",pt_fylk!C377)</f>
        <v xml:space="preserve"> </v>
      </c>
      <c r="E374" s="84" t="str">
        <f>IF(pt_fylk!D377=0," ",pt_fylk!D377)</f>
        <v xml:space="preserve"> </v>
      </c>
      <c r="F374" s="84" t="str">
        <f>IF(pt_fylk!E377=0," ",pt_fylk!E377)</f>
        <v xml:space="preserve"> </v>
      </c>
      <c r="G374" s="84" t="str">
        <f>IF(pt_fylk!F377=0," ",pt_fylk!F377)</f>
        <v xml:space="preserve"> </v>
      </c>
      <c r="H374" s="84" t="str">
        <f>IF(pt_fylk!G377=0," ",pt_fylk!G377)</f>
        <v xml:space="preserve"> </v>
      </c>
      <c r="I374" s="84" t="str">
        <f>IF(pt_fylk!H377=0," ",pt_fylk!H377)</f>
        <v xml:space="preserve"> </v>
      </c>
      <c r="J374" s="84" t="str">
        <f>IF(pt_fylk!I377=0," ",pt_fylk!I377)</f>
        <v xml:space="preserve"> </v>
      </c>
      <c r="K374" s="84" t="str">
        <f>IF(pt_fylk!J377=0," ",pt_fylk!J377)</f>
        <v xml:space="preserve"> </v>
      </c>
      <c r="L374" s="84" t="str">
        <f>IF(pt_fylk!K377=0," ",pt_fylk!K377)</f>
        <v xml:space="preserve"> </v>
      </c>
      <c r="M374" s="84" t="str">
        <f>IF(pt_fylk!L377=0," ",pt_fylk!L377)</f>
        <v xml:space="preserve"> </v>
      </c>
      <c r="N374" s="84" t="str">
        <f>IF(pt_fylk!M377=0," ",pt_fylk!M377)</f>
        <v xml:space="preserve"> </v>
      </c>
      <c r="O374" s="84" t="str">
        <f>IF(pt_fylk!N377=0," ",pt_fylk!N377)</f>
        <v xml:space="preserve"> </v>
      </c>
      <c r="P374" s="84" t="str">
        <f>IF(pt_fylk!O377=0," ",pt_fylk!O377)</f>
        <v xml:space="preserve"> </v>
      </c>
      <c r="Q374" s="84" t="str">
        <f>IF(pt_fylk!P377=0," ",pt_fylk!P377)</f>
        <v xml:space="preserve"> </v>
      </c>
      <c r="R374" s="84" t="str">
        <f>IF(pt_fylk!Q377=0," ",pt_fylk!Q377)</f>
        <v xml:space="preserve"> </v>
      </c>
    </row>
    <row r="375" spans="2:18" x14ac:dyDescent="0.2">
      <c r="B375" s="83" t="str">
        <f>IF(pt_fylk!A378=0," ",pt_fylk!A378)</f>
        <v xml:space="preserve"> </v>
      </c>
      <c r="C375" s="84" t="str">
        <f>IF(pt_fylk!B378=0," ",pt_fylk!B378)</f>
        <v xml:space="preserve"> </v>
      </c>
      <c r="D375" s="84" t="str">
        <f>IF(pt_fylk!C378=0," ",pt_fylk!C378)</f>
        <v xml:space="preserve"> </v>
      </c>
      <c r="E375" s="84" t="str">
        <f>IF(pt_fylk!D378=0," ",pt_fylk!D378)</f>
        <v xml:space="preserve"> </v>
      </c>
      <c r="F375" s="84" t="str">
        <f>IF(pt_fylk!E378=0," ",pt_fylk!E378)</f>
        <v xml:space="preserve"> </v>
      </c>
      <c r="G375" s="84" t="str">
        <f>IF(pt_fylk!F378=0," ",pt_fylk!F378)</f>
        <v xml:space="preserve"> </v>
      </c>
      <c r="H375" s="84" t="str">
        <f>IF(pt_fylk!G378=0," ",pt_fylk!G378)</f>
        <v xml:space="preserve"> </v>
      </c>
      <c r="I375" s="84" t="str">
        <f>IF(pt_fylk!H378=0," ",pt_fylk!H378)</f>
        <v xml:space="preserve"> </v>
      </c>
      <c r="J375" s="84" t="str">
        <f>IF(pt_fylk!I378=0," ",pt_fylk!I378)</f>
        <v xml:space="preserve"> </v>
      </c>
      <c r="K375" s="84" t="str">
        <f>IF(pt_fylk!J378=0," ",pt_fylk!J378)</f>
        <v xml:space="preserve"> </v>
      </c>
      <c r="L375" s="84" t="str">
        <f>IF(pt_fylk!K378=0," ",pt_fylk!K378)</f>
        <v xml:space="preserve"> </v>
      </c>
      <c r="M375" s="84" t="str">
        <f>IF(pt_fylk!L378=0," ",pt_fylk!L378)</f>
        <v xml:space="preserve"> </v>
      </c>
      <c r="N375" s="84" t="str">
        <f>IF(pt_fylk!M378=0," ",pt_fylk!M378)</f>
        <v xml:space="preserve"> </v>
      </c>
      <c r="O375" s="84" t="str">
        <f>IF(pt_fylk!N378=0," ",pt_fylk!N378)</f>
        <v xml:space="preserve"> </v>
      </c>
      <c r="P375" s="84" t="str">
        <f>IF(pt_fylk!O378=0," ",pt_fylk!O378)</f>
        <v xml:space="preserve"> </v>
      </c>
      <c r="Q375" s="84" t="str">
        <f>IF(pt_fylk!P378=0," ",pt_fylk!P378)</f>
        <v xml:space="preserve"> </v>
      </c>
      <c r="R375" s="84" t="str">
        <f>IF(pt_fylk!Q378=0," ",pt_fylk!Q378)</f>
        <v xml:space="preserve"> </v>
      </c>
    </row>
    <row r="376" spans="2:18" x14ac:dyDescent="0.2">
      <c r="B376" s="83" t="str">
        <f>IF(pt_fylk!A379=0," ",pt_fylk!A379)</f>
        <v xml:space="preserve"> </v>
      </c>
      <c r="C376" s="84" t="str">
        <f>IF(pt_fylk!B379=0," ",pt_fylk!B379)</f>
        <v xml:space="preserve"> </v>
      </c>
      <c r="D376" s="84" t="str">
        <f>IF(pt_fylk!C379=0," ",pt_fylk!C379)</f>
        <v xml:space="preserve"> </v>
      </c>
      <c r="E376" s="84" t="str">
        <f>IF(pt_fylk!D379=0," ",pt_fylk!D379)</f>
        <v xml:space="preserve"> </v>
      </c>
      <c r="F376" s="84" t="str">
        <f>IF(pt_fylk!E379=0," ",pt_fylk!E379)</f>
        <v xml:space="preserve"> </v>
      </c>
      <c r="G376" s="84" t="str">
        <f>IF(pt_fylk!F379=0," ",pt_fylk!F379)</f>
        <v xml:space="preserve"> </v>
      </c>
      <c r="H376" s="84" t="str">
        <f>IF(pt_fylk!G379=0," ",pt_fylk!G379)</f>
        <v xml:space="preserve"> </v>
      </c>
      <c r="I376" s="84" t="str">
        <f>IF(pt_fylk!H379=0," ",pt_fylk!H379)</f>
        <v xml:space="preserve"> </v>
      </c>
      <c r="J376" s="84" t="str">
        <f>IF(pt_fylk!I379=0," ",pt_fylk!I379)</f>
        <v xml:space="preserve"> </v>
      </c>
      <c r="K376" s="84" t="str">
        <f>IF(pt_fylk!J379=0," ",pt_fylk!J379)</f>
        <v xml:space="preserve"> </v>
      </c>
      <c r="L376" s="84" t="str">
        <f>IF(pt_fylk!K379=0," ",pt_fylk!K379)</f>
        <v xml:space="preserve"> </v>
      </c>
      <c r="M376" s="84" t="str">
        <f>IF(pt_fylk!L379=0," ",pt_fylk!L379)</f>
        <v xml:space="preserve"> </v>
      </c>
      <c r="N376" s="84" t="str">
        <f>IF(pt_fylk!M379=0," ",pt_fylk!M379)</f>
        <v xml:space="preserve"> </v>
      </c>
      <c r="O376" s="84" t="str">
        <f>IF(pt_fylk!N379=0," ",pt_fylk!N379)</f>
        <v xml:space="preserve"> </v>
      </c>
      <c r="P376" s="84" t="str">
        <f>IF(pt_fylk!O379=0," ",pt_fylk!O379)</f>
        <v xml:space="preserve"> </v>
      </c>
      <c r="Q376" s="84" t="str">
        <f>IF(pt_fylk!P379=0," ",pt_fylk!P379)</f>
        <v xml:space="preserve"> </v>
      </c>
      <c r="R376" s="84" t="str">
        <f>IF(pt_fylk!Q379=0," ",pt_fylk!Q379)</f>
        <v xml:space="preserve"> </v>
      </c>
    </row>
    <row r="377" spans="2:18" x14ac:dyDescent="0.2">
      <c r="B377" s="83" t="str">
        <f>IF(pt_fylk!A380=0," ",pt_fylk!A380)</f>
        <v xml:space="preserve"> </v>
      </c>
      <c r="C377" s="84" t="str">
        <f>IF(pt_fylk!B380=0," ",pt_fylk!B380)</f>
        <v xml:space="preserve"> </v>
      </c>
      <c r="D377" s="84" t="str">
        <f>IF(pt_fylk!C380=0," ",pt_fylk!C380)</f>
        <v xml:space="preserve"> </v>
      </c>
      <c r="E377" s="84" t="str">
        <f>IF(pt_fylk!D380=0," ",pt_fylk!D380)</f>
        <v xml:space="preserve"> </v>
      </c>
      <c r="F377" s="84" t="str">
        <f>IF(pt_fylk!E380=0," ",pt_fylk!E380)</f>
        <v xml:space="preserve"> </v>
      </c>
      <c r="G377" s="84" t="str">
        <f>IF(pt_fylk!F380=0," ",pt_fylk!F380)</f>
        <v xml:space="preserve"> </v>
      </c>
      <c r="H377" s="84" t="str">
        <f>IF(pt_fylk!G380=0," ",pt_fylk!G380)</f>
        <v xml:space="preserve"> </v>
      </c>
      <c r="I377" s="84" t="str">
        <f>IF(pt_fylk!H380=0," ",pt_fylk!H380)</f>
        <v xml:space="preserve"> </v>
      </c>
      <c r="J377" s="84" t="str">
        <f>IF(pt_fylk!I380=0," ",pt_fylk!I380)</f>
        <v xml:space="preserve"> </v>
      </c>
      <c r="K377" s="84" t="str">
        <f>IF(pt_fylk!J380=0," ",pt_fylk!J380)</f>
        <v xml:space="preserve"> </v>
      </c>
      <c r="L377" s="84" t="str">
        <f>IF(pt_fylk!K380=0," ",pt_fylk!K380)</f>
        <v xml:space="preserve"> </v>
      </c>
      <c r="M377" s="84" t="str">
        <f>IF(pt_fylk!L380=0," ",pt_fylk!L380)</f>
        <v xml:space="preserve"> </v>
      </c>
      <c r="N377" s="84" t="str">
        <f>IF(pt_fylk!M380=0," ",pt_fylk!M380)</f>
        <v xml:space="preserve"> </v>
      </c>
      <c r="O377" s="84" t="str">
        <f>IF(pt_fylk!N380=0," ",pt_fylk!N380)</f>
        <v xml:space="preserve"> </v>
      </c>
      <c r="P377" s="84" t="str">
        <f>IF(pt_fylk!O380=0," ",pt_fylk!O380)</f>
        <v xml:space="preserve"> </v>
      </c>
      <c r="Q377" s="84" t="str">
        <f>IF(pt_fylk!P380=0," ",pt_fylk!P380)</f>
        <v xml:space="preserve"> </v>
      </c>
      <c r="R377" s="84" t="str">
        <f>IF(pt_fylk!Q380=0," ",pt_fylk!Q380)</f>
        <v xml:space="preserve"> </v>
      </c>
    </row>
    <row r="378" spans="2:18" x14ac:dyDescent="0.2">
      <c r="B378" s="83" t="str">
        <f>IF(pt_fylk!A381=0," ",pt_fylk!A381)</f>
        <v xml:space="preserve"> </v>
      </c>
      <c r="C378" s="84" t="str">
        <f>IF(pt_fylk!B381=0," ",pt_fylk!B381)</f>
        <v xml:space="preserve"> </v>
      </c>
      <c r="D378" s="84" t="str">
        <f>IF(pt_fylk!C381=0," ",pt_fylk!C381)</f>
        <v xml:space="preserve"> </v>
      </c>
      <c r="E378" s="84" t="str">
        <f>IF(pt_fylk!D381=0," ",pt_fylk!D381)</f>
        <v xml:space="preserve"> </v>
      </c>
      <c r="F378" s="84" t="str">
        <f>IF(pt_fylk!E381=0," ",pt_fylk!E381)</f>
        <v xml:space="preserve"> </v>
      </c>
      <c r="G378" s="84" t="str">
        <f>IF(pt_fylk!F381=0," ",pt_fylk!F381)</f>
        <v xml:space="preserve"> </v>
      </c>
      <c r="H378" s="84" t="str">
        <f>IF(pt_fylk!G381=0," ",pt_fylk!G381)</f>
        <v xml:space="preserve"> </v>
      </c>
      <c r="I378" s="84" t="str">
        <f>IF(pt_fylk!H381=0," ",pt_fylk!H381)</f>
        <v xml:space="preserve"> </v>
      </c>
      <c r="J378" s="84" t="str">
        <f>IF(pt_fylk!I381=0," ",pt_fylk!I381)</f>
        <v xml:space="preserve"> </v>
      </c>
      <c r="K378" s="84" t="str">
        <f>IF(pt_fylk!J381=0," ",pt_fylk!J381)</f>
        <v xml:space="preserve"> </v>
      </c>
      <c r="L378" s="84" t="str">
        <f>IF(pt_fylk!K381=0," ",pt_fylk!K381)</f>
        <v xml:space="preserve"> </v>
      </c>
      <c r="M378" s="84" t="str">
        <f>IF(pt_fylk!L381=0," ",pt_fylk!L381)</f>
        <v xml:space="preserve"> </v>
      </c>
      <c r="N378" s="84" t="str">
        <f>IF(pt_fylk!M381=0," ",pt_fylk!M381)</f>
        <v xml:space="preserve"> </v>
      </c>
      <c r="O378" s="84" t="str">
        <f>IF(pt_fylk!N381=0," ",pt_fylk!N381)</f>
        <v xml:space="preserve"> </v>
      </c>
      <c r="P378" s="84" t="str">
        <f>IF(pt_fylk!O381=0," ",pt_fylk!O381)</f>
        <v xml:space="preserve"> </v>
      </c>
      <c r="Q378" s="84" t="str">
        <f>IF(pt_fylk!P381=0," ",pt_fylk!P381)</f>
        <v xml:space="preserve"> </v>
      </c>
      <c r="R378" s="84" t="str">
        <f>IF(pt_fylk!Q381=0," ",pt_fylk!Q381)</f>
        <v xml:space="preserve"> </v>
      </c>
    </row>
    <row r="379" spans="2:18" x14ac:dyDescent="0.2">
      <c r="B379" s="83" t="str">
        <f>IF(pt_fylk!A382=0," ",pt_fylk!A382)</f>
        <v xml:space="preserve"> </v>
      </c>
      <c r="C379" s="84" t="str">
        <f>IF(pt_fylk!B382=0," ",pt_fylk!B382)</f>
        <v xml:space="preserve"> </v>
      </c>
      <c r="D379" s="84" t="str">
        <f>IF(pt_fylk!C382=0," ",pt_fylk!C382)</f>
        <v xml:space="preserve"> </v>
      </c>
      <c r="E379" s="84" t="str">
        <f>IF(pt_fylk!D382=0," ",pt_fylk!D382)</f>
        <v xml:space="preserve"> </v>
      </c>
      <c r="F379" s="84" t="str">
        <f>IF(pt_fylk!E382=0," ",pt_fylk!E382)</f>
        <v xml:space="preserve"> </v>
      </c>
      <c r="G379" s="84" t="str">
        <f>IF(pt_fylk!F382=0," ",pt_fylk!F382)</f>
        <v xml:space="preserve"> </v>
      </c>
      <c r="H379" s="84" t="str">
        <f>IF(pt_fylk!G382=0," ",pt_fylk!G382)</f>
        <v xml:space="preserve"> </v>
      </c>
      <c r="I379" s="84" t="str">
        <f>IF(pt_fylk!H382=0," ",pt_fylk!H382)</f>
        <v xml:space="preserve"> </v>
      </c>
      <c r="J379" s="84" t="str">
        <f>IF(pt_fylk!I382=0," ",pt_fylk!I382)</f>
        <v xml:space="preserve"> </v>
      </c>
      <c r="K379" s="84" t="str">
        <f>IF(pt_fylk!J382=0," ",pt_fylk!J382)</f>
        <v xml:space="preserve"> </v>
      </c>
      <c r="L379" s="84" t="str">
        <f>IF(pt_fylk!K382=0," ",pt_fylk!K382)</f>
        <v xml:space="preserve"> </v>
      </c>
      <c r="M379" s="84" t="str">
        <f>IF(pt_fylk!L382=0," ",pt_fylk!L382)</f>
        <v xml:space="preserve"> </v>
      </c>
      <c r="N379" s="84" t="str">
        <f>IF(pt_fylk!M382=0," ",pt_fylk!M382)</f>
        <v xml:space="preserve"> </v>
      </c>
      <c r="O379" s="84" t="str">
        <f>IF(pt_fylk!N382=0," ",pt_fylk!N382)</f>
        <v xml:space="preserve"> </v>
      </c>
      <c r="P379" s="84" t="str">
        <f>IF(pt_fylk!O382=0," ",pt_fylk!O382)</f>
        <v xml:space="preserve"> </v>
      </c>
      <c r="Q379" s="84" t="str">
        <f>IF(pt_fylk!P382=0," ",pt_fylk!P382)</f>
        <v xml:space="preserve"> </v>
      </c>
      <c r="R379" s="84" t="str">
        <f>IF(pt_fylk!Q382=0," ",pt_fylk!Q382)</f>
        <v xml:space="preserve"> </v>
      </c>
    </row>
    <row r="380" spans="2:18" x14ac:dyDescent="0.2">
      <c r="B380" s="83" t="str">
        <f>IF(pt_fylk!A383=0," ",pt_fylk!A383)</f>
        <v xml:space="preserve"> </v>
      </c>
      <c r="C380" s="84" t="str">
        <f>IF(pt_fylk!B383=0," ",pt_fylk!B383)</f>
        <v xml:space="preserve"> </v>
      </c>
      <c r="D380" s="84" t="str">
        <f>IF(pt_fylk!C383=0," ",pt_fylk!C383)</f>
        <v xml:space="preserve"> </v>
      </c>
      <c r="E380" s="84" t="str">
        <f>IF(pt_fylk!D383=0," ",pt_fylk!D383)</f>
        <v xml:space="preserve"> </v>
      </c>
      <c r="F380" s="84" t="str">
        <f>IF(pt_fylk!E383=0," ",pt_fylk!E383)</f>
        <v xml:space="preserve"> </v>
      </c>
      <c r="G380" s="84" t="str">
        <f>IF(pt_fylk!F383=0," ",pt_fylk!F383)</f>
        <v xml:space="preserve"> </v>
      </c>
      <c r="H380" s="84" t="str">
        <f>IF(pt_fylk!G383=0," ",pt_fylk!G383)</f>
        <v xml:space="preserve"> </v>
      </c>
      <c r="I380" s="84" t="str">
        <f>IF(pt_fylk!H383=0," ",pt_fylk!H383)</f>
        <v xml:space="preserve"> </v>
      </c>
      <c r="J380" s="84" t="str">
        <f>IF(pt_fylk!I383=0," ",pt_fylk!I383)</f>
        <v xml:space="preserve"> </v>
      </c>
      <c r="K380" s="84" t="str">
        <f>IF(pt_fylk!J383=0," ",pt_fylk!J383)</f>
        <v xml:space="preserve"> </v>
      </c>
      <c r="L380" s="84" t="str">
        <f>IF(pt_fylk!K383=0," ",pt_fylk!K383)</f>
        <v xml:space="preserve"> </v>
      </c>
      <c r="M380" s="84" t="str">
        <f>IF(pt_fylk!L383=0," ",pt_fylk!L383)</f>
        <v xml:space="preserve"> </v>
      </c>
      <c r="N380" s="84" t="str">
        <f>IF(pt_fylk!M383=0," ",pt_fylk!M383)</f>
        <v xml:space="preserve"> </v>
      </c>
      <c r="O380" s="84" t="str">
        <f>IF(pt_fylk!N383=0," ",pt_fylk!N383)</f>
        <v xml:space="preserve"> </v>
      </c>
      <c r="P380" s="84" t="str">
        <f>IF(pt_fylk!O383=0," ",pt_fylk!O383)</f>
        <v xml:space="preserve"> </v>
      </c>
      <c r="Q380" s="84" t="str">
        <f>IF(pt_fylk!P383=0," ",pt_fylk!P383)</f>
        <v xml:space="preserve"> </v>
      </c>
      <c r="R380" s="84" t="str">
        <f>IF(pt_fylk!Q383=0," ",pt_fylk!Q383)</f>
        <v xml:space="preserve"> </v>
      </c>
    </row>
    <row r="381" spans="2:18" x14ac:dyDescent="0.2">
      <c r="B381" s="83" t="str">
        <f>IF(pt_fylk!A384=0," ",pt_fylk!A384)</f>
        <v xml:space="preserve"> </v>
      </c>
      <c r="C381" s="84" t="str">
        <f>IF(pt_fylk!B384=0," ",pt_fylk!B384)</f>
        <v xml:space="preserve"> </v>
      </c>
      <c r="D381" s="84" t="str">
        <f>IF(pt_fylk!C384=0," ",pt_fylk!C384)</f>
        <v xml:space="preserve"> </v>
      </c>
      <c r="E381" s="84" t="str">
        <f>IF(pt_fylk!D384=0," ",pt_fylk!D384)</f>
        <v xml:space="preserve"> </v>
      </c>
      <c r="F381" s="84" t="str">
        <f>IF(pt_fylk!E384=0," ",pt_fylk!E384)</f>
        <v xml:space="preserve"> </v>
      </c>
      <c r="G381" s="84" t="str">
        <f>IF(pt_fylk!F384=0," ",pt_fylk!F384)</f>
        <v xml:space="preserve"> </v>
      </c>
      <c r="H381" s="84" t="str">
        <f>IF(pt_fylk!G384=0," ",pt_fylk!G384)</f>
        <v xml:space="preserve"> </v>
      </c>
      <c r="I381" s="84" t="str">
        <f>IF(pt_fylk!H384=0," ",pt_fylk!H384)</f>
        <v xml:space="preserve"> </v>
      </c>
      <c r="J381" s="84" t="str">
        <f>IF(pt_fylk!I384=0," ",pt_fylk!I384)</f>
        <v xml:space="preserve"> </v>
      </c>
      <c r="K381" s="84" t="str">
        <f>IF(pt_fylk!J384=0," ",pt_fylk!J384)</f>
        <v xml:space="preserve"> </v>
      </c>
      <c r="L381" s="84" t="str">
        <f>IF(pt_fylk!K384=0," ",pt_fylk!K384)</f>
        <v xml:space="preserve"> </v>
      </c>
      <c r="M381" s="84" t="str">
        <f>IF(pt_fylk!L384=0," ",pt_fylk!L384)</f>
        <v xml:space="preserve"> </v>
      </c>
      <c r="N381" s="84" t="str">
        <f>IF(pt_fylk!M384=0," ",pt_fylk!M384)</f>
        <v xml:space="preserve"> </v>
      </c>
      <c r="O381" s="84" t="str">
        <f>IF(pt_fylk!N384=0," ",pt_fylk!N384)</f>
        <v xml:space="preserve"> </v>
      </c>
      <c r="P381" s="84" t="str">
        <f>IF(pt_fylk!O384=0," ",pt_fylk!O384)</f>
        <v xml:space="preserve"> </v>
      </c>
      <c r="Q381" s="84" t="str">
        <f>IF(pt_fylk!P384=0," ",pt_fylk!P384)</f>
        <v xml:space="preserve"> </v>
      </c>
      <c r="R381" s="84" t="str">
        <f>IF(pt_fylk!Q384=0," ",pt_fylk!Q384)</f>
        <v xml:space="preserve"> </v>
      </c>
    </row>
    <row r="382" spans="2:18" x14ac:dyDescent="0.2">
      <c r="B382" s="83" t="str">
        <f>IF(pt_fylk!A385=0," ",pt_fylk!A385)</f>
        <v xml:space="preserve"> </v>
      </c>
      <c r="C382" s="84" t="str">
        <f>IF(pt_fylk!B385=0," ",pt_fylk!B385)</f>
        <v xml:space="preserve"> </v>
      </c>
      <c r="D382" s="84" t="str">
        <f>IF(pt_fylk!C385=0," ",pt_fylk!C385)</f>
        <v xml:space="preserve"> </v>
      </c>
      <c r="E382" s="84" t="str">
        <f>IF(pt_fylk!D385=0," ",pt_fylk!D385)</f>
        <v xml:space="preserve"> </v>
      </c>
      <c r="F382" s="84" t="str">
        <f>IF(pt_fylk!E385=0," ",pt_fylk!E385)</f>
        <v xml:space="preserve"> </v>
      </c>
      <c r="G382" s="84" t="str">
        <f>IF(pt_fylk!F385=0," ",pt_fylk!F385)</f>
        <v xml:space="preserve"> </v>
      </c>
      <c r="H382" s="84" t="str">
        <f>IF(pt_fylk!G385=0," ",pt_fylk!G385)</f>
        <v xml:space="preserve"> </v>
      </c>
      <c r="I382" s="84" t="str">
        <f>IF(pt_fylk!H385=0," ",pt_fylk!H385)</f>
        <v xml:space="preserve"> </v>
      </c>
      <c r="J382" s="84" t="str">
        <f>IF(pt_fylk!I385=0," ",pt_fylk!I385)</f>
        <v xml:space="preserve"> </v>
      </c>
      <c r="K382" s="84" t="str">
        <f>IF(pt_fylk!J385=0," ",pt_fylk!J385)</f>
        <v xml:space="preserve"> </v>
      </c>
      <c r="L382" s="84" t="str">
        <f>IF(pt_fylk!K385=0," ",pt_fylk!K385)</f>
        <v xml:space="preserve"> </v>
      </c>
      <c r="M382" s="84" t="str">
        <f>IF(pt_fylk!L385=0," ",pt_fylk!L385)</f>
        <v xml:space="preserve"> </v>
      </c>
      <c r="N382" s="84" t="str">
        <f>IF(pt_fylk!M385=0," ",pt_fylk!M385)</f>
        <v xml:space="preserve"> </v>
      </c>
      <c r="O382" s="84" t="str">
        <f>IF(pt_fylk!N385=0," ",pt_fylk!N385)</f>
        <v xml:space="preserve"> </v>
      </c>
      <c r="P382" s="84" t="str">
        <f>IF(pt_fylk!O385=0," ",pt_fylk!O385)</f>
        <v xml:space="preserve"> </v>
      </c>
      <c r="Q382" s="84" t="str">
        <f>IF(pt_fylk!P385=0," ",pt_fylk!P385)</f>
        <v xml:space="preserve"> </v>
      </c>
      <c r="R382" s="84" t="str">
        <f>IF(pt_fylk!Q385=0," ",pt_fylk!Q385)</f>
        <v xml:space="preserve"> </v>
      </c>
    </row>
    <row r="383" spans="2:18" x14ac:dyDescent="0.2">
      <c r="B383" s="83" t="str">
        <f>IF(pt_fylk!A386=0," ",pt_fylk!A386)</f>
        <v xml:space="preserve"> </v>
      </c>
      <c r="C383" s="84" t="str">
        <f>IF(pt_fylk!B386=0," ",pt_fylk!B386)</f>
        <v xml:space="preserve"> </v>
      </c>
      <c r="D383" s="84" t="str">
        <f>IF(pt_fylk!C386=0," ",pt_fylk!C386)</f>
        <v xml:space="preserve"> </v>
      </c>
      <c r="E383" s="84" t="str">
        <f>IF(pt_fylk!D386=0," ",pt_fylk!D386)</f>
        <v xml:space="preserve"> </v>
      </c>
      <c r="F383" s="84" t="str">
        <f>IF(pt_fylk!E386=0," ",pt_fylk!E386)</f>
        <v xml:space="preserve"> </v>
      </c>
      <c r="G383" s="84" t="str">
        <f>IF(pt_fylk!F386=0," ",pt_fylk!F386)</f>
        <v xml:space="preserve"> </v>
      </c>
      <c r="H383" s="84" t="str">
        <f>IF(pt_fylk!G386=0," ",pt_fylk!G386)</f>
        <v xml:space="preserve"> </v>
      </c>
      <c r="I383" s="84" t="str">
        <f>IF(pt_fylk!H386=0," ",pt_fylk!H386)</f>
        <v xml:space="preserve"> </v>
      </c>
      <c r="J383" s="84" t="str">
        <f>IF(pt_fylk!I386=0," ",pt_fylk!I386)</f>
        <v xml:space="preserve"> </v>
      </c>
      <c r="K383" s="84" t="str">
        <f>IF(pt_fylk!J386=0," ",pt_fylk!J386)</f>
        <v xml:space="preserve"> </v>
      </c>
      <c r="L383" s="84" t="str">
        <f>IF(pt_fylk!K386=0," ",pt_fylk!K386)</f>
        <v xml:space="preserve"> </v>
      </c>
      <c r="M383" s="84" t="str">
        <f>IF(pt_fylk!L386=0," ",pt_fylk!L386)</f>
        <v xml:space="preserve"> </v>
      </c>
      <c r="N383" s="84" t="str">
        <f>IF(pt_fylk!M386=0," ",pt_fylk!M386)</f>
        <v xml:space="preserve"> </v>
      </c>
      <c r="O383" s="84" t="str">
        <f>IF(pt_fylk!N386=0," ",pt_fylk!N386)</f>
        <v xml:space="preserve"> </v>
      </c>
      <c r="P383" s="84" t="str">
        <f>IF(pt_fylk!O386=0," ",pt_fylk!O386)</f>
        <v xml:space="preserve"> </v>
      </c>
      <c r="Q383" s="84" t="str">
        <f>IF(pt_fylk!P386=0," ",pt_fylk!P386)</f>
        <v xml:space="preserve"> </v>
      </c>
      <c r="R383" s="84" t="str">
        <f>IF(pt_fylk!Q386=0," ",pt_fylk!Q386)</f>
        <v xml:space="preserve"> </v>
      </c>
    </row>
    <row r="384" spans="2:18" x14ac:dyDescent="0.2">
      <c r="B384" s="83" t="str">
        <f>IF(pt_fylk!A387=0," ",pt_fylk!A387)</f>
        <v xml:space="preserve"> </v>
      </c>
      <c r="C384" s="84" t="str">
        <f>IF(pt_fylk!B387=0," ",pt_fylk!B387)</f>
        <v xml:space="preserve"> </v>
      </c>
      <c r="D384" s="84" t="str">
        <f>IF(pt_fylk!C387=0," ",pt_fylk!C387)</f>
        <v xml:space="preserve"> </v>
      </c>
      <c r="E384" s="84" t="str">
        <f>IF(pt_fylk!D387=0," ",pt_fylk!D387)</f>
        <v xml:space="preserve"> </v>
      </c>
      <c r="F384" s="84" t="str">
        <f>IF(pt_fylk!E387=0," ",pt_fylk!E387)</f>
        <v xml:space="preserve"> </v>
      </c>
      <c r="G384" s="84" t="str">
        <f>IF(pt_fylk!F387=0," ",pt_fylk!F387)</f>
        <v xml:space="preserve"> </v>
      </c>
      <c r="H384" s="84" t="str">
        <f>IF(pt_fylk!G387=0," ",pt_fylk!G387)</f>
        <v xml:space="preserve"> </v>
      </c>
      <c r="I384" s="84" t="str">
        <f>IF(pt_fylk!H387=0," ",pt_fylk!H387)</f>
        <v xml:space="preserve"> </v>
      </c>
      <c r="J384" s="84" t="str">
        <f>IF(pt_fylk!I387=0," ",pt_fylk!I387)</f>
        <v xml:space="preserve"> </v>
      </c>
      <c r="K384" s="84" t="str">
        <f>IF(pt_fylk!J387=0," ",pt_fylk!J387)</f>
        <v xml:space="preserve"> </v>
      </c>
      <c r="L384" s="84" t="str">
        <f>IF(pt_fylk!K387=0," ",pt_fylk!K387)</f>
        <v xml:space="preserve"> </v>
      </c>
      <c r="M384" s="84" t="str">
        <f>IF(pt_fylk!L387=0," ",pt_fylk!L387)</f>
        <v xml:space="preserve"> </v>
      </c>
      <c r="N384" s="84" t="str">
        <f>IF(pt_fylk!M387=0," ",pt_fylk!M387)</f>
        <v xml:space="preserve"> </v>
      </c>
      <c r="O384" s="84" t="str">
        <f>IF(pt_fylk!N387=0," ",pt_fylk!N387)</f>
        <v xml:space="preserve"> </v>
      </c>
      <c r="P384" s="84" t="str">
        <f>IF(pt_fylk!O387=0," ",pt_fylk!O387)</f>
        <v xml:space="preserve"> </v>
      </c>
      <c r="Q384" s="84" t="str">
        <f>IF(pt_fylk!P387=0," ",pt_fylk!P387)</f>
        <v xml:space="preserve"> </v>
      </c>
      <c r="R384" s="84" t="str">
        <f>IF(pt_fylk!Q387=0," ",pt_fylk!Q387)</f>
        <v xml:space="preserve"> </v>
      </c>
    </row>
    <row r="385" spans="2:18" x14ac:dyDescent="0.2">
      <c r="B385" s="83" t="str">
        <f>IF(pt_fylk!A388=0," ",pt_fylk!A388)</f>
        <v xml:space="preserve"> </v>
      </c>
      <c r="C385" s="84" t="str">
        <f>IF(pt_fylk!B388=0," ",pt_fylk!B388)</f>
        <v xml:space="preserve"> </v>
      </c>
      <c r="D385" s="84" t="str">
        <f>IF(pt_fylk!C388=0," ",pt_fylk!C388)</f>
        <v xml:space="preserve"> </v>
      </c>
      <c r="E385" s="84" t="str">
        <f>IF(pt_fylk!D388=0," ",pt_fylk!D388)</f>
        <v xml:space="preserve"> </v>
      </c>
      <c r="F385" s="84" t="str">
        <f>IF(pt_fylk!E388=0," ",pt_fylk!E388)</f>
        <v xml:space="preserve"> </v>
      </c>
      <c r="G385" s="84" t="str">
        <f>IF(pt_fylk!F388=0," ",pt_fylk!F388)</f>
        <v xml:space="preserve"> </v>
      </c>
      <c r="H385" s="84" t="str">
        <f>IF(pt_fylk!G388=0," ",pt_fylk!G388)</f>
        <v xml:space="preserve"> </v>
      </c>
      <c r="I385" s="84" t="str">
        <f>IF(pt_fylk!H388=0," ",pt_fylk!H388)</f>
        <v xml:space="preserve"> </v>
      </c>
      <c r="J385" s="84" t="str">
        <f>IF(pt_fylk!I388=0," ",pt_fylk!I388)</f>
        <v xml:space="preserve"> </v>
      </c>
      <c r="K385" s="84" t="str">
        <f>IF(pt_fylk!J388=0," ",pt_fylk!J388)</f>
        <v xml:space="preserve"> </v>
      </c>
      <c r="L385" s="84" t="str">
        <f>IF(pt_fylk!K388=0," ",pt_fylk!K388)</f>
        <v xml:space="preserve"> </v>
      </c>
      <c r="M385" s="84" t="str">
        <f>IF(pt_fylk!L388=0," ",pt_fylk!L388)</f>
        <v xml:space="preserve"> </v>
      </c>
      <c r="N385" s="84" t="str">
        <f>IF(pt_fylk!M388=0," ",pt_fylk!M388)</f>
        <v xml:space="preserve"> </v>
      </c>
      <c r="O385" s="84" t="str">
        <f>IF(pt_fylk!N388=0," ",pt_fylk!N388)</f>
        <v xml:space="preserve"> </v>
      </c>
      <c r="P385" s="84" t="str">
        <f>IF(pt_fylk!O388=0," ",pt_fylk!O388)</f>
        <v xml:space="preserve"> </v>
      </c>
      <c r="Q385" s="84" t="str">
        <f>IF(pt_fylk!P388=0," ",pt_fylk!P388)</f>
        <v xml:space="preserve"> </v>
      </c>
      <c r="R385" s="84" t="str">
        <f>IF(pt_fylk!Q388=0," ",pt_fylk!Q388)</f>
        <v xml:space="preserve"> </v>
      </c>
    </row>
    <row r="386" spans="2:18" x14ac:dyDescent="0.2">
      <c r="B386" s="83" t="str">
        <f>IF(pt_fylk!A389=0," ",pt_fylk!A389)</f>
        <v xml:space="preserve"> </v>
      </c>
      <c r="C386" s="84" t="str">
        <f>IF(pt_fylk!B389=0," ",pt_fylk!B389)</f>
        <v xml:space="preserve"> </v>
      </c>
      <c r="D386" s="84" t="str">
        <f>IF(pt_fylk!C389=0," ",pt_fylk!C389)</f>
        <v xml:space="preserve"> </v>
      </c>
      <c r="E386" s="84" t="str">
        <f>IF(pt_fylk!D389=0," ",pt_fylk!D389)</f>
        <v xml:space="preserve"> </v>
      </c>
      <c r="F386" s="84" t="str">
        <f>IF(pt_fylk!E389=0," ",pt_fylk!E389)</f>
        <v xml:space="preserve"> </v>
      </c>
      <c r="G386" s="84" t="str">
        <f>IF(pt_fylk!F389=0," ",pt_fylk!F389)</f>
        <v xml:space="preserve"> </v>
      </c>
      <c r="H386" s="84" t="str">
        <f>IF(pt_fylk!G389=0," ",pt_fylk!G389)</f>
        <v xml:space="preserve"> </v>
      </c>
      <c r="I386" s="84" t="str">
        <f>IF(pt_fylk!H389=0," ",pt_fylk!H389)</f>
        <v xml:space="preserve"> </v>
      </c>
      <c r="J386" s="84" t="str">
        <f>IF(pt_fylk!I389=0," ",pt_fylk!I389)</f>
        <v xml:space="preserve"> </v>
      </c>
      <c r="K386" s="84" t="str">
        <f>IF(pt_fylk!J389=0," ",pt_fylk!J389)</f>
        <v xml:space="preserve"> </v>
      </c>
      <c r="L386" s="84" t="str">
        <f>IF(pt_fylk!K389=0," ",pt_fylk!K389)</f>
        <v xml:space="preserve"> </v>
      </c>
      <c r="M386" s="84" t="str">
        <f>IF(pt_fylk!L389=0," ",pt_fylk!L389)</f>
        <v xml:space="preserve"> </v>
      </c>
      <c r="N386" s="84" t="str">
        <f>IF(pt_fylk!M389=0," ",pt_fylk!M389)</f>
        <v xml:space="preserve"> </v>
      </c>
      <c r="O386" s="84" t="str">
        <f>IF(pt_fylk!N389=0," ",pt_fylk!N389)</f>
        <v xml:space="preserve"> </v>
      </c>
      <c r="P386" s="84" t="str">
        <f>IF(pt_fylk!O389=0," ",pt_fylk!O389)</f>
        <v xml:space="preserve"> </v>
      </c>
      <c r="Q386" s="84" t="str">
        <f>IF(pt_fylk!P389=0," ",pt_fylk!P389)</f>
        <v xml:space="preserve"> </v>
      </c>
      <c r="R386" s="84" t="str">
        <f>IF(pt_fylk!Q389=0," ",pt_fylk!Q389)</f>
        <v xml:space="preserve"> </v>
      </c>
    </row>
    <row r="387" spans="2:18" x14ac:dyDescent="0.2">
      <c r="B387" s="83" t="str">
        <f>IF(pt_fylk!A390=0," ",pt_fylk!A390)</f>
        <v xml:space="preserve"> </v>
      </c>
      <c r="C387" s="84" t="str">
        <f>IF(pt_fylk!B390=0," ",pt_fylk!B390)</f>
        <v xml:space="preserve"> </v>
      </c>
      <c r="D387" s="84" t="str">
        <f>IF(pt_fylk!C390=0," ",pt_fylk!C390)</f>
        <v xml:space="preserve"> </v>
      </c>
      <c r="E387" s="84" t="str">
        <f>IF(pt_fylk!D390=0," ",pt_fylk!D390)</f>
        <v xml:space="preserve"> </v>
      </c>
      <c r="F387" s="84" t="str">
        <f>IF(pt_fylk!E390=0," ",pt_fylk!E390)</f>
        <v xml:space="preserve"> </v>
      </c>
      <c r="G387" s="84" t="str">
        <f>IF(pt_fylk!F390=0," ",pt_fylk!F390)</f>
        <v xml:space="preserve"> </v>
      </c>
      <c r="H387" s="84" t="str">
        <f>IF(pt_fylk!G390=0," ",pt_fylk!G390)</f>
        <v xml:space="preserve"> </v>
      </c>
      <c r="I387" s="84" t="str">
        <f>IF(pt_fylk!H390=0," ",pt_fylk!H390)</f>
        <v xml:space="preserve"> </v>
      </c>
      <c r="J387" s="84" t="str">
        <f>IF(pt_fylk!I390=0," ",pt_fylk!I390)</f>
        <v xml:space="preserve"> </v>
      </c>
      <c r="K387" s="84" t="str">
        <f>IF(pt_fylk!J390=0," ",pt_fylk!J390)</f>
        <v xml:space="preserve"> </v>
      </c>
      <c r="L387" s="84" t="str">
        <f>IF(pt_fylk!K390=0," ",pt_fylk!K390)</f>
        <v xml:space="preserve"> </v>
      </c>
      <c r="M387" s="84" t="str">
        <f>IF(pt_fylk!L390=0," ",pt_fylk!L390)</f>
        <v xml:space="preserve"> </v>
      </c>
      <c r="N387" s="84" t="str">
        <f>IF(pt_fylk!M390=0," ",pt_fylk!M390)</f>
        <v xml:space="preserve"> </v>
      </c>
      <c r="O387" s="84" t="str">
        <f>IF(pt_fylk!N390=0," ",pt_fylk!N390)</f>
        <v xml:space="preserve"> </v>
      </c>
      <c r="P387" s="84" t="str">
        <f>IF(pt_fylk!O390=0," ",pt_fylk!O390)</f>
        <v xml:space="preserve"> </v>
      </c>
      <c r="Q387" s="84" t="str">
        <f>IF(pt_fylk!P390=0," ",pt_fylk!P390)</f>
        <v xml:space="preserve"> </v>
      </c>
      <c r="R387" s="84" t="str">
        <f>IF(pt_fylk!Q390=0," ",pt_fylk!Q390)</f>
        <v xml:space="preserve"> </v>
      </c>
    </row>
    <row r="388" spans="2:18" x14ac:dyDescent="0.2">
      <c r="B388" s="83" t="str">
        <f>IF(pt_fylk!A391=0," ",pt_fylk!A391)</f>
        <v xml:space="preserve"> </v>
      </c>
      <c r="C388" s="84" t="str">
        <f>IF(pt_fylk!B391=0," ",pt_fylk!B391)</f>
        <v xml:space="preserve"> </v>
      </c>
      <c r="D388" s="84" t="str">
        <f>IF(pt_fylk!C391=0," ",pt_fylk!C391)</f>
        <v xml:space="preserve"> </v>
      </c>
      <c r="E388" s="84" t="str">
        <f>IF(pt_fylk!D391=0," ",pt_fylk!D391)</f>
        <v xml:space="preserve"> </v>
      </c>
      <c r="F388" s="84" t="str">
        <f>IF(pt_fylk!E391=0," ",pt_fylk!E391)</f>
        <v xml:space="preserve"> </v>
      </c>
      <c r="G388" s="84" t="str">
        <f>IF(pt_fylk!F391=0," ",pt_fylk!F391)</f>
        <v xml:space="preserve"> </v>
      </c>
      <c r="H388" s="84" t="str">
        <f>IF(pt_fylk!G391=0," ",pt_fylk!G391)</f>
        <v xml:space="preserve"> </v>
      </c>
      <c r="I388" s="84" t="str">
        <f>IF(pt_fylk!H391=0," ",pt_fylk!H391)</f>
        <v xml:space="preserve"> </v>
      </c>
      <c r="J388" s="84" t="str">
        <f>IF(pt_fylk!I391=0," ",pt_fylk!I391)</f>
        <v xml:space="preserve"> </v>
      </c>
      <c r="K388" s="84" t="str">
        <f>IF(pt_fylk!J391=0," ",pt_fylk!J391)</f>
        <v xml:space="preserve"> </v>
      </c>
      <c r="L388" s="84" t="str">
        <f>IF(pt_fylk!K391=0," ",pt_fylk!K391)</f>
        <v xml:space="preserve"> </v>
      </c>
      <c r="M388" s="84" t="str">
        <f>IF(pt_fylk!L391=0," ",pt_fylk!L391)</f>
        <v xml:space="preserve"> </v>
      </c>
      <c r="N388" s="84" t="str">
        <f>IF(pt_fylk!M391=0," ",pt_fylk!M391)</f>
        <v xml:space="preserve"> </v>
      </c>
      <c r="O388" s="84" t="str">
        <f>IF(pt_fylk!N391=0," ",pt_fylk!N391)</f>
        <v xml:space="preserve"> </v>
      </c>
      <c r="P388" s="84" t="str">
        <f>IF(pt_fylk!O391=0," ",pt_fylk!O391)</f>
        <v xml:space="preserve"> </v>
      </c>
      <c r="Q388" s="84" t="str">
        <f>IF(pt_fylk!P391=0," ",pt_fylk!P391)</f>
        <v xml:space="preserve"> </v>
      </c>
      <c r="R388" s="84" t="str">
        <f>IF(pt_fylk!Q391=0," ",pt_fylk!Q391)</f>
        <v xml:space="preserve"> </v>
      </c>
    </row>
    <row r="389" spans="2:18" x14ac:dyDescent="0.2">
      <c r="B389" s="83" t="str">
        <f>IF(pt_fylk!A392=0," ",pt_fylk!A392)</f>
        <v xml:space="preserve"> </v>
      </c>
      <c r="C389" s="84" t="str">
        <f>IF(pt_fylk!B392=0," ",pt_fylk!B392)</f>
        <v xml:space="preserve"> </v>
      </c>
      <c r="D389" s="84" t="str">
        <f>IF(pt_fylk!C392=0," ",pt_fylk!C392)</f>
        <v xml:space="preserve"> </v>
      </c>
      <c r="E389" s="84" t="str">
        <f>IF(pt_fylk!D392=0," ",pt_fylk!D392)</f>
        <v xml:space="preserve"> </v>
      </c>
      <c r="F389" s="84" t="str">
        <f>IF(pt_fylk!E392=0," ",pt_fylk!E392)</f>
        <v xml:space="preserve"> </v>
      </c>
      <c r="G389" s="84" t="str">
        <f>IF(pt_fylk!F392=0," ",pt_fylk!F392)</f>
        <v xml:space="preserve"> </v>
      </c>
      <c r="H389" s="84" t="str">
        <f>IF(pt_fylk!G392=0," ",pt_fylk!G392)</f>
        <v xml:space="preserve"> </v>
      </c>
      <c r="I389" s="84" t="str">
        <f>IF(pt_fylk!H392=0," ",pt_fylk!H392)</f>
        <v xml:space="preserve"> </v>
      </c>
      <c r="J389" s="84" t="str">
        <f>IF(pt_fylk!I392=0," ",pt_fylk!I392)</f>
        <v xml:space="preserve"> </v>
      </c>
      <c r="K389" s="84" t="str">
        <f>IF(pt_fylk!J392=0," ",pt_fylk!J392)</f>
        <v xml:space="preserve"> </v>
      </c>
      <c r="L389" s="84" t="str">
        <f>IF(pt_fylk!K392=0," ",pt_fylk!K392)</f>
        <v xml:space="preserve"> </v>
      </c>
      <c r="M389" s="84" t="str">
        <f>IF(pt_fylk!L392=0," ",pt_fylk!L392)</f>
        <v xml:space="preserve"> </v>
      </c>
      <c r="N389" s="84" t="str">
        <f>IF(pt_fylk!M392=0," ",pt_fylk!M392)</f>
        <v xml:space="preserve"> </v>
      </c>
      <c r="O389" s="84" t="str">
        <f>IF(pt_fylk!N392=0," ",pt_fylk!N392)</f>
        <v xml:space="preserve"> </v>
      </c>
      <c r="P389" s="84" t="str">
        <f>IF(pt_fylk!O392=0," ",pt_fylk!O392)</f>
        <v xml:space="preserve"> </v>
      </c>
      <c r="Q389" s="84" t="str">
        <f>IF(pt_fylk!P392=0," ",pt_fylk!P392)</f>
        <v xml:space="preserve"> </v>
      </c>
      <c r="R389" s="84" t="str">
        <f>IF(pt_fylk!Q392=0," ",pt_fylk!Q392)</f>
        <v xml:space="preserve"> </v>
      </c>
    </row>
    <row r="390" spans="2:18" x14ac:dyDescent="0.2">
      <c r="B390" s="83" t="str">
        <f>IF(pt_fylk!A393=0," ",pt_fylk!A393)</f>
        <v xml:space="preserve"> </v>
      </c>
      <c r="C390" s="84" t="str">
        <f>IF(pt_fylk!B393=0," ",pt_fylk!B393)</f>
        <v xml:space="preserve"> </v>
      </c>
      <c r="D390" s="84" t="str">
        <f>IF(pt_fylk!C393=0," ",pt_fylk!C393)</f>
        <v xml:space="preserve"> </v>
      </c>
      <c r="E390" s="84" t="str">
        <f>IF(pt_fylk!D393=0," ",pt_fylk!D393)</f>
        <v xml:space="preserve"> </v>
      </c>
      <c r="F390" s="84" t="str">
        <f>IF(pt_fylk!E393=0," ",pt_fylk!E393)</f>
        <v xml:space="preserve"> </v>
      </c>
      <c r="G390" s="84" t="str">
        <f>IF(pt_fylk!F393=0," ",pt_fylk!F393)</f>
        <v xml:space="preserve"> </v>
      </c>
      <c r="H390" s="84" t="str">
        <f>IF(pt_fylk!G393=0," ",pt_fylk!G393)</f>
        <v xml:space="preserve"> </v>
      </c>
      <c r="I390" s="84" t="str">
        <f>IF(pt_fylk!H393=0," ",pt_fylk!H393)</f>
        <v xml:space="preserve"> </v>
      </c>
      <c r="J390" s="84" t="str">
        <f>IF(pt_fylk!I393=0," ",pt_fylk!I393)</f>
        <v xml:space="preserve"> </v>
      </c>
      <c r="K390" s="84" t="str">
        <f>IF(pt_fylk!J393=0," ",pt_fylk!J393)</f>
        <v xml:space="preserve"> </v>
      </c>
      <c r="L390" s="84" t="str">
        <f>IF(pt_fylk!K393=0," ",pt_fylk!K393)</f>
        <v xml:space="preserve"> </v>
      </c>
      <c r="M390" s="84" t="str">
        <f>IF(pt_fylk!L393=0," ",pt_fylk!L393)</f>
        <v xml:space="preserve"> </v>
      </c>
      <c r="N390" s="84" t="str">
        <f>IF(pt_fylk!M393=0," ",pt_fylk!M393)</f>
        <v xml:space="preserve"> </v>
      </c>
      <c r="O390" s="84" t="str">
        <f>IF(pt_fylk!N393=0," ",pt_fylk!N393)</f>
        <v xml:space="preserve"> </v>
      </c>
      <c r="P390" s="84" t="str">
        <f>IF(pt_fylk!O393=0," ",pt_fylk!O393)</f>
        <v xml:space="preserve"> </v>
      </c>
      <c r="Q390" s="84" t="str">
        <f>IF(pt_fylk!P393=0," ",pt_fylk!P393)</f>
        <v xml:space="preserve"> </v>
      </c>
      <c r="R390" s="84" t="str">
        <f>IF(pt_fylk!Q393=0," ",pt_fylk!Q393)</f>
        <v xml:space="preserve"> </v>
      </c>
    </row>
    <row r="391" spans="2:18" x14ac:dyDescent="0.2">
      <c r="B391" s="83" t="str">
        <f>IF(pt_fylk!A394=0," ",pt_fylk!A394)</f>
        <v xml:space="preserve"> </v>
      </c>
      <c r="C391" s="84" t="str">
        <f>IF(pt_fylk!B394=0," ",pt_fylk!B394)</f>
        <v xml:space="preserve"> </v>
      </c>
      <c r="D391" s="84" t="str">
        <f>IF(pt_fylk!C394=0," ",pt_fylk!C394)</f>
        <v xml:space="preserve"> </v>
      </c>
      <c r="E391" s="84" t="str">
        <f>IF(pt_fylk!D394=0," ",pt_fylk!D394)</f>
        <v xml:space="preserve"> </v>
      </c>
      <c r="F391" s="84" t="str">
        <f>IF(pt_fylk!E394=0," ",pt_fylk!E394)</f>
        <v xml:space="preserve"> </v>
      </c>
      <c r="G391" s="84" t="str">
        <f>IF(pt_fylk!F394=0," ",pt_fylk!F394)</f>
        <v xml:space="preserve"> </v>
      </c>
      <c r="H391" s="84" t="str">
        <f>IF(pt_fylk!G394=0," ",pt_fylk!G394)</f>
        <v xml:space="preserve"> </v>
      </c>
      <c r="I391" s="84" t="str">
        <f>IF(pt_fylk!H394=0," ",pt_fylk!H394)</f>
        <v xml:space="preserve"> </v>
      </c>
      <c r="J391" s="84" t="str">
        <f>IF(pt_fylk!I394=0," ",pt_fylk!I394)</f>
        <v xml:space="preserve"> </v>
      </c>
      <c r="K391" s="84" t="str">
        <f>IF(pt_fylk!J394=0," ",pt_fylk!J394)</f>
        <v xml:space="preserve"> </v>
      </c>
      <c r="L391" s="84" t="str">
        <f>IF(pt_fylk!K394=0," ",pt_fylk!K394)</f>
        <v xml:space="preserve"> </v>
      </c>
      <c r="M391" s="84" t="str">
        <f>IF(pt_fylk!L394=0," ",pt_fylk!L394)</f>
        <v xml:space="preserve"> </v>
      </c>
      <c r="N391" s="84" t="str">
        <f>IF(pt_fylk!M394=0," ",pt_fylk!M394)</f>
        <v xml:space="preserve"> </v>
      </c>
      <c r="O391" s="84" t="str">
        <f>IF(pt_fylk!N394=0," ",pt_fylk!N394)</f>
        <v xml:space="preserve"> </v>
      </c>
      <c r="P391" s="84" t="str">
        <f>IF(pt_fylk!O394=0," ",pt_fylk!O394)</f>
        <v xml:space="preserve"> </v>
      </c>
      <c r="Q391" s="84" t="str">
        <f>IF(pt_fylk!P394=0," ",pt_fylk!P394)</f>
        <v xml:space="preserve"> </v>
      </c>
      <c r="R391" s="84" t="str">
        <f>IF(pt_fylk!Q394=0," ",pt_fylk!Q394)</f>
        <v xml:space="preserve"> </v>
      </c>
    </row>
    <row r="392" spans="2:18" x14ac:dyDescent="0.2">
      <c r="B392" s="83" t="str">
        <f>IF(pt_fylk!A395=0," ",pt_fylk!A395)</f>
        <v xml:space="preserve"> </v>
      </c>
      <c r="C392" s="84" t="str">
        <f>IF(pt_fylk!B395=0," ",pt_fylk!B395)</f>
        <v xml:space="preserve"> </v>
      </c>
      <c r="D392" s="84" t="str">
        <f>IF(pt_fylk!C395=0," ",pt_fylk!C395)</f>
        <v xml:space="preserve"> </v>
      </c>
      <c r="E392" s="84" t="str">
        <f>IF(pt_fylk!D395=0," ",pt_fylk!D395)</f>
        <v xml:space="preserve"> </v>
      </c>
      <c r="F392" s="84" t="str">
        <f>IF(pt_fylk!E395=0," ",pt_fylk!E395)</f>
        <v xml:space="preserve"> </v>
      </c>
      <c r="G392" s="84" t="str">
        <f>IF(pt_fylk!F395=0," ",pt_fylk!F395)</f>
        <v xml:space="preserve"> </v>
      </c>
      <c r="H392" s="84" t="str">
        <f>IF(pt_fylk!G395=0," ",pt_fylk!G395)</f>
        <v xml:space="preserve"> </v>
      </c>
      <c r="I392" s="84" t="str">
        <f>IF(pt_fylk!H395=0," ",pt_fylk!H395)</f>
        <v xml:space="preserve"> </v>
      </c>
      <c r="J392" s="84" t="str">
        <f>IF(pt_fylk!I395=0," ",pt_fylk!I395)</f>
        <v xml:space="preserve"> </v>
      </c>
      <c r="K392" s="84" t="str">
        <f>IF(pt_fylk!J395=0," ",pt_fylk!J395)</f>
        <v xml:space="preserve"> </v>
      </c>
      <c r="L392" s="84" t="str">
        <f>IF(pt_fylk!K395=0," ",pt_fylk!K395)</f>
        <v xml:space="preserve"> </v>
      </c>
      <c r="M392" s="84" t="str">
        <f>IF(pt_fylk!L395=0," ",pt_fylk!L395)</f>
        <v xml:space="preserve"> </v>
      </c>
      <c r="N392" s="84" t="str">
        <f>IF(pt_fylk!M395=0," ",pt_fylk!M395)</f>
        <v xml:space="preserve"> </v>
      </c>
      <c r="O392" s="84" t="str">
        <f>IF(pt_fylk!N395=0," ",pt_fylk!N395)</f>
        <v xml:space="preserve"> </v>
      </c>
      <c r="P392" s="84" t="str">
        <f>IF(pt_fylk!O395=0," ",pt_fylk!O395)</f>
        <v xml:space="preserve"> </v>
      </c>
      <c r="Q392" s="84" t="str">
        <f>IF(pt_fylk!P395=0," ",pt_fylk!P395)</f>
        <v xml:space="preserve"> </v>
      </c>
      <c r="R392" s="84" t="str">
        <f>IF(pt_fylk!Q395=0," ",pt_fylk!Q395)</f>
        <v xml:space="preserve"> </v>
      </c>
    </row>
    <row r="393" spans="2:18" x14ac:dyDescent="0.2">
      <c r="B393" s="83" t="str">
        <f>IF(pt_fylk!A396=0," ",pt_fylk!A396)</f>
        <v xml:space="preserve"> </v>
      </c>
      <c r="C393" s="84" t="str">
        <f>IF(pt_fylk!B396=0," ",pt_fylk!B396)</f>
        <v xml:space="preserve"> </v>
      </c>
      <c r="D393" s="84" t="str">
        <f>IF(pt_fylk!C396=0," ",pt_fylk!C396)</f>
        <v xml:space="preserve"> </v>
      </c>
      <c r="E393" s="84" t="str">
        <f>IF(pt_fylk!D396=0," ",pt_fylk!D396)</f>
        <v xml:space="preserve"> </v>
      </c>
      <c r="F393" s="84" t="str">
        <f>IF(pt_fylk!E396=0," ",pt_fylk!E396)</f>
        <v xml:space="preserve"> </v>
      </c>
      <c r="G393" s="84" t="str">
        <f>IF(pt_fylk!F396=0," ",pt_fylk!F396)</f>
        <v xml:space="preserve"> </v>
      </c>
      <c r="H393" s="84" t="str">
        <f>IF(pt_fylk!G396=0," ",pt_fylk!G396)</f>
        <v xml:space="preserve"> </v>
      </c>
      <c r="I393" s="84" t="str">
        <f>IF(pt_fylk!H396=0," ",pt_fylk!H396)</f>
        <v xml:space="preserve"> </v>
      </c>
      <c r="J393" s="84" t="str">
        <f>IF(pt_fylk!I396=0," ",pt_fylk!I396)</f>
        <v xml:space="preserve"> </v>
      </c>
      <c r="K393" s="84" t="str">
        <f>IF(pt_fylk!J396=0," ",pt_fylk!J396)</f>
        <v xml:space="preserve"> </v>
      </c>
      <c r="L393" s="84" t="str">
        <f>IF(pt_fylk!K396=0," ",pt_fylk!K396)</f>
        <v xml:space="preserve"> </v>
      </c>
      <c r="M393" s="84" t="str">
        <f>IF(pt_fylk!L396=0," ",pt_fylk!L396)</f>
        <v xml:space="preserve"> </v>
      </c>
      <c r="N393" s="84" t="str">
        <f>IF(pt_fylk!M396=0," ",pt_fylk!M396)</f>
        <v xml:space="preserve"> </v>
      </c>
      <c r="O393" s="84" t="str">
        <f>IF(pt_fylk!N396=0," ",pt_fylk!N396)</f>
        <v xml:space="preserve"> </v>
      </c>
      <c r="P393" s="84" t="str">
        <f>IF(pt_fylk!O396=0," ",pt_fylk!O396)</f>
        <v xml:space="preserve"> </v>
      </c>
      <c r="Q393" s="84" t="str">
        <f>IF(pt_fylk!P396=0," ",pt_fylk!P396)</f>
        <v xml:space="preserve"> </v>
      </c>
      <c r="R393" s="84" t="str">
        <f>IF(pt_fylk!Q396=0," ",pt_fylk!Q396)</f>
        <v xml:space="preserve"> </v>
      </c>
    </row>
    <row r="394" spans="2:18" x14ac:dyDescent="0.2">
      <c r="B394" s="83" t="str">
        <f>IF(pt_fylk!A397=0," ",pt_fylk!A397)</f>
        <v xml:space="preserve"> </v>
      </c>
      <c r="C394" s="84" t="str">
        <f>IF(pt_fylk!B397=0," ",pt_fylk!B397)</f>
        <v xml:space="preserve"> </v>
      </c>
      <c r="D394" s="84" t="str">
        <f>IF(pt_fylk!C397=0," ",pt_fylk!C397)</f>
        <v xml:space="preserve"> </v>
      </c>
      <c r="E394" s="84" t="str">
        <f>IF(pt_fylk!D397=0," ",pt_fylk!D397)</f>
        <v xml:space="preserve"> </v>
      </c>
      <c r="F394" s="84" t="str">
        <f>IF(pt_fylk!E397=0," ",pt_fylk!E397)</f>
        <v xml:space="preserve"> </v>
      </c>
      <c r="G394" s="84" t="str">
        <f>IF(pt_fylk!F397=0," ",pt_fylk!F397)</f>
        <v xml:space="preserve"> </v>
      </c>
      <c r="H394" s="84" t="str">
        <f>IF(pt_fylk!G397=0," ",pt_fylk!G397)</f>
        <v xml:space="preserve"> </v>
      </c>
      <c r="I394" s="84" t="str">
        <f>IF(pt_fylk!H397=0," ",pt_fylk!H397)</f>
        <v xml:space="preserve"> </v>
      </c>
      <c r="J394" s="84" t="str">
        <f>IF(pt_fylk!I397=0," ",pt_fylk!I397)</f>
        <v xml:space="preserve"> </v>
      </c>
      <c r="K394" s="84" t="str">
        <f>IF(pt_fylk!J397=0," ",pt_fylk!J397)</f>
        <v xml:space="preserve"> </v>
      </c>
      <c r="L394" s="84" t="str">
        <f>IF(pt_fylk!K397=0," ",pt_fylk!K397)</f>
        <v xml:space="preserve"> </v>
      </c>
      <c r="M394" s="84" t="str">
        <f>IF(pt_fylk!L397=0," ",pt_fylk!L397)</f>
        <v xml:space="preserve"> </v>
      </c>
      <c r="N394" s="84" t="str">
        <f>IF(pt_fylk!M397=0," ",pt_fylk!M397)</f>
        <v xml:space="preserve"> </v>
      </c>
      <c r="O394" s="84" t="str">
        <f>IF(pt_fylk!N397=0," ",pt_fylk!N397)</f>
        <v xml:space="preserve"> </v>
      </c>
      <c r="P394" s="84" t="str">
        <f>IF(pt_fylk!O397=0," ",pt_fylk!O397)</f>
        <v xml:space="preserve"> </v>
      </c>
      <c r="Q394" s="84" t="str">
        <f>IF(pt_fylk!P397=0," ",pt_fylk!P397)</f>
        <v xml:space="preserve"> </v>
      </c>
      <c r="R394" s="84" t="str">
        <f>IF(pt_fylk!Q397=0," ",pt_fylk!Q397)</f>
        <v xml:space="preserve"> </v>
      </c>
    </row>
    <row r="395" spans="2:18" x14ac:dyDescent="0.2">
      <c r="B395" s="83" t="str">
        <f>IF(pt_fylk!A398=0," ",pt_fylk!A398)</f>
        <v xml:space="preserve"> </v>
      </c>
      <c r="C395" s="84" t="str">
        <f>IF(pt_fylk!B398=0," ",pt_fylk!B398)</f>
        <v xml:space="preserve"> </v>
      </c>
      <c r="D395" s="84" t="str">
        <f>IF(pt_fylk!C398=0," ",pt_fylk!C398)</f>
        <v xml:space="preserve"> </v>
      </c>
      <c r="E395" s="84" t="str">
        <f>IF(pt_fylk!D398=0," ",pt_fylk!D398)</f>
        <v xml:space="preserve"> </v>
      </c>
      <c r="F395" s="84" t="str">
        <f>IF(pt_fylk!E398=0," ",pt_fylk!E398)</f>
        <v xml:space="preserve"> </v>
      </c>
      <c r="G395" s="84" t="str">
        <f>IF(pt_fylk!F398=0," ",pt_fylk!F398)</f>
        <v xml:space="preserve"> </v>
      </c>
      <c r="H395" s="84" t="str">
        <f>IF(pt_fylk!G398=0," ",pt_fylk!G398)</f>
        <v xml:space="preserve"> </v>
      </c>
      <c r="I395" s="84" t="str">
        <f>IF(pt_fylk!H398=0," ",pt_fylk!H398)</f>
        <v xml:space="preserve"> </v>
      </c>
      <c r="J395" s="84" t="str">
        <f>IF(pt_fylk!I398=0," ",pt_fylk!I398)</f>
        <v xml:space="preserve"> </v>
      </c>
      <c r="K395" s="84" t="str">
        <f>IF(pt_fylk!J398=0," ",pt_fylk!J398)</f>
        <v xml:space="preserve"> </v>
      </c>
      <c r="L395" s="84" t="str">
        <f>IF(pt_fylk!K398=0," ",pt_fylk!K398)</f>
        <v xml:space="preserve"> </v>
      </c>
      <c r="M395" s="84" t="str">
        <f>IF(pt_fylk!L398=0," ",pt_fylk!L398)</f>
        <v xml:space="preserve"> </v>
      </c>
      <c r="N395" s="84" t="str">
        <f>IF(pt_fylk!M398=0," ",pt_fylk!M398)</f>
        <v xml:space="preserve"> </v>
      </c>
      <c r="O395" s="84" t="str">
        <f>IF(pt_fylk!N398=0," ",pt_fylk!N398)</f>
        <v xml:space="preserve"> </v>
      </c>
      <c r="P395" s="84" t="str">
        <f>IF(pt_fylk!O398=0," ",pt_fylk!O398)</f>
        <v xml:space="preserve"> </v>
      </c>
      <c r="Q395" s="84" t="str">
        <f>IF(pt_fylk!P398=0," ",pt_fylk!P398)</f>
        <v xml:space="preserve"> </v>
      </c>
      <c r="R395" s="84" t="str">
        <f>IF(pt_fylk!Q398=0," ",pt_fylk!Q398)</f>
        <v xml:space="preserve"> </v>
      </c>
    </row>
    <row r="396" spans="2:18" x14ac:dyDescent="0.2">
      <c r="B396" s="83" t="str">
        <f>IF(pt_fylk!A399=0," ",pt_fylk!A399)</f>
        <v xml:space="preserve"> </v>
      </c>
      <c r="C396" s="84" t="str">
        <f>IF(pt_fylk!B399=0," ",pt_fylk!B399)</f>
        <v xml:space="preserve"> </v>
      </c>
      <c r="D396" s="84" t="str">
        <f>IF(pt_fylk!C399=0," ",pt_fylk!C399)</f>
        <v xml:space="preserve"> </v>
      </c>
      <c r="E396" s="84" t="str">
        <f>IF(pt_fylk!D399=0," ",pt_fylk!D399)</f>
        <v xml:space="preserve"> </v>
      </c>
      <c r="F396" s="84" t="str">
        <f>IF(pt_fylk!E399=0," ",pt_fylk!E399)</f>
        <v xml:space="preserve"> </v>
      </c>
      <c r="G396" s="84" t="str">
        <f>IF(pt_fylk!F399=0," ",pt_fylk!F399)</f>
        <v xml:space="preserve"> </v>
      </c>
      <c r="H396" s="84" t="str">
        <f>IF(pt_fylk!G399=0," ",pt_fylk!G399)</f>
        <v xml:space="preserve"> </v>
      </c>
      <c r="I396" s="84" t="str">
        <f>IF(pt_fylk!H399=0," ",pt_fylk!H399)</f>
        <v xml:space="preserve"> </v>
      </c>
      <c r="J396" s="84" t="str">
        <f>IF(pt_fylk!I399=0," ",pt_fylk!I399)</f>
        <v xml:space="preserve"> </v>
      </c>
      <c r="K396" s="84" t="str">
        <f>IF(pt_fylk!J399=0," ",pt_fylk!J399)</f>
        <v xml:space="preserve"> </v>
      </c>
      <c r="L396" s="84" t="str">
        <f>IF(pt_fylk!K399=0," ",pt_fylk!K399)</f>
        <v xml:space="preserve"> </v>
      </c>
      <c r="M396" s="84" t="str">
        <f>IF(pt_fylk!L399=0," ",pt_fylk!L399)</f>
        <v xml:space="preserve"> </v>
      </c>
      <c r="N396" s="84" t="str">
        <f>IF(pt_fylk!M399=0," ",pt_fylk!M399)</f>
        <v xml:space="preserve"> </v>
      </c>
      <c r="O396" s="84" t="str">
        <f>IF(pt_fylk!N399=0," ",pt_fylk!N399)</f>
        <v xml:space="preserve"> </v>
      </c>
      <c r="P396" s="84" t="str">
        <f>IF(pt_fylk!O399=0," ",pt_fylk!O399)</f>
        <v xml:space="preserve"> </v>
      </c>
      <c r="Q396" s="84" t="str">
        <f>IF(pt_fylk!P399=0," ",pt_fylk!P399)</f>
        <v xml:space="preserve"> </v>
      </c>
      <c r="R396" s="84" t="str">
        <f>IF(pt_fylk!Q399=0," ",pt_fylk!Q399)</f>
        <v xml:space="preserve"> </v>
      </c>
    </row>
    <row r="397" spans="2:18" x14ac:dyDescent="0.2">
      <c r="B397" s="83" t="str">
        <f>IF(pt_fylk!A400=0," ",pt_fylk!A400)</f>
        <v xml:space="preserve"> </v>
      </c>
      <c r="C397" s="84" t="str">
        <f>IF(pt_fylk!B400=0," ",pt_fylk!B400)</f>
        <v xml:space="preserve"> </v>
      </c>
      <c r="D397" s="84" t="str">
        <f>IF(pt_fylk!C400=0," ",pt_fylk!C400)</f>
        <v xml:space="preserve"> </v>
      </c>
      <c r="E397" s="84" t="str">
        <f>IF(pt_fylk!D400=0," ",pt_fylk!D400)</f>
        <v xml:space="preserve"> </v>
      </c>
      <c r="F397" s="84" t="str">
        <f>IF(pt_fylk!E400=0," ",pt_fylk!E400)</f>
        <v xml:space="preserve"> </v>
      </c>
      <c r="G397" s="84" t="str">
        <f>IF(pt_fylk!F400=0," ",pt_fylk!F400)</f>
        <v xml:space="preserve"> </v>
      </c>
      <c r="H397" s="84" t="str">
        <f>IF(pt_fylk!G400=0," ",pt_fylk!G400)</f>
        <v xml:space="preserve"> </v>
      </c>
      <c r="I397" s="84" t="str">
        <f>IF(pt_fylk!H400=0," ",pt_fylk!H400)</f>
        <v xml:space="preserve"> </v>
      </c>
      <c r="J397" s="84" t="str">
        <f>IF(pt_fylk!I400=0," ",pt_fylk!I400)</f>
        <v xml:space="preserve"> </v>
      </c>
      <c r="K397" s="84" t="str">
        <f>IF(pt_fylk!J400=0," ",pt_fylk!J400)</f>
        <v xml:space="preserve"> </v>
      </c>
      <c r="L397" s="84" t="str">
        <f>IF(pt_fylk!K400=0," ",pt_fylk!K400)</f>
        <v xml:space="preserve"> </v>
      </c>
      <c r="M397" s="84" t="str">
        <f>IF(pt_fylk!L400=0," ",pt_fylk!L400)</f>
        <v xml:space="preserve"> </v>
      </c>
      <c r="N397" s="84" t="str">
        <f>IF(pt_fylk!M400=0," ",pt_fylk!M400)</f>
        <v xml:space="preserve"> </v>
      </c>
      <c r="O397" s="84" t="str">
        <f>IF(pt_fylk!N400=0," ",pt_fylk!N400)</f>
        <v xml:space="preserve"> </v>
      </c>
      <c r="P397" s="84" t="str">
        <f>IF(pt_fylk!O400=0," ",pt_fylk!O400)</f>
        <v xml:space="preserve"> </v>
      </c>
      <c r="Q397" s="84" t="str">
        <f>IF(pt_fylk!P400=0," ",pt_fylk!P400)</f>
        <v xml:space="preserve"> </v>
      </c>
      <c r="R397" s="84" t="str">
        <f>IF(pt_fylk!Q400=0," ",pt_fylk!Q400)</f>
        <v xml:space="preserve"> </v>
      </c>
    </row>
    <row r="398" spans="2:18" x14ac:dyDescent="0.2">
      <c r="B398" s="83" t="str">
        <f>IF(pt_fylk!A401=0," ",pt_fylk!A401)</f>
        <v xml:space="preserve"> </v>
      </c>
      <c r="C398" s="84" t="str">
        <f>IF(pt_fylk!B401=0," ",pt_fylk!B401)</f>
        <v xml:space="preserve"> </v>
      </c>
      <c r="D398" s="84" t="str">
        <f>IF(pt_fylk!C401=0," ",pt_fylk!C401)</f>
        <v xml:space="preserve"> </v>
      </c>
      <c r="E398" s="84" t="str">
        <f>IF(pt_fylk!D401=0," ",pt_fylk!D401)</f>
        <v xml:space="preserve"> </v>
      </c>
      <c r="F398" s="84" t="str">
        <f>IF(pt_fylk!E401=0," ",pt_fylk!E401)</f>
        <v xml:space="preserve"> </v>
      </c>
      <c r="G398" s="84" t="str">
        <f>IF(pt_fylk!F401=0," ",pt_fylk!F401)</f>
        <v xml:space="preserve"> </v>
      </c>
      <c r="H398" s="84" t="str">
        <f>IF(pt_fylk!G401=0," ",pt_fylk!G401)</f>
        <v xml:space="preserve"> </v>
      </c>
      <c r="I398" s="84" t="str">
        <f>IF(pt_fylk!H401=0," ",pt_fylk!H401)</f>
        <v xml:space="preserve"> </v>
      </c>
      <c r="J398" s="84" t="str">
        <f>IF(pt_fylk!I401=0," ",pt_fylk!I401)</f>
        <v xml:space="preserve"> </v>
      </c>
      <c r="K398" s="84" t="str">
        <f>IF(pt_fylk!J401=0," ",pt_fylk!J401)</f>
        <v xml:space="preserve"> </v>
      </c>
      <c r="L398" s="84" t="str">
        <f>IF(pt_fylk!K401=0," ",pt_fylk!K401)</f>
        <v xml:space="preserve"> </v>
      </c>
      <c r="M398" s="84" t="str">
        <f>IF(pt_fylk!L401=0," ",pt_fylk!L401)</f>
        <v xml:space="preserve"> </v>
      </c>
      <c r="N398" s="84" t="str">
        <f>IF(pt_fylk!M401=0," ",pt_fylk!M401)</f>
        <v xml:space="preserve"> </v>
      </c>
      <c r="O398" s="84" t="str">
        <f>IF(pt_fylk!N401=0," ",pt_fylk!N401)</f>
        <v xml:space="preserve"> </v>
      </c>
      <c r="P398" s="84" t="str">
        <f>IF(pt_fylk!O401=0," ",pt_fylk!O401)</f>
        <v xml:space="preserve"> </v>
      </c>
      <c r="Q398" s="84" t="str">
        <f>IF(pt_fylk!P401=0," ",pt_fylk!P401)</f>
        <v xml:space="preserve"> </v>
      </c>
      <c r="R398" s="84" t="str">
        <f>IF(pt_fylk!Q401=0," ",pt_fylk!Q401)</f>
        <v xml:space="preserve"> </v>
      </c>
    </row>
    <row r="399" spans="2:18" x14ac:dyDescent="0.2">
      <c r="B399" s="83" t="str">
        <f>IF(pt_fylk!A402=0," ",pt_fylk!A402)</f>
        <v xml:space="preserve"> </v>
      </c>
      <c r="C399" s="84" t="str">
        <f>IF(pt_fylk!B402=0," ",pt_fylk!B402)</f>
        <v xml:space="preserve"> </v>
      </c>
      <c r="D399" s="84" t="str">
        <f>IF(pt_fylk!C402=0," ",pt_fylk!C402)</f>
        <v xml:space="preserve"> </v>
      </c>
      <c r="E399" s="84" t="str">
        <f>IF(pt_fylk!D402=0," ",pt_fylk!D402)</f>
        <v xml:space="preserve"> </v>
      </c>
      <c r="F399" s="84" t="str">
        <f>IF(pt_fylk!E402=0," ",pt_fylk!E402)</f>
        <v xml:space="preserve"> </v>
      </c>
      <c r="G399" s="84" t="str">
        <f>IF(pt_fylk!F402=0," ",pt_fylk!F402)</f>
        <v xml:space="preserve"> </v>
      </c>
      <c r="H399" s="84" t="str">
        <f>IF(pt_fylk!G402=0," ",pt_fylk!G402)</f>
        <v xml:space="preserve"> </v>
      </c>
      <c r="I399" s="84" t="str">
        <f>IF(pt_fylk!H402=0," ",pt_fylk!H402)</f>
        <v xml:space="preserve"> </v>
      </c>
      <c r="J399" s="84" t="str">
        <f>IF(pt_fylk!I402=0," ",pt_fylk!I402)</f>
        <v xml:space="preserve"> </v>
      </c>
      <c r="K399" s="84" t="str">
        <f>IF(pt_fylk!J402=0," ",pt_fylk!J402)</f>
        <v xml:space="preserve"> </v>
      </c>
      <c r="L399" s="84" t="str">
        <f>IF(pt_fylk!K402=0," ",pt_fylk!K402)</f>
        <v xml:space="preserve"> </v>
      </c>
      <c r="M399" s="84" t="str">
        <f>IF(pt_fylk!L402=0," ",pt_fylk!L402)</f>
        <v xml:space="preserve"> </v>
      </c>
      <c r="N399" s="84" t="str">
        <f>IF(pt_fylk!M402=0," ",pt_fylk!M402)</f>
        <v xml:space="preserve"> </v>
      </c>
      <c r="O399" s="84" t="str">
        <f>IF(pt_fylk!N402=0," ",pt_fylk!N402)</f>
        <v xml:space="preserve"> </v>
      </c>
      <c r="P399" s="84" t="str">
        <f>IF(pt_fylk!O402=0," ",pt_fylk!O402)</f>
        <v xml:space="preserve"> </v>
      </c>
      <c r="Q399" s="84" t="str">
        <f>IF(pt_fylk!P402=0," ",pt_fylk!P402)</f>
        <v xml:space="preserve"> </v>
      </c>
      <c r="R399" s="84" t="str">
        <f>IF(pt_fylk!Q402=0," ",pt_fylk!Q402)</f>
        <v xml:space="preserve"> </v>
      </c>
    </row>
    <row r="400" spans="2:18" x14ac:dyDescent="0.2">
      <c r="B400" s="83" t="str">
        <f>IF(pt_fylk!A403=0," ",pt_fylk!A403)</f>
        <v xml:space="preserve"> </v>
      </c>
      <c r="C400" s="84" t="str">
        <f>IF(pt_fylk!B403=0," ",pt_fylk!B403)</f>
        <v xml:space="preserve"> </v>
      </c>
      <c r="D400" s="84" t="str">
        <f>IF(pt_fylk!C403=0," ",pt_fylk!C403)</f>
        <v xml:space="preserve"> </v>
      </c>
      <c r="E400" s="84" t="str">
        <f>IF(pt_fylk!D403=0," ",pt_fylk!D403)</f>
        <v xml:space="preserve"> </v>
      </c>
      <c r="F400" s="84" t="str">
        <f>IF(pt_fylk!E403=0," ",pt_fylk!E403)</f>
        <v xml:space="preserve"> </v>
      </c>
      <c r="G400" s="84" t="str">
        <f>IF(pt_fylk!F403=0," ",pt_fylk!F403)</f>
        <v xml:space="preserve"> </v>
      </c>
      <c r="H400" s="84" t="str">
        <f>IF(pt_fylk!G403=0," ",pt_fylk!G403)</f>
        <v xml:space="preserve"> </v>
      </c>
      <c r="I400" s="84" t="str">
        <f>IF(pt_fylk!H403=0," ",pt_fylk!H403)</f>
        <v xml:space="preserve"> </v>
      </c>
      <c r="J400" s="84" t="str">
        <f>IF(pt_fylk!I403=0," ",pt_fylk!I403)</f>
        <v xml:space="preserve"> </v>
      </c>
      <c r="K400" s="84" t="str">
        <f>IF(pt_fylk!J403=0," ",pt_fylk!J403)</f>
        <v xml:space="preserve"> </v>
      </c>
      <c r="L400" s="84" t="str">
        <f>IF(pt_fylk!K403=0," ",pt_fylk!K403)</f>
        <v xml:space="preserve"> </v>
      </c>
      <c r="M400" s="84" t="str">
        <f>IF(pt_fylk!L403=0," ",pt_fylk!L403)</f>
        <v xml:space="preserve"> </v>
      </c>
      <c r="N400" s="84" t="str">
        <f>IF(pt_fylk!M403=0," ",pt_fylk!M403)</f>
        <v xml:space="preserve"> </v>
      </c>
      <c r="O400" s="84" t="str">
        <f>IF(pt_fylk!N403=0," ",pt_fylk!N403)</f>
        <v xml:space="preserve"> </v>
      </c>
      <c r="P400" s="84" t="str">
        <f>IF(pt_fylk!O403=0," ",pt_fylk!O403)</f>
        <v xml:space="preserve"> </v>
      </c>
      <c r="Q400" s="84" t="str">
        <f>IF(pt_fylk!P403=0," ",pt_fylk!P403)</f>
        <v xml:space="preserve"> </v>
      </c>
      <c r="R400" s="84" t="str">
        <f>IF(pt_fylk!Q403=0," ",pt_fylk!Q403)</f>
        <v xml:space="preserve"> </v>
      </c>
    </row>
    <row r="401" spans="2:18" x14ac:dyDescent="0.2">
      <c r="B401" s="83" t="str">
        <f>IF(pt_fylk!A404=0," ",pt_fylk!A404)</f>
        <v xml:space="preserve"> </v>
      </c>
      <c r="C401" s="84" t="str">
        <f>IF(pt_fylk!B404=0," ",pt_fylk!B404)</f>
        <v xml:space="preserve"> </v>
      </c>
      <c r="D401" s="84" t="str">
        <f>IF(pt_fylk!C404=0," ",pt_fylk!C404)</f>
        <v xml:space="preserve"> </v>
      </c>
      <c r="E401" s="84" t="str">
        <f>IF(pt_fylk!D404=0," ",pt_fylk!D404)</f>
        <v xml:space="preserve"> </v>
      </c>
      <c r="F401" s="84" t="str">
        <f>IF(pt_fylk!E404=0," ",pt_fylk!E404)</f>
        <v xml:space="preserve"> </v>
      </c>
      <c r="G401" s="84" t="str">
        <f>IF(pt_fylk!F404=0," ",pt_fylk!F404)</f>
        <v xml:space="preserve"> </v>
      </c>
      <c r="H401" s="84" t="str">
        <f>IF(pt_fylk!G404=0," ",pt_fylk!G404)</f>
        <v xml:space="preserve"> </v>
      </c>
      <c r="I401" s="84" t="str">
        <f>IF(pt_fylk!H404=0," ",pt_fylk!H404)</f>
        <v xml:space="preserve"> </v>
      </c>
      <c r="J401" s="84" t="str">
        <f>IF(pt_fylk!I404=0," ",pt_fylk!I404)</f>
        <v xml:space="preserve"> </v>
      </c>
      <c r="K401" s="84" t="str">
        <f>IF(pt_fylk!J404=0," ",pt_fylk!J404)</f>
        <v xml:space="preserve"> </v>
      </c>
      <c r="L401" s="84" t="str">
        <f>IF(pt_fylk!K404=0," ",pt_fylk!K404)</f>
        <v xml:space="preserve"> </v>
      </c>
      <c r="M401" s="84" t="str">
        <f>IF(pt_fylk!L404=0," ",pt_fylk!L404)</f>
        <v xml:space="preserve"> </v>
      </c>
      <c r="N401" s="84" t="str">
        <f>IF(pt_fylk!M404=0," ",pt_fylk!M404)</f>
        <v xml:space="preserve"> </v>
      </c>
      <c r="O401" s="84" t="str">
        <f>IF(pt_fylk!N404=0," ",pt_fylk!N404)</f>
        <v xml:space="preserve"> </v>
      </c>
      <c r="P401" s="84" t="str">
        <f>IF(pt_fylk!O404=0," ",pt_fylk!O404)</f>
        <v xml:space="preserve"> </v>
      </c>
      <c r="Q401" s="84" t="str">
        <f>IF(pt_fylk!P404=0," ",pt_fylk!P404)</f>
        <v xml:space="preserve"> </v>
      </c>
      <c r="R401" s="84" t="str">
        <f>IF(pt_fylk!Q404=0," ",pt_fylk!Q404)</f>
        <v xml:space="preserve"> </v>
      </c>
    </row>
    <row r="402" spans="2:18" x14ac:dyDescent="0.2">
      <c r="B402" s="83" t="str">
        <f>IF(pt_fylk!A405=0," ",pt_fylk!A405)</f>
        <v xml:space="preserve"> </v>
      </c>
      <c r="C402" s="84" t="str">
        <f>IF(pt_fylk!B405=0," ",pt_fylk!B405)</f>
        <v xml:space="preserve"> </v>
      </c>
      <c r="D402" s="84" t="str">
        <f>IF(pt_fylk!C405=0," ",pt_fylk!C405)</f>
        <v xml:space="preserve"> </v>
      </c>
      <c r="E402" s="84" t="str">
        <f>IF(pt_fylk!D405=0," ",pt_fylk!D405)</f>
        <v xml:space="preserve"> </v>
      </c>
      <c r="F402" s="84" t="str">
        <f>IF(pt_fylk!E405=0," ",pt_fylk!E405)</f>
        <v xml:space="preserve"> </v>
      </c>
      <c r="G402" s="84" t="str">
        <f>IF(pt_fylk!F405=0," ",pt_fylk!F405)</f>
        <v xml:space="preserve"> </v>
      </c>
      <c r="H402" s="84" t="str">
        <f>IF(pt_fylk!G405=0," ",pt_fylk!G405)</f>
        <v xml:space="preserve"> </v>
      </c>
      <c r="I402" s="84" t="str">
        <f>IF(pt_fylk!H405=0," ",pt_fylk!H405)</f>
        <v xml:space="preserve"> </v>
      </c>
      <c r="J402" s="84" t="str">
        <f>IF(pt_fylk!I405=0," ",pt_fylk!I405)</f>
        <v xml:space="preserve"> </v>
      </c>
      <c r="K402" s="84" t="str">
        <f>IF(pt_fylk!J405=0," ",pt_fylk!J405)</f>
        <v xml:space="preserve"> </v>
      </c>
      <c r="L402" s="84" t="str">
        <f>IF(pt_fylk!K405=0," ",pt_fylk!K405)</f>
        <v xml:space="preserve"> </v>
      </c>
      <c r="M402" s="84" t="str">
        <f>IF(pt_fylk!L405=0," ",pt_fylk!L405)</f>
        <v xml:space="preserve"> </v>
      </c>
      <c r="N402" s="84" t="str">
        <f>IF(pt_fylk!M405=0," ",pt_fylk!M405)</f>
        <v xml:space="preserve"> </v>
      </c>
      <c r="O402" s="84" t="str">
        <f>IF(pt_fylk!N405=0," ",pt_fylk!N405)</f>
        <v xml:space="preserve"> </v>
      </c>
      <c r="P402" s="84" t="str">
        <f>IF(pt_fylk!O405=0," ",pt_fylk!O405)</f>
        <v xml:space="preserve"> </v>
      </c>
      <c r="Q402" s="84" t="str">
        <f>IF(pt_fylk!P405=0," ",pt_fylk!P405)</f>
        <v xml:space="preserve"> </v>
      </c>
      <c r="R402" s="84" t="str">
        <f>IF(pt_fylk!Q405=0," ",pt_fylk!Q405)</f>
        <v xml:space="preserve"> </v>
      </c>
    </row>
    <row r="403" spans="2:18" x14ac:dyDescent="0.2">
      <c r="B403" s="83" t="str">
        <f>IF(pt_fylk!A406=0," ",pt_fylk!A406)</f>
        <v xml:space="preserve"> </v>
      </c>
      <c r="C403" s="84" t="str">
        <f>IF(pt_fylk!B406=0," ",pt_fylk!B406)</f>
        <v xml:space="preserve"> </v>
      </c>
      <c r="D403" s="84" t="str">
        <f>IF(pt_fylk!C406=0," ",pt_fylk!C406)</f>
        <v xml:space="preserve"> </v>
      </c>
      <c r="E403" s="84" t="str">
        <f>IF(pt_fylk!D406=0," ",pt_fylk!D406)</f>
        <v xml:space="preserve"> </v>
      </c>
      <c r="F403" s="84" t="str">
        <f>IF(pt_fylk!E406=0," ",pt_fylk!E406)</f>
        <v xml:space="preserve"> </v>
      </c>
      <c r="G403" s="84" t="str">
        <f>IF(pt_fylk!F406=0," ",pt_fylk!F406)</f>
        <v xml:space="preserve"> </v>
      </c>
      <c r="H403" s="84" t="str">
        <f>IF(pt_fylk!G406=0," ",pt_fylk!G406)</f>
        <v xml:space="preserve"> </v>
      </c>
      <c r="I403" s="84" t="str">
        <f>IF(pt_fylk!H406=0," ",pt_fylk!H406)</f>
        <v xml:space="preserve"> </v>
      </c>
      <c r="J403" s="84" t="str">
        <f>IF(pt_fylk!I406=0," ",pt_fylk!I406)</f>
        <v xml:space="preserve"> </v>
      </c>
      <c r="K403" s="84" t="str">
        <f>IF(pt_fylk!J406=0," ",pt_fylk!J406)</f>
        <v xml:space="preserve"> </v>
      </c>
      <c r="L403" s="84" t="str">
        <f>IF(pt_fylk!K406=0," ",pt_fylk!K406)</f>
        <v xml:space="preserve"> </v>
      </c>
      <c r="M403" s="84" t="str">
        <f>IF(pt_fylk!L406=0," ",pt_fylk!L406)</f>
        <v xml:space="preserve"> </v>
      </c>
      <c r="N403" s="84" t="str">
        <f>IF(pt_fylk!M406=0," ",pt_fylk!M406)</f>
        <v xml:space="preserve"> </v>
      </c>
      <c r="O403" s="84" t="str">
        <f>IF(pt_fylk!N406=0," ",pt_fylk!N406)</f>
        <v xml:space="preserve"> </v>
      </c>
      <c r="P403" s="84" t="str">
        <f>IF(pt_fylk!O406=0," ",pt_fylk!O406)</f>
        <v xml:space="preserve"> </v>
      </c>
      <c r="Q403" s="84" t="str">
        <f>IF(pt_fylk!P406=0," ",pt_fylk!P406)</f>
        <v xml:space="preserve"> </v>
      </c>
      <c r="R403" s="84" t="str">
        <f>IF(pt_fylk!Q406=0," ",pt_fylk!Q406)</f>
        <v xml:space="preserve"> </v>
      </c>
    </row>
    <row r="404" spans="2:18" x14ac:dyDescent="0.2">
      <c r="B404" s="83" t="str">
        <f>IF(pt_fylk!A407=0," ",pt_fylk!A407)</f>
        <v xml:space="preserve"> </v>
      </c>
      <c r="C404" s="84" t="str">
        <f>IF(pt_fylk!B407=0," ",pt_fylk!B407)</f>
        <v xml:space="preserve"> </v>
      </c>
      <c r="D404" s="84" t="str">
        <f>IF(pt_fylk!C407=0," ",pt_fylk!C407)</f>
        <v xml:space="preserve"> </v>
      </c>
      <c r="E404" s="84" t="str">
        <f>IF(pt_fylk!D407=0," ",pt_fylk!D407)</f>
        <v xml:space="preserve"> </v>
      </c>
      <c r="F404" s="84" t="str">
        <f>IF(pt_fylk!E407=0," ",pt_fylk!E407)</f>
        <v xml:space="preserve"> </v>
      </c>
      <c r="G404" s="84" t="str">
        <f>IF(pt_fylk!F407=0," ",pt_fylk!F407)</f>
        <v xml:space="preserve"> </v>
      </c>
      <c r="H404" s="84" t="str">
        <f>IF(pt_fylk!G407=0," ",pt_fylk!G407)</f>
        <v xml:space="preserve"> </v>
      </c>
      <c r="I404" s="84" t="str">
        <f>IF(pt_fylk!H407=0," ",pt_fylk!H407)</f>
        <v xml:space="preserve"> </v>
      </c>
      <c r="J404" s="84" t="str">
        <f>IF(pt_fylk!I407=0," ",pt_fylk!I407)</f>
        <v xml:space="preserve"> </v>
      </c>
      <c r="K404" s="84" t="str">
        <f>IF(pt_fylk!J407=0," ",pt_fylk!J407)</f>
        <v xml:space="preserve"> </v>
      </c>
      <c r="L404" s="84" t="str">
        <f>IF(pt_fylk!K407=0," ",pt_fylk!K407)</f>
        <v xml:space="preserve"> </v>
      </c>
      <c r="M404" s="84" t="str">
        <f>IF(pt_fylk!L407=0," ",pt_fylk!L407)</f>
        <v xml:space="preserve"> </v>
      </c>
      <c r="N404" s="84" t="str">
        <f>IF(pt_fylk!M407=0," ",pt_fylk!M407)</f>
        <v xml:space="preserve"> </v>
      </c>
      <c r="O404" s="84" t="str">
        <f>IF(pt_fylk!N407=0," ",pt_fylk!N407)</f>
        <v xml:space="preserve"> </v>
      </c>
      <c r="P404" s="84" t="str">
        <f>IF(pt_fylk!O407=0," ",pt_fylk!O407)</f>
        <v xml:space="preserve"> </v>
      </c>
      <c r="Q404" s="84" t="str">
        <f>IF(pt_fylk!P407=0," ",pt_fylk!P407)</f>
        <v xml:space="preserve"> </v>
      </c>
      <c r="R404" s="84" t="str">
        <f>IF(pt_fylk!Q407=0," ",pt_fylk!Q407)</f>
        <v xml:space="preserve"> </v>
      </c>
    </row>
    <row r="405" spans="2:18" x14ac:dyDescent="0.2">
      <c r="B405" s="83" t="str">
        <f>IF(pt_fylk!A408=0," ",pt_fylk!A408)</f>
        <v xml:space="preserve"> </v>
      </c>
      <c r="C405" s="84" t="str">
        <f>IF(pt_fylk!B408=0," ",pt_fylk!B408)</f>
        <v xml:space="preserve"> </v>
      </c>
      <c r="D405" s="84" t="str">
        <f>IF(pt_fylk!C408=0," ",pt_fylk!C408)</f>
        <v xml:space="preserve"> </v>
      </c>
      <c r="E405" s="84" t="str">
        <f>IF(pt_fylk!D408=0," ",pt_fylk!D408)</f>
        <v xml:space="preserve"> </v>
      </c>
      <c r="F405" s="84" t="str">
        <f>IF(pt_fylk!E408=0," ",pt_fylk!E408)</f>
        <v xml:space="preserve"> </v>
      </c>
      <c r="G405" s="84" t="str">
        <f>IF(pt_fylk!F408=0," ",pt_fylk!F408)</f>
        <v xml:space="preserve"> </v>
      </c>
      <c r="H405" s="84" t="str">
        <f>IF(pt_fylk!G408=0," ",pt_fylk!G408)</f>
        <v xml:space="preserve"> </v>
      </c>
      <c r="I405" s="84" t="str">
        <f>IF(pt_fylk!H408=0," ",pt_fylk!H408)</f>
        <v xml:space="preserve"> </v>
      </c>
      <c r="J405" s="84" t="str">
        <f>IF(pt_fylk!I408=0," ",pt_fylk!I408)</f>
        <v xml:space="preserve"> </v>
      </c>
      <c r="K405" s="84" t="str">
        <f>IF(pt_fylk!J408=0," ",pt_fylk!J408)</f>
        <v xml:space="preserve"> </v>
      </c>
      <c r="L405" s="84" t="str">
        <f>IF(pt_fylk!K408=0," ",pt_fylk!K408)</f>
        <v xml:space="preserve"> </v>
      </c>
      <c r="M405" s="84" t="str">
        <f>IF(pt_fylk!L408=0," ",pt_fylk!L408)</f>
        <v xml:space="preserve"> </v>
      </c>
      <c r="N405" s="84" t="str">
        <f>IF(pt_fylk!M408=0," ",pt_fylk!M408)</f>
        <v xml:space="preserve"> </v>
      </c>
      <c r="O405" s="84" t="str">
        <f>IF(pt_fylk!N408=0," ",pt_fylk!N408)</f>
        <v xml:space="preserve"> </v>
      </c>
      <c r="P405" s="84" t="str">
        <f>IF(pt_fylk!O408=0," ",pt_fylk!O408)</f>
        <v xml:space="preserve"> </v>
      </c>
      <c r="Q405" s="84" t="str">
        <f>IF(pt_fylk!P408=0," ",pt_fylk!P408)</f>
        <v xml:space="preserve"> </v>
      </c>
      <c r="R405" s="84" t="str">
        <f>IF(pt_fylk!Q408=0," ",pt_fylk!Q408)</f>
        <v xml:space="preserve"> </v>
      </c>
    </row>
    <row r="406" spans="2:18" x14ac:dyDescent="0.2">
      <c r="B406" s="83" t="str">
        <f>IF(pt_fylk!A409=0," ",pt_fylk!A409)</f>
        <v xml:space="preserve"> </v>
      </c>
      <c r="C406" s="84" t="str">
        <f>IF(pt_fylk!B409=0," ",pt_fylk!B409)</f>
        <v xml:space="preserve"> </v>
      </c>
      <c r="D406" s="84" t="str">
        <f>IF(pt_fylk!C409=0," ",pt_fylk!C409)</f>
        <v xml:space="preserve"> </v>
      </c>
      <c r="E406" s="84" t="str">
        <f>IF(pt_fylk!D409=0," ",pt_fylk!D409)</f>
        <v xml:space="preserve"> </v>
      </c>
      <c r="F406" s="84" t="str">
        <f>IF(pt_fylk!E409=0," ",pt_fylk!E409)</f>
        <v xml:space="preserve"> </v>
      </c>
      <c r="G406" s="84" t="str">
        <f>IF(pt_fylk!F409=0," ",pt_fylk!F409)</f>
        <v xml:space="preserve"> </v>
      </c>
      <c r="H406" s="84" t="str">
        <f>IF(pt_fylk!G409=0," ",pt_fylk!G409)</f>
        <v xml:space="preserve"> </v>
      </c>
      <c r="I406" s="84" t="str">
        <f>IF(pt_fylk!H409=0," ",pt_fylk!H409)</f>
        <v xml:space="preserve"> </v>
      </c>
      <c r="J406" s="84" t="str">
        <f>IF(pt_fylk!I409=0," ",pt_fylk!I409)</f>
        <v xml:space="preserve"> </v>
      </c>
      <c r="K406" s="84" t="str">
        <f>IF(pt_fylk!J409=0," ",pt_fylk!J409)</f>
        <v xml:space="preserve"> </v>
      </c>
      <c r="L406" s="84" t="str">
        <f>IF(pt_fylk!K409=0," ",pt_fylk!K409)</f>
        <v xml:space="preserve"> </v>
      </c>
      <c r="M406" s="84" t="str">
        <f>IF(pt_fylk!L409=0," ",pt_fylk!L409)</f>
        <v xml:space="preserve"> </v>
      </c>
      <c r="N406" s="84" t="str">
        <f>IF(pt_fylk!M409=0," ",pt_fylk!M409)</f>
        <v xml:space="preserve"> </v>
      </c>
      <c r="O406" s="84" t="str">
        <f>IF(pt_fylk!N409=0," ",pt_fylk!N409)</f>
        <v xml:space="preserve"> </v>
      </c>
      <c r="P406" s="84" t="str">
        <f>IF(pt_fylk!O409=0," ",pt_fylk!O409)</f>
        <v xml:space="preserve"> </v>
      </c>
      <c r="Q406" s="84" t="str">
        <f>IF(pt_fylk!P409=0," ",pt_fylk!P409)</f>
        <v xml:space="preserve"> </v>
      </c>
      <c r="R406" s="84" t="str">
        <f>IF(pt_fylk!Q409=0," ",pt_fylk!Q409)</f>
        <v xml:space="preserve"> </v>
      </c>
    </row>
    <row r="407" spans="2:18" x14ac:dyDescent="0.2">
      <c r="B407" s="83" t="str">
        <f>IF(pt_fylk!A410=0," ",pt_fylk!A410)</f>
        <v xml:space="preserve"> </v>
      </c>
      <c r="C407" s="84" t="str">
        <f>IF(pt_fylk!B410=0," ",pt_fylk!B410)</f>
        <v xml:space="preserve"> </v>
      </c>
      <c r="D407" s="84" t="str">
        <f>IF(pt_fylk!C410=0," ",pt_fylk!C410)</f>
        <v xml:space="preserve"> </v>
      </c>
      <c r="E407" s="84" t="str">
        <f>IF(pt_fylk!D410=0," ",pt_fylk!D410)</f>
        <v xml:space="preserve"> </v>
      </c>
      <c r="F407" s="84" t="str">
        <f>IF(pt_fylk!E410=0," ",pt_fylk!E410)</f>
        <v xml:space="preserve"> </v>
      </c>
      <c r="G407" s="84" t="str">
        <f>IF(pt_fylk!F410=0," ",pt_fylk!F410)</f>
        <v xml:space="preserve"> </v>
      </c>
      <c r="H407" s="84" t="str">
        <f>IF(pt_fylk!G410=0," ",pt_fylk!G410)</f>
        <v xml:space="preserve"> </v>
      </c>
      <c r="I407" s="84" t="str">
        <f>IF(pt_fylk!H410=0," ",pt_fylk!H410)</f>
        <v xml:space="preserve"> </v>
      </c>
      <c r="J407" s="84" t="str">
        <f>IF(pt_fylk!I410=0," ",pt_fylk!I410)</f>
        <v xml:space="preserve"> </v>
      </c>
      <c r="K407" s="84" t="str">
        <f>IF(pt_fylk!J410=0," ",pt_fylk!J410)</f>
        <v xml:space="preserve"> </v>
      </c>
      <c r="L407" s="84" t="str">
        <f>IF(pt_fylk!K410=0," ",pt_fylk!K410)</f>
        <v xml:space="preserve"> </v>
      </c>
      <c r="M407" s="84" t="str">
        <f>IF(pt_fylk!L410=0," ",pt_fylk!L410)</f>
        <v xml:space="preserve"> </v>
      </c>
      <c r="N407" s="84" t="str">
        <f>IF(pt_fylk!M410=0," ",pt_fylk!M410)</f>
        <v xml:space="preserve"> </v>
      </c>
      <c r="O407" s="84" t="str">
        <f>IF(pt_fylk!N410=0," ",pt_fylk!N410)</f>
        <v xml:space="preserve"> </v>
      </c>
      <c r="P407" s="84" t="str">
        <f>IF(pt_fylk!O410=0," ",pt_fylk!O410)</f>
        <v xml:space="preserve"> </v>
      </c>
      <c r="Q407" s="84" t="str">
        <f>IF(pt_fylk!P410=0," ",pt_fylk!P410)</f>
        <v xml:space="preserve"> </v>
      </c>
      <c r="R407" s="84" t="str">
        <f>IF(pt_fylk!Q410=0," ",pt_fylk!Q410)</f>
        <v xml:space="preserve"> </v>
      </c>
    </row>
    <row r="408" spans="2:18" x14ac:dyDescent="0.2">
      <c r="B408" s="83" t="str">
        <f>IF(pt_fylk!A411=0," ",pt_fylk!A411)</f>
        <v xml:space="preserve"> </v>
      </c>
      <c r="C408" s="84" t="str">
        <f>IF(pt_fylk!B411=0," ",pt_fylk!B411)</f>
        <v xml:space="preserve"> </v>
      </c>
      <c r="D408" s="84" t="str">
        <f>IF(pt_fylk!C411=0," ",pt_fylk!C411)</f>
        <v xml:space="preserve"> </v>
      </c>
      <c r="E408" s="84" t="str">
        <f>IF(pt_fylk!D411=0," ",pt_fylk!D411)</f>
        <v xml:space="preserve"> </v>
      </c>
      <c r="F408" s="84" t="str">
        <f>IF(pt_fylk!E411=0," ",pt_fylk!E411)</f>
        <v xml:space="preserve"> </v>
      </c>
      <c r="G408" s="84" t="str">
        <f>IF(pt_fylk!F411=0," ",pt_fylk!F411)</f>
        <v xml:space="preserve"> </v>
      </c>
      <c r="H408" s="84" t="str">
        <f>IF(pt_fylk!G411=0," ",pt_fylk!G411)</f>
        <v xml:space="preserve"> </v>
      </c>
      <c r="I408" s="84" t="str">
        <f>IF(pt_fylk!H411=0," ",pt_fylk!H411)</f>
        <v xml:space="preserve"> </v>
      </c>
      <c r="J408" s="84" t="str">
        <f>IF(pt_fylk!I411=0," ",pt_fylk!I411)</f>
        <v xml:space="preserve"> </v>
      </c>
      <c r="K408" s="84" t="str">
        <f>IF(pt_fylk!J411=0," ",pt_fylk!J411)</f>
        <v xml:space="preserve"> </v>
      </c>
      <c r="L408" s="84" t="str">
        <f>IF(pt_fylk!K411=0," ",pt_fylk!K411)</f>
        <v xml:space="preserve"> </v>
      </c>
      <c r="M408" s="84" t="str">
        <f>IF(pt_fylk!L411=0," ",pt_fylk!L411)</f>
        <v xml:space="preserve"> </v>
      </c>
      <c r="N408" s="84" t="str">
        <f>IF(pt_fylk!M411=0," ",pt_fylk!M411)</f>
        <v xml:space="preserve"> </v>
      </c>
      <c r="O408" s="84" t="str">
        <f>IF(pt_fylk!N411=0," ",pt_fylk!N411)</f>
        <v xml:space="preserve"> </v>
      </c>
      <c r="P408" s="84" t="str">
        <f>IF(pt_fylk!O411=0," ",pt_fylk!O411)</f>
        <v xml:space="preserve"> </v>
      </c>
      <c r="Q408" s="84" t="str">
        <f>IF(pt_fylk!P411=0," ",pt_fylk!P411)</f>
        <v xml:space="preserve"> </v>
      </c>
      <c r="R408" s="84" t="str">
        <f>IF(pt_fylk!Q411=0," ",pt_fylk!Q411)</f>
        <v xml:space="preserve"> </v>
      </c>
    </row>
    <row r="409" spans="2:18" x14ac:dyDescent="0.2">
      <c r="B409" s="83" t="str">
        <f>IF(pt_fylk!A412=0," ",pt_fylk!A412)</f>
        <v xml:space="preserve"> </v>
      </c>
      <c r="C409" s="84" t="str">
        <f>IF(pt_fylk!B412=0," ",pt_fylk!B412)</f>
        <v xml:space="preserve"> </v>
      </c>
      <c r="D409" s="84" t="str">
        <f>IF(pt_fylk!C412=0," ",pt_fylk!C412)</f>
        <v xml:space="preserve"> </v>
      </c>
      <c r="E409" s="84" t="str">
        <f>IF(pt_fylk!D412=0," ",pt_fylk!D412)</f>
        <v xml:space="preserve"> </v>
      </c>
      <c r="F409" s="84" t="str">
        <f>IF(pt_fylk!E412=0," ",pt_fylk!E412)</f>
        <v xml:space="preserve"> </v>
      </c>
      <c r="G409" s="84" t="str">
        <f>IF(pt_fylk!F412=0," ",pt_fylk!F412)</f>
        <v xml:space="preserve"> </v>
      </c>
      <c r="H409" s="84" t="str">
        <f>IF(pt_fylk!G412=0," ",pt_fylk!G412)</f>
        <v xml:space="preserve"> </v>
      </c>
      <c r="I409" s="84" t="str">
        <f>IF(pt_fylk!H412=0," ",pt_fylk!H412)</f>
        <v xml:space="preserve"> </v>
      </c>
      <c r="J409" s="84" t="str">
        <f>IF(pt_fylk!I412=0," ",pt_fylk!I412)</f>
        <v xml:space="preserve"> </v>
      </c>
      <c r="K409" s="84" t="str">
        <f>IF(pt_fylk!J412=0," ",pt_fylk!J412)</f>
        <v xml:space="preserve"> </v>
      </c>
      <c r="L409" s="84" t="str">
        <f>IF(pt_fylk!K412=0," ",pt_fylk!K412)</f>
        <v xml:space="preserve"> </v>
      </c>
      <c r="M409" s="84" t="str">
        <f>IF(pt_fylk!L412=0," ",pt_fylk!L412)</f>
        <v xml:space="preserve"> </v>
      </c>
      <c r="N409" s="84" t="str">
        <f>IF(pt_fylk!M412=0," ",pt_fylk!M412)</f>
        <v xml:space="preserve"> </v>
      </c>
      <c r="O409" s="84" t="str">
        <f>IF(pt_fylk!N412=0," ",pt_fylk!N412)</f>
        <v xml:space="preserve"> </v>
      </c>
      <c r="P409" s="84" t="str">
        <f>IF(pt_fylk!O412=0," ",pt_fylk!O412)</f>
        <v xml:space="preserve"> </v>
      </c>
      <c r="Q409" s="84" t="str">
        <f>IF(pt_fylk!P412=0," ",pt_fylk!P412)</f>
        <v xml:space="preserve"> </v>
      </c>
      <c r="R409" s="84" t="str">
        <f>IF(pt_fylk!Q412=0," ",pt_fylk!Q412)</f>
        <v xml:space="preserve"> </v>
      </c>
    </row>
    <row r="410" spans="2:18" x14ac:dyDescent="0.2">
      <c r="B410" s="83" t="str">
        <f>IF(pt_fylk!A413=0," ",pt_fylk!A413)</f>
        <v xml:space="preserve"> </v>
      </c>
      <c r="C410" s="84" t="str">
        <f>IF(pt_fylk!B413=0," ",pt_fylk!B413)</f>
        <v xml:space="preserve"> </v>
      </c>
      <c r="D410" s="84" t="str">
        <f>IF(pt_fylk!C413=0," ",pt_fylk!C413)</f>
        <v xml:space="preserve"> </v>
      </c>
      <c r="E410" s="84" t="str">
        <f>IF(pt_fylk!D413=0," ",pt_fylk!D413)</f>
        <v xml:space="preserve"> </v>
      </c>
      <c r="F410" s="84" t="str">
        <f>IF(pt_fylk!E413=0," ",pt_fylk!E413)</f>
        <v xml:space="preserve"> </v>
      </c>
      <c r="G410" s="84" t="str">
        <f>IF(pt_fylk!F413=0," ",pt_fylk!F413)</f>
        <v xml:space="preserve"> </v>
      </c>
      <c r="H410" s="84" t="str">
        <f>IF(pt_fylk!G413=0," ",pt_fylk!G413)</f>
        <v xml:space="preserve"> </v>
      </c>
      <c r="I410" s="84" t="str">
        <f>IF(pt_fylk!H413=0," ",pt_fylk!H413)</f>
        <v xml:space="preserve"> </v>
      </c>
      <c r="J410" s="84" t="str">
        <f>IF(pt_fylk!I413=0," ",pt_fylk!I413)</f>
        <v xml:space="preserve"> </v>
      </c>
      <c r="K410" s="84" t="str">
        <f>IF(pt_fylk!J413=0," ",pt_fylk!J413)</f>
        <v xml:space="preserve"> </v>
      </c>
      <c r="L410" s="84" t="str">
        <f>IF(pt_fylk!K413=0," ",pt_fylk!K413)</f>
        <v xml:space="preserve"> </v>
      </c>
      <c r="M410" s="84" t="str">
        <f>IF(pt_fylk!L413=0," ",pt_fylk!L413)</f>
        <v xml:space="preserve"> </v>
      </c>
      <c r="N410" s="84" t="str">
        <f>IF(pt_fylk!M413=0," ",pt_fylk!M413)</f>
        <v xml:space="preserve"> </v>
      </c>
      <c r="O410" s="84" t="str">
        <f>IF(pt_fylk!N413=0," ",pt_fylk!N413)</f>
        <v xml:space="preserve"> </v>
      </c>
      <c r="P410" s="84" t="str">
        <f>IF(pt_fylk!O413=0," ",pt_fylk!O413)</f>
        <v xml:space="preserve"> </v>
      </c>
      <c r="Q410" s="84" t="str">
        <f>IF(pt_fylk!P413=0," ",pt_fylk!P413)</f>
        <v xml:space="preserve"> </v>
      </c>
      <c r="R410" s="84" t="str">
        <f>IF(pt_fylk!Q413=0," ",pt_fylk!Q413)</f>
        <v xml:space="preserve"> </v>
      </c>
    </row>
    <row r="411" spans="2:18" x14ac:dyDescent="0.2">
      <c r="B411" s="83" t="str">
        <f>IF(pt_fylk!A414=0," ",pt_fylk!A414)</f>
        <v xml:space="preserve"> </v>
      </c>
      <c r="C411" s="84" t="str">
        <f>IF(pt_fylk!B414=0," ",pt_fylk!B414)</f>
        <v xml:space="preserve"> </v>
      </c>
      <c r="D411" s="84" t="str">
        <f>IF(pt_fylk!C414=0," ",pt_fylk!C414)</f>
        <v xml:space="preserve"> </v>
      </c>
      <c r="E411" s="84" t="str">
        <f>IF(pt_fylk!D414=0," ",pt_fylk!D414)</f>
        <v xml:space="preserve"> </v>
      </c>
      <c r="F411" s="84" t="str">
        <f>IF(pt_fylk!E414=0," ",pt_fylk!E414)</f>
        <v xml:space="preserve"> </v>
      </c>
      <c r="G411" s="84" t="str">
        <f>IF(pt_fylk!F414=0," ",pt_fylk!F414)</f>
        <v xml:space="preserve"> </v>
      </c>
      <c r="H411" s="84" t="str">
        <f>IF(pt_fylk!G414=0," ",pt_fylk!G414)</f>
        <v xml:space="preserve"> </v>
      </c>
      <c r="I411" s="84" t="str">
        <f>IF(pt_fylk!H414=0," ",pt_fylk!H414)</f>
        <v xml:space="preserve"> </v>
      </c>
      <c r="J411" s="84" t="str">
        <f>IF(pt_fylk!I414=0," ",pt_fylk!I414)</f>
        <v xml:space="preserve"> </v>
      </c>
      <c r="K411" s="84" t="str">
        <f>IF(pt_fylk!J414=0," ",pt_fylk!J414)</f>
        <v xml:space="preserve"> </v>
      </c>
      <c r="L411" s="84" t="str">
        <f>IF(pt_fylk!K414=0," ",pt_fylk!K414)</f>
        <v xml:space="preserve"> </v>
      </c>
      <c r="M411" s="84" t="str">
        <f>IF(pt_fylk!L414=0," ",pt_fylk!L414)</f>
        <v xml:space="preserve"> </v>
      </c>
      <c r="N411" s="84" t="str">
        <f>IF(pt_fylk!M414=0," ",pt_fylk!M414)</f>
        <v xml:space="preserve"> </v>
      </c>
      <c r="O411" s="84" t="str">
        <f>IF(pt_fylk!N414=0," ",pt_fylk!N414)</f>
        <v xml:space="preserve"> </v>
      </c>
      <c r="P411" s="84" t="str">
        <f>IF(pt_fylk!O414=0," ",pt_fylk!O414)</f>
        <v xml:space="preserve"> </v>
      </c>
      <c r="Q411" s="84" t="str">
        <f>IF(pt_fylk!P414=0," ",pt_fylk!P414)</f>
        <v xml:space="preserve"> </v>
      </c>
      <c r="R411" s="84" t="str">
        <f>IF(pt_fylk!Q414=0," ",pt_fylk!Q414)</f>
        <v xml:space="preserve"> </v>
      </c>
    </row>
    <row r="412" spans="2:18" x14ac:dyDescent="0.2">
      <c r="B412" s="83" t="str">
        <f>IF(pt_fylk!A415=0," ",pt_fylk!A415)</f>
        <v xml:space="preserve"> </v>
      </c>
      <c r="C412" s="84" t="str">
        <f>IF(pt_fylk!B415=0," ",pt_fylk!B415)</f>
        <v xml:space="preserve"> </v>
      </c>
      <c r="D412" s="84" t="str">
        <f>IF(pt_fylk!C415=0," ",pt_fylk!C415)</f>
        <v xml:space="preserve"> </v>
      </c>
      <c r="E412" s="84" t="str">
        <f>IF(pt_fylk!D415=0," ",pt_fylk!D415)</f>
        <v xml:space="preserve"> </v>
      </c>
      <c r="F412" s="84" t="str">
        <f>IF(pt_fylk!E415=0," ",pt_fylk!E415)</f>
        <v xml:space="preserve"> </v>
      </c>
      <c r="G412" s="84" t="str">
        <f>IF(pt_fylk!F415=0," ",pt_fylk!F415)</f>
        <v xml:space="preserve"> </v>
      </c>
      <c r="H412" s="84" t="str">
        <f>IF(pt_fylk!G415=0," ",pt_fylk!G415)</f>
        <v xml:space="preserve"> </v>
      </c>
      <c r="I412" s="84" t="str">
        <f>IF(pt_fylk!H415=0," ",pt_fylk!H415)</f>
        <v xml:space="preserve"> </v>
      </c>
      <c r="J412" s="84" t="str">
        <f>IF(pt_fylk!I415=0," ",pt_fylk!I415)</f>
        <v xml:space="preserve"> </v>
      </c>
      <c r="K412" s="84" t="str">
        <f>IF(pt_fylk!J415=0," ",pt_fylk!J415)</f>
        <v xml:space="preserve"> </v>
      </c>
      <c r="L412" s="84" t="str">
        <f>IF(pt_fylk!K415=0," ",pt_fylk!K415)</f>
        <v xml:space="preserve"> </v>
      </c>
      <c r="M412" s="84" t="str">
        <f>IF(pt_fylk!L415=0," ",pt_fylk!L415)</f>
        <v xml:space="preserve"> </v>
      </c>
      <c r="N412" s="84" t="str">
        <f>IF(pt_fylk!M415=0," ",pt_fylk!M415)</f>
        <v xml:space="preserve"> </v>
      </c>
      <c r="O412" s="84" t="str">
        <f>IF(pt_fylk!N415=0," ",pt_fylk!N415)</f>
        <v xml:space="preserve"> </v>
      </c>
      <c r="P412" s="84" t="str">
        <f>IF(pt_fylk!O415=0," ",pt_fylk!O415)</f>
        <v xml:space="preserve"> </v>
      </c>
      <c r="Q412" s="84" t="str">
        <f>IF(pt_fylk!P415=0," ",pt_fylk!P415)</f>
        <v xml:space="preserve"> </v>
      </c>
      <c r="R412" s="84" t="str">
        <f>IF(pt_fylk!Q415=0," ",pt_fylk!Q415)</f>
        <v xml:space="preserve"> </v>
      </c>
    </row>
    <row r="413" spans="2:18" x14ac:dyDescent="0.2">
      <c r="B413" s="83" t="str">
        <f>IF(pt_fylk!A416=0," ",pt_fylk!A416)</f>
        <v xml:space="preserve"> </v>
      </c>
      <c r="C413" s="84" t="str">
        <f>IF(pt_fylk!B416=0," ",pt_fylk!B416)</f>
        <v xml:space="preserve"> </v>
      </c>
      <c r="D413" s="84" t="str">
        <f>IF(pt_fylk!C416=0," ",pt_fylk!C416)</f>
        <v xml:space="preserve"> </v>
      </c>
      <c r="E413" s="84" t="str">
        <f>IF(pt_fylk!D416=0," ",pt_fylk!D416)</f>
        <v xml:space="preserve"> </v>
      </c>
      <c r="F413" s="84" t="str">
        <f>IF(pt_fylk!E416=0," ",pt_fylk!E416)</f>
        <v xml:space="preserve"> </v>
      </c>
      <c r="G413" s="84" t="str">
        <f>IF(pt_fylk!F416=0," ",pt_fylk!F416)</f>
        <v xml:space="preserve"> </v>
      </c>
      <c r="H413" s="84" t="str">
        <f>IF(pt_fylk!G416=0," ",pt_fylk!G416)</f>
        <v xml:space="preserve"> </v>
      </c>
      <c r="I413" s="84" t="str">
        <f>IF(pt_fylk!H416=0," ",pt_fylk!H416)</f>
        <v xml:space="preserve"> </v>
      </c>
      <c r="J413" s="84" t="str">
        <f>IF(pt_fylk!I416=0," ",pt_fylk!I416)</f>
        <v xml:space="preserve"> </v>
      </c>
      <c r="K413" s="84" t="str">
        <f>IF(pt_fylk!J416=0," ",pt_fylk!J416)</f>
        <v xml:space="preserve"> </v>
      </c>
      <c r="L413" s="84" t="str">
        <f>IF(pt_fylk!K416=0," ",pt_fylk!K416)</f>
        <v xml:space="preserve"> </v>
      </c>
      <c r="M413" s="84" t="str">
        <f>IF(pt_fylk!L416=0," ",pt_fylk!L416)</f>
        <v xml:space="preserve"> </v>
      </c>
      <c r="N413" s="84" t="str">
        <f>IF(pt_fylk!M416=0," ",pt_fylk!M416)</f>
        <v xml:space="preserve"> </v>
      </c>
      <c r="O413" s="84" t="str">
        <f>IF(pt_fylk!N416=0," ",pt_fylk!N416)</f>
        <v xml:space="preserve"> </v>
      </c>
      <c r="P413" s="84" t="str">
        <f>IF(pt_fylk!O416=0," ",pt_fylk!O416)</f>
        <v xml:space="preserve"> </v>
      </c>
      <c r="Q413" s="84" t="str">
        <f>IF(pt_fylk!P416=0," ",pt_fylk!P416)</f>
        <v xml:space="preserve"> </v>
      </c>
      <c r="R413" s="84" t="str">
        <f>IF(pt_fylk!Q416=0," ",pt_fylk!Q416)</f>
        <v xml:space="preserve"> </v>
      </c>
    </row>
    <row r="414" spans="2:18" x14ac:dyDescent="0.2">
      <c r="B414" s="83" t="str">
        <f>IF(pt_fylk!A417=0," ",pt_fylk!A417)</f>
        <v xml:space="preserve"> </v>
      </c>
      <c r="C414" s="84" t="str">
        <f>IF(pt_fylk!B417=0," ",pt_fylk!B417)</f>
        <v xml:space="preserve"> </v>
      </c>
      <c r="D414" s="84" t="str">
        <f>IF(pt_fylk!C417=0," ",pt_fylk!C417)</f>
        <v xml:space="preserve"> </v>
      </c>
      <c r="E414" s="84" t="str">
        <f>IF(pt_fylk!D417=0," ",pt_fylk!D417)</f>
        <v xml:space="preserve"> </v>
      </c>
      <c r="F414" s="84" t="str">
        <f>IF(pt_fylk!E417=0," ",pt_fylk!E417)</f>
        <v xml:space="preserve"> </v>
      </c>
      <c r="G414" s="84" t="str">
        <f>IF(pt_fylk!F417=0," ",pt_fylk!F417)</f>
        <v xml:space="preserve"> </v>
      </c>
      <c r="H414" s="84" t="str">
        <f>IF(pt_fylk!G417=0," ",pt_fylk!G417)</f>
        <v xml:space="preserve"> </v>
      </c>
      <c r="I414" s="84" t="str">
        <f>IF(pt_fylk!H417=0," ",pt_fylk!H417)</f>
        <v xml:space="preserve"> </v>
      </c>
      <c r="J414" s="84" t="str">
        <f>IF(pt_fylk!I417=0," ",pt_fylk!I417)</f>
        <v xml:space="preserve"> </v>
      </c>
      <c r="K414" s="84" t="str">
        <f>IF(pt_fylk!J417=0," ",pt_fylk!J417)</f>
        <v xml:space="preserve"> </v>
      </c>
      <c r="L414" s="84" t="str">
        <f>IF(pt_fylk!K417=0," ",pt_fylk!K417)</f>
        <v xml:space="preserve"> </v>
      </c>
      <c r="M414" s="84" t="str">
        <f>IF(pt_fylk!L417=0," ",pt_fylk!L417)</f>
        <v xml:space="preserve"> </v>
      </c>
      <c r="N414" s="84" t="str">
        <f>IF(pt_fylk!M417=0," ",pt_fylk!M417)</f>
        <v xml:space="preserve"> </v>
      </c>
      <c r="O414" s="84" t="str">
        <f>IF(pt_fylk!N417=0," ",pt_fylk!N417)</f>
        <v xml:space="preserve"> </v>
      </c>
      <c r="P414" s="84" t="str">
        <f>IF(pt_fylk!O417=0," ",pt_fylk!O417)</f>
        <v xml:space="preserve"> </v>
      </c>
      <c r="Q414" s="84" t="str">
        <f>IF(pt_fylk!P417=0," ",pt_fylk!P417)</f>
        <v xml:space="preserve"> </v>
      </c>
      <c r="R414" s="84" t="str">
        <f>IF(pt_fylk!Q417=0," ",pt_fylk!Q417)</f>
        <v xml:space="preserve"> </v>
      </c>
    </row>
    <row r="415" spans="2:18" x14ac:dyDescent="0.2">
      <c r="B415" s="83" t="str">
        <f>IF(pt_fylk!A418=0," ",pt_fylk!A418)</f>
        <v xml:space="preserve"> </v>
      </c>
      <c r="C415" s="84" t="str">
        <f>IF(pt_fylk!B418=0," ",pt_fylk!B418)</f>
        <v xml:space="preserve"> </v>
      </c>
      <c r="D415" s="84" t="str">
        <f>IF(pt_fylk!C418=0," ",pt_fylk!C418)</f>
        <v xml:space="preserve"> </v>
      </c>
      <c r="E415" s="84" t="str">
        <f>IF(pt_fylk!D418=0," ",pt_fylk!D418)</f>
        <v xml:space="preserve"> </v>
      </c>
      <c r="F415" s="84" t="str">
        <f>IF(pt_fylk!E418=0," ",pt_fylk!E418)</f>
        <v xml:space="preserve"> </v>
      </c>
      <c r="G415" s="84" t="str">
        <f>IF(pt_fylk!F418=0," ",pt_fylk!F418)</f>
        <v xml:space="preserve"> </v>
      </c>
      <c r="H415" s="84" t="str">
        <f>IF(pt_fylk!G418=0," ",pt_fylk!G418)</f>
        <v xml:space="preserve"> </v>
      </c>
      <c r="I415" s="84" t="str">
        <f>IF(pt_fylk!H418=0," ",pt_fylk!H418)</f>
        <v xml:space="preserve"> </v>
      </c>
      <c r="J415" s="84" t="str">
        <f>IF(pt_fylk!I418=0," ",pt_fylk!I418)</f>
        <v xml:space="preserve"> </v>
      </c>
      <c r="K415" s="84" t="str">
        <f>IF(pt_fylk!J418=0," ",pt_fylk!J418)</f>
        <v xml:space="preserve"> </v>
      </c>
      <c r="L415" s="84" t="str">
        <f>IF(pt_fylk!K418=0," ",pt_fylk!K418)</f>
        <v xml:space="preserve"> </v>
      </c>
      <c r="M415" s="84" t="str">
        <f>IF(pt_fylk!L418=0," ",pt_fylk!L418)</f>
        <v xml:space="preserve"> </v>
      </c>
      <c r="N415" s="84" t="str">
        <f>IF(pt_fylk!M418=0," ",pt_fylk!M418)</f>
        <v xml:space="preserve"> </v>
      </c>
      <c r="O415" s="84" t="str">
        <f>IF(pt_fylk!N418=0," ",pt_fylk!N418)</f>
        <v xml:space="preserve"> </v>
      </c>
      <c r="P415" s="84" t="str">
        <f>IF(pt_fylk!O418=0," ",pt_fylk!O418)</f>
        <v xml:space="preserve"> </v>
      </c>
      <c r="Q415" s="84" t="str">
        <f>IF(pt_fylk!P418=0," ",pt_fylk!P418)</f>
        <v xml:space="preserve"> </v>
      </c>
      <c r="R415" s="84" t="str">
        <f>IF(pt_fylk!Q418=0," ",pt_fylk!Q418)</f>
        <v xml:space="preserve"> </v>
      </c>
    </row>
    <row r="416" spans="2:18" x14ac:dyDescent="0.2">
      <c r="B416" s="83" t="str">
        <f>IF(pt_fylk!A419=0," ",pt_fylk!A419)</f>
        <v xml:space="preserve"> </v>
      </c>
      <c r="C416" s="84" t="str">
        <f>IF(pt_fylk!B419=0," ",pt_fylk!B419)</f>
        <v xml:space="preserve"> </v>
      </c>
      <c r="D416" s="84" t="str">
        <f>IF(pt_fylk!C419=0," ",pt_fylk!C419)</f>
        <v xml:space="preserve"> </v>
      </c>
      <c r="E416" s="84" t="str">
        <f>IF(pt_fylk!D419=0," ",pt_fylk!D419)</f>
        <v xml:space="preserve"> </v>
      </c>
      <c r="F416" s="84" t="str">
        <f>IF(pt_fylk!E419=0," ",pt_fylk!E419)</f>
        <v xml:space="preserve"> </v>
      </c>
      <c r="G416" s="84" t="str">
        <f>IF(pt_fylk!F419=0," ",pt_fylk!F419)</f>
        <v xml:space="preserve"> </v>
      </c>
      <c r="H416" s="84" t="str">
        <f>IF(pt_fylk!G419=0," ",pt_fylk!G419)</f>
        <v xml:space="preserve"> </v>
      </c>
      <c r="I416" s="84" t="str">
        <f>IF(pt_fylk!H419=0," ",pt_fylk!H419)</f>
        <v xml:space="preserve"> </v>
      </c>
      <c r="J416" s="84" t="str">
        <f>IF(pt_fylk!I419=0," ",pt_fylk!I419)</f>
        <v xml:space="preserve"> </v>
      </c>
      <c r="K416" s="84" t="str">
        <f>IF(pt_fylk!J419=0," ",pt_fylk!J419)</f>
        <v xml:space="preserve"> </v>
      </c>
      <c r="L416" s="84" t="str">
        <f>IF(pt_fylk!K419=0," ",pt_fylk!K419)</f>
        <v xml:space="preserve"> </v>
      </c>
      <c r="M416" s="84" t="str">
        <f>IF(pt_fylk!L419=0," ",pt_fylk!L419)</f>
        <v xml:space="preserve"> </v>
      </c>
      <c r="N416" s="84" t="str">
        <f>IF(pt_fylk!M419=0," ",pt_fylk!M419)</f>
        <v xml:space="preserve"> </v>
      </c>
      <c r="O416" s="84" t="str">
        <f>IF(pt_fylk!N419=0," ",pt_fylk!N419)</f>
        <v xml:space="preserve"> </v>
      </c>
      <c r="P416" s="84" t="str">
        <f>IF(pt_fylk!O419=0," ",pt_fylk!O419)</f>
        <v xml:space="preserve"> </v>
      </c>
      <c r="Q416" s="84" t="str">
        <f>IF(pt_fylk!P419=0," ",pt_fylk!P419)</f>
        <v xml:space="preserve"> </v>
      </c>
      <c r="R416" s="84" t="str">
        <f>IF(pt_fylk!Q419=0," ",pt_fylk!Q419)</f>
        <v xml:space="preserve"> </v>
      </c>
    </row>
    <row r="417" spans="2:18" x14ac:dyDescent="0.2">
      <c r="B417" s="83" t="str">
        <f>IF(pt_fylk!A420=0," ",pt_fylk!A420)</f>
        <v xml:space="preserve"> </v>
      </c>
      <c r="C417" s="84" t="str">
        <f>IF(pt_fylk!B420=0," ",pt_fylk!B420)</f>
        <v xml:space="preserve"> </v>
      </c>
      <c r="D417" s="84" t="str">
        <f>IF(pt_fylk!C420=0," ",pt_fylk!C420)</f>
        <v xml:space="preserve"> </v>
      </c>
      <c r="E417" s="84" t="str">
        <f>IF(pt_fylk!D420=0," ",pt_fylk!D420)</f>
        <v xml:space="preserve"> </v>
      </c>
      <c r="F417" s="84" t="str">
        <f>IF(pt_fylk!E420=0," ",pt_fylk!E420)</f>
        <v xml:space="preserve"> </v>
      </c>
      <c r="G417" s="84" t="str">
        <f>IF(pt_fylk!F420=0," ",pt_fylk!F420)</f>
        <v xml:space="preserve"> </v>
      </c>
      <c r="H417" s="84" t="str">
        <f>IF(pt_fylk!G420=0," ",pt_fylk!G420)</f>
        <v xml:space="preserve"> </v>
      </c>
      <c r="I417" s="84" t="str">
        <f>IF(pt_fylk!H420=0," ",pt_fylk!H420)</f>
        <v xml:space="preserve"> </v>
      </c>
      <c r="J417" s="84" t="str">
        <f>IF(pt_fylk!I420=0," ",pt_fylk!I420)</f>
        <v xml:space="preserve"> </v>
      </c>
      <c r="K417" s="84" t="str">
        <f>IF(pt_fylk!J420=0," ",pt_fylk!J420)</f>
        <v xml:space="preserve"> </v>
      </c>
      <c r="L417" s="84" t="str">
        <f>IF(pt_fylk!K420=0," ",pt_fylk!K420)</f>
        <v xml:space="preserve"> </v>
      </c>
      <c r="M417" s="84" t="str">
        <f>IF(pt_fylk!L420=0," ",pt_fylk!L420)</f>
        <v xml:space="preserve"> </v>
      </c>
      <c r="N417" s="84" t="str">
        <f>IF(pt_fylk!M420=0," ",pt_fylk!M420)</f>
        <v xml:space="preserve"> </v>
      </c>
      <c r="O417" s="84" t="str">
        <f>IF(pt_fylk!N420=0," ",pt_fylk!N420)</f>
        <v xml:space="preserve"> </v>
      </c>
      <c r="P417" s="84" t="str">
        <f>IF(pt_fylk!O420=0," ",pt_fylk!O420)</f>
        <v xml:space="preserve"> </v>
      </c>
      <c r="Q417" s="84" t="str">
        <f>IF(pt_fylk!P420=0," ",pt_fylk!P420)</f>
        <v xml:space="preserve"> </v>
      </c>
      <c r="R417" s="84" t="str">
        <f>IF(pt_fylk!Q420=0," ",pt_fylk!Q420)</f>
        <v xml:space="preserve"> </v>
      </c>
    </row>
    <row r="418" spans="2:18" x14ac:dyDescent="0.2">
      <c r="B418" s="83" t="str">
        <f>IF(pt_fylk!A421=0," ",pt_fylk!A421)</f>
        <v xml:space="preserve"> </v>
      </c>
      <c r="C418" s="84" t="str">
        <f>IF(pt_fylk!B421=0," ",pt_fylk!B421)</f>
        <v xml:space="preserve"> </v>
      </c>
      <c r="D418" s="84" t="str">
        <f>IF(pt_fylk!C421=0," ",pt_fylk!C421)</f>
        <v xml:space="preserve"> </v>
      </c>
      <c r="E418" s="84" t="str">
        <f>IF(pt_fylk!D421=0," ",pt_fylk!D421)</f>
        <v xml:space="preserve"> </v>
      </c>
      <c r="F418" s="84" t="str">
        <f>IF(pt_fylk!E421=0," ",pt_fylk!E421)</f>
        <v xml:space="preserve"> </v>
      </c>
      <c r="G418" s="84" t="str">
        <f>IF(pt_fylk!F421=0," ",pt_fylk!F421)</f>
        <v xml:space="preserve"> </v>
      </c>
      <c r="H418" s="84" t="str">
        <f>IF(pt_fylk!G421=0," ",pt_fylk!G421)</f>
        <v xml:space="preserve"> </v>
      </c>
      <c r="I418" s="84" t="str">
        <f>IF(pt_fylk!H421=0," ",pt_fylk!H421)</f>
        <v xml:space="preserve"> </v>
      </c>
      <c r="J418" s="84" t="str">
        <f>IF(pt_fylk!I421=0," ",pt_fylk!I421)</f>
        <v xml:space="preserve"> </v>
      </c>
      <c r="K418" s="84" t="str">
        <f>IF(pt_fylk!J421=0," ",pt_fylk!J421)</f>
        <v xml:space="preserve"> </v>
      </c>
      <c r="L418" s="84" t="str">
        <f>IF(pt_fylk!K421=0," ",pt_fylk!K421)</f>
        <v xml:space="preserve"> </v>
      </c>
      <c r="M418" s="84" t="str">
        <f>IF(pt_fylk!L421=0," ",pt_fylk!L421)</f>
        <v xml:space="preserve"> </v>
      </c>
      <c r="N418" s="84" t="str">
        <f>IF(pt_fylk!M421=0," ",pt_fylk!M421)</f>
        <v xml:space="preserve"> </v>
      </c>
      <c r="O418" s="84" t="str">
        <f>IF(pt_fylk!N421=0," ",pt_fylk!N421)</f>
        <v xml:space="preserve"> </v>
      </c>
      <c r="P418" s="84" t="str">
        <f>IF(pt_fylk!O421=0," ",pt_fylk!O421)</f>
        <v xml:space="preserve"> </v>
      </c>
      <c r="Q418" s="84" t="str">
        <f>IF(pt_fylk!P421=0," ",pt_fylk!P421)</f>
        <v xml:space="preserve"> </v>
      </c>
      <c r="R418" s="84" t="str">
        <f>IF(pt_fylk!Q421=0," ",pt_fylk!Q421)</f>
        <v xml:space="preserve"> </v>
      </c>
    </row>
    <row r="419" spans="2:18" x14ac:dyDescent="0.2">
      <c r="B419" s="83" t="str">
        <f>IF(pt_fylk!A422=0," ",pt_fylk!A422)</f>
        <v xml:space="preserve"> </v>
      </c>
      <c r="C419" s="84" t="str">
        <f>IF(pt_fylk!B422=0," ",pt_fylk!B422)</f>
        <v xml:space="preserve"> </v>
      </c>
      <c r="D419" s="84" t="str">
        <f>IF(pt_fylk!C422=0," ",pt_fylk!C422)</f>
        <v xml:space="preserve"> </v>
      </c>
      <c r="E419" s="84" t="str">
        <f>IF(pt_fylk!D422=0," ",pt_fylk!D422)</f>
        <v xml:space="preserve"> </v>
      </c>
      <c r="F419" s="84" t="str">
        <f>IF(pt_fylk!E422=0," ",pt_fylk!E422)</f>
        <v xml:space="preserve"> </v>
      </c>
      <c r="G419" s="84" t="str">
        <f>IF(pt_fylk!F422=0," ",pt_fylk!F422)</f>
        <v xml:space="preserve"> </v>
      </c>
      <c r="H419" s="84" t="str">
        <f>IF(pt_fylk!G422=0," ",pt_fylk!G422)</f>
        <v xml:space="preserve"> </v>
      </c>
      <c r="I419" s="84" t="str">
        <f>IF(pt_fylk!H422=0," ",pt_fylk!H422)</f>
        <v xml:space="preserve"> </v>
      </c>
      <c r="J419" s="84" t="str">
        <f>IF(pt_fylk!I422=0," ",pt_fylk!I422)</f>
        <v xml:space="preserve"> </v>
      </c>
      <c r="K419" s="84" t="str">
        <f>IF(pt_fylk!J422=0," ",pt_fylk!J422)</f>
        <v xml:space="preserve"> </v>
      </c>
      <c r="L419" s="84" t="str">
        <f>IF(pt_fylk!K422=0," ",pt_fylk!K422)</f>
        <v xml:space="preserve"> </v>
      </c>
      <c r="M419" s="84" t="str">
        <f>IF(pt_fylk!L422=0," ",pt_fylk!L422)</f>
        <v xml:space="preserve"> </v>
      </c>
      <c r="N419" s="84" t="str">
        <f>IF(pt_fylk!M422=0," ",pt_fylk!M422)</f>
        <v xml:space="preserve"> </v>
      </c>
      <c r="O419" s="84" t="str">
        <f>IF(pt_fylk!N422=0," ",pt_fylk!N422)</f>
        <v xml:space="preserve"> </v>
      </c>
      <c r="P419" s="84" t="str">
        <f>IF(pt_fylk!O422=0," ",pt_fylk!O422)</f>
        <v xml:space="preserve"> </v>
      </c>
      <c r="Q419" s="84" t="str">
        <f>IF(pt_fylk!P422=0," ",pt_fylk!P422)</f>
        <v xml:space="preserve"> </v>
      </c>
      <c r="R419" s="84" t="str">
        <f>IF(pt_fylk!Q422=0," ",pt_fylk!Q422)</f>
        <v xml:space="preserve"> </v>
      </c>
    </row>
    <row r="420" spans="2:18" x14ac:dyDescent="0.2">
      <c r="B420" s="83" t="str">
        <f>IF(pt_fylk!A423=0," ",pt_fylk!A423)</f>
        <v xml:space="preserve"> </v>
      </c>
      <c r="C420" s="84" t="str">
        <f>IF(pt_fylk!B423=0," ",pt_fylk!B423)</f>
        <v xml:space="preserve"> </v>
      </c>
      <c r="D420" s="84" t="str">
        <f>IF(pt_fylk!C423=0," ",pt_fylk!C423)</f>
        <v xml:space="preserve"> </v>
      </c>
      <c r="E420" s="84" t="str">
        <f>IF(pt_fylk!D423=0," ",pt_fylk!D423)</f>
        <v xml:space="preserve"> </v>
      </c>
      <c r="F420" s="84" t="str">
        <f>IF(pt_fylk!E423=0," ",pt_fylk!E423)</f>
        <v xml:space="preserve"> </v>
      </c>
      <c r="G420" s="84" t="str">
        <f>IF(pt_fylk!F423=0," ",pt_fylk!F423)</f>
        <v xml:space="preserve"> </v>
      </c>
      <c r="H420" s="84" t="str">
        <f>IF(pt_fylk!G423=0," ",pt_fylk!G423)</f>
        <v xml:space="preserve"> </v>
      </c>
      <c r="I420" s="84" t="str">
        <f>IF(pt_fylk!H423=0," ",pt_fylk!H423)</f>
        <v xml:space="preserve"> </v>
      </c>
      <c r="J420" s="84" t="str">
        <f>IF(pt_fylk!I423=0," ",pt_fylk!I423)</f>
        <v xml:space="preserve"> </v>
      </c>
      <c r="K420" s="84" t="str">
        <f>IF(pt_fylk!J423=0," ",pt_fylk!J423)</f>
        <v xml:space="preserve"> </v>
      </c>
      <c r="L420" s="84" t="str">
        <f>IF(pt_fylk!K423=0," ",pt_fylk!K423)</f>
        <v xml:space="preserve"> </v>
      </c>
      <c r="M420" s="84" t="str">
        <f>IF(pt_fylk!L423=0," ",pt_fylk!L423)</f>
        <v xml:space="preserve"> </v>
      </c>
      <c r="N420" s="84" t="str">
        <f>IF(pt_fylk!M423=0," ",pt_fylk!M423)</f>
        <v xml:space="preserve"> </v>
      </c>
      <c r="O420" s="84" t="str">
        <f>IF(pt_fylk!N423=0," ",pt_fylk!N423)</f>
        <v xml:space="preserve"> </v>
      </c>
      <c r="P420" s="84" t="str">
        <f>IF(pt_fylk!O423=0," ",pt_fylk!O423)</f>
        <v xml:space="preserve"> </v>
      </c>
      <c r="Q420" s="84" t="str">
        <f>IF(pt_fylk!P423=0," ",pt_fylk!P423)</f>
        <v xml:space="preserve"> </v>
      </c>
      <c r="R420" s="84" t="str">
        <f>IF(pt_fylk!Q423=0," ",pt_fylk!Q423)</f>
        <v xml:space="preserve"> </v>
      </c>
    </row>
    <row r="421" spans="2:18" x14ac:dyDescent="0.2">
      <c r="B421" s="83" t="str">
        <f>IF(pt_fylk!A424=0," ",pt_fylk!A424)</f>
        <v xml:space="preserve"> </v>
      </c>
      <c r="C421" s="84" t="str">
        <f>IF(pt_fylk!B424=0," ",pt_fylk!B424)</f>
        <v xml:space="preserve"> </v>
      </c>
      <c r="D421" s="84" t="str">
        <f>IF(pt_fylk!C424=0," ",pt_fylk!C424)</f>
        <v xml:space="preserve"> </v>
      </c>
      <c r="E421" s="84" t="str">
        <f>IF(pt_fylk!D424=0," ",pt_fylk!D424)</f>
        <v xml:space="preserve"> </v>
      </c>
      <c r="F421" s="84" t="str">
        <f>IF(pt_fylk!E424=0," ",pt_fylk!E424)</f>
        <v xml:space="preserve"> </v>
      </c>
      <c r="G421" s="84" t="str">
        <f>IF(pt_fylk!F424=0," ",pt_fylk!F424)</f>
        <v xml:space="preserve"> </v>
      </c>
      <c r="H421" s="84" t="str">
        <f>IF(pt_fylk!G424=0," ",pt_fylk!G424)</f>
        <v xml:space="preserve"> </v>
      </c>
      <c r="I421" s="84" t="str">
        <f>IF(pt_fylk!H424=0," ",pt_fylk!H424)</f>
        <v xml:space="preserve"> </v>
      </c>
      <c r="J421" s="84" t="str">
        <f>IF(pt_fylk!I424=0," ",pt_fylk!I424)</f>
        <v xml:space="preserve"> </v>
      </c>
      <c r="K421" s="84" t="str">
        <f>IF(pt_fylk!J424=0," ",pt_fylk!J424)</f>
        <v xml:space="preserve"> </v>
      </c>
      <c r="L421" s="84" t="str">
        <f>IF(pt_fylk!K424=0," ",pt_fylk!K424)</f>
        <v xml:space="preserve"> </v>
      </c>
      <c r="M421" s="84" t="str">
        <f>IF(pt_fylk!L424=0," ",pt_fylk!L424)</f>
        <v xml:space="preserve"> </v>
      </c>
      <c r="N421" s="84" t="str">
        <f>IF(pt_fylk!M424=0," ",pt_fylk!M424)</f>
        <v xml:space="preserve"> </v>
      </c>
      <c r="O421" s="84" t="str">
        <f>IF(pt_fylk!N424=0," ",pt_fylk!N424)</f>
        <v xml:space="preserve"> </v>
      </c>
      <c r="P421" s="84" t="str">
        <f>IF(pt_fylk!O424=0," ",pt_fylk!O424)</f>
        <v xml:space="preserve"> </v>
      </c>
      <c r="Q421" s="84" t="str">
        <f>IF(pt_fylk!P424=0," ",pt_fylk!P424)</f>
        <v xml:space="preserve"> </v>
      </c>
      <c r="R421" s="84" t="str">
        <f>IF(pt_fylk!Q424=0," ",pt_fylk!Q424)</f>
        <v xml:space="preserve"> </v>
      </c>
    </row>
    <row r="422" spans="2:18" x14ac:dyDescent="0.2">
      <c r="B422" s="83" t="str">
        <f>IF(pt_fylk!A425=0," ",pt_fylk!A425)</f>
        <v xml:space="preserve"> </v>
      </c>
      <c r="C422" s="84" t="str">
        <f>IF(pt_fylk!B425=0," ",pt_fylk!B425)</f>
        <v xml:space="preserve"> </v>
      </c>
      <c r="D422" s="84" t="str">
        <f>IF(pt_fylk!C425=0," ",pt_fylk!C425)</f>
        <v xml:space="preserve"> </v>
      </c>
      <c r="E422" s="84" t="str">
        <f>IF(pt_fylk!D425=0," ",pt_fylk!D425)</f>
        <v xml:space="preserve"> </v>
      </c>
      <c r="F422" s="84" t="str">
        <f>IF(pt_fylk!E425=0," ",pt_fylk!E425)</f>
        <v xml:space="preserve"> </v>
      </c>
      <c r="G422" s="84" t="str">
        <f>IF(pt_fylk!F425=0," ",pt_fylk!F425)</f>
        <v xml:space="preserve"> </v>
      </c>
      <c r="H422" s="84" t="str">
        <f>IF(pt_fylk!G425=0," ",pt_fylk!G425)</f>
        <v xml:space="preserve"> </v>
      </c>
      <c r="I422" s="84" t="str">
        <f>IF(pt_fylk!H425=0," ",pt_fylk!H425)</f>
        <v xml:space="preserve"> </v>
      </c>
      <c r="J422" s="84" t="str">
        <f>IF(pt_fylk!I425=0," ",pt_fylk!I425)</f>
        <v xml:space="preserve"> </v>
      </c>
      <c r="K422" s="84" t="str">
        <f>IF(pt_fylk!J425=0," ",pt_fylk!J425)</f>
        <v xml:space="preserve"> </v>
      </c>
      <c r="L422" s="84" t="str">
        <f>IF(pt_fylk!K425=0," ",pt_fylk!K425)</f>
        <v xml:space="preserve"> </v>
      </c>
      <c r="M422" s="84" t="str">
        <f>IF(pt_fylk!L425=0," ",pt_fylk!L425)</f>
        <v xml:space="preserve"> </v>
      </c>
      <c r="N422" s="84" t="str">
        <f>IF(pt_fylk!M425=0," ",pt_fylk!M425)</f>
        <v xml:space="preserve"> </v>
      </c>
      <c r="O422" s="84" t="str">
        <f>IF(pt_fylk!N425=0," ",pt_fylk!N425)</f>
        <v xml:space="preserve"> </v>
      </c>
      <c r="P422" s="84" t="str">
        <f>IF(pt_fylk!O425=0," ",pt_fylk!O425)</f>
        <v xml:space="preserve"> </v>
      </c>
      <c r="Q422" s="84" t="str">
        <f>IF(pt_fylk!P425=0," ",pt_fylk!P425)</f>
        <v xml:space="preserve"> </v>
      </c>
      <c r="R422" s="84" t="str">
        <f>IF(pt_fylk!Q425=0," ",pt_fylk!Q425)</f>
        <v xml:space="preserve"> </v>
      </c>
    </row>
    <row r="423" spans="2:18" x14ac:dyDescent="0.2">
      <c r="B423" s="83" t="str">
        <f>IF(pt_fylk!A426=0," ",pt_fylk!A426)</f>
        <v xml:space="preserve"> </v>
      </c>
      <c r="C423" s="84" t="str">
        <f>IF(pt_fylk!B426=0," ",pt_fylk!B426)</f>
        <v xml:space="preserve"> </v>
      </c>
      <c r="D423" s="84" t="str">
        <f>IF(pt_fylk!C426=0," ",pt_fylk!C426)</f>
        <v xml:space="preserve"> </v>
      </c>
      <c r="E423" s="84" t="str">
        <f>IF(pt_fylk!D426=0," ",pt_fylk!D426)</f>
        <v xml:space="preserve"> </v>
      </c>
      <c r="F423" s="84" t="str">
        <f>IF(pt_fylk!E426=0," ",pt_fylk!E426)</f>
        <v xml:space="preserve"> </v>
      </c>
      <c r="G423" s="84" t="str">
        <f>IF(pt_fylk!F426=0," ",pt_fylk!F426)</f>
        <v xml:space="preserve"> </v>
      </c>
      <c r="H423" s="84" t="str">
        <f>IF(pt_fylk!G426=0," ",pt_fylk!G426)</f>
        <v xml:space="preserve"> </v>
      </c>
      <c r="I423" s="84" t="str">
        <f>IF(pt_fylk!H426=0," ",pt_fylk!H426)</f>
        <v xml:space="preserve"> </v>
      </c>
      <c r="J423" s="84" t="str">
        <f>IF(pt_fylk!I426=0," ",pt_fylk!I426)</f>
        <v xml:space="preserve"> </v>
      </c>
      <c r="K423" s="84" t="str">
        <f>IF(pt_fylk!J426=0," ",pt_fylk!J426)</f>
        <v xml:space="preserve"> </v>
      </c>
      <c r="L423" s="84" t="str">
        <f>IF(pt_fylk!K426=0," ",pt_fylk!K426)</f>
        <v xml:space="preserve"> </v>
      </c>
      <c r="M423" s="84" t="str">
        <f>IF(pt_fylk!L426=0," ",pt_fylk!L426)</f>
        <v xml:space="preserve"> </v>
      </c>
      <c r="N423" s="84" t="str">
        <f>IF(pt_fylk!M426=0," ",pt_fylk!M426)</f>
        <v xml:space="preserve"> </v>
      </c>
      <c r="O423" s="84" t="str">
        <f>IF(pt_fylk!N426=0," ",pt_fylk!N426)</f>
        <v xml:space="preserve"> </v>
      </c>
      <c r="P423" s="84" t="str">
        <f>IF(pt_fylk!O426=0," ",pt_fylk!O426)</f>
        <v xml:space="preserve"> </v>
      </c>
      <c r="Q423" s="84" t="str">
        <f>IF(pt_fylk!P426=0," ",pt_fylk!P426)</f>
        <v xml:space="preserve"> </v>
      </c>
      <c r="R423" s="84" t="str">
        <f>IF(pt_fylk!Q426=0," ",pt_fylk!Q426)</f>
        <v xml:space="preserve"> </v>
      </c>
    </row>
    <row r="424" spans="2:18" x14ac:dyDescent="0.2">
      <c r="B424" s="83" t="str">
        <f>IF(pt_fylk!A427=0," ",pt_fylk!A427)</f>
        <v xml:space="preserve"> </v>
      </c>
      <c r="C424" s="84" t="str">
        <f>IF(pt_fylk!B427=0," ",pt_fylk!B427)</f>
        <v xml:space="preserve"> </v>
      </c>
      <c r="D424" s="84" t="str">
        <f>IF(pt_fylk!C427=0," ",pt_fylk!C427)</f>
        <v xml:space="preserve"> </v>
      </c>
      <c r="E424" s="84" t="str">
        <f>IF(pt_fylk!D427=0," ",pt_fylk!D427)</f>
        <v xml:space="preserve"> </v>
      </c>
      <c r="F424" s="84" t="str">
        <f>IF(pt_fylk!E427=0," ",pt_fylk!E427)</f>
        <v xml:space="preserve"> </v>
      </c>
      <c r="G424" s="84" t="str">
        <f>IF(pt_fylk!F427=0," ",pt_fylk!F427)</f>
        <v xml:space="preserve"> </v>
      </c>
      <c r="H424" s="84" t="str">
        <f>IF(pt_fylk!G427=0," ",pt_fylk!G427)</f>
        <v xml:space="preserve"> </v>
      </c>
      <c r="I424" s="84" t="str">
        <f>IF(pt_fylk!H427=0," ",pt_fylk!H427)</f>
        <v xml:space="preserve"> </v>
      </c>
      <c r="J424" s="84" t="str">
        <f>IF(pt_fylk!I427=0," ",pt_fylk!I427)</f>
        <v xml:space="preserve"> </v>
      </c>
      <c r="K424" s="84" t="str">
        <f>IF(pt_fylk!J427=0," ",pt_fylk!J427)</f>
        <v xml:space="preserve"> </v>
      </c>
      <c r="L424" s="84" t="str">
        <f>IF(pt_fylk!K427=0," ",pt_fylk!K427)</f>
        <v xml:space="preserve"> </v>
      </c>
      <c r="M424" s="84" t="str">
        <f>IF(pt_fylk!L427=0," ",pt_fylk!L427)</f>
        <v xml:space="preserve"> </v>
      </c>
      <c r="N424" s="84" t="str">
        <f>IF(pt_fylk!M427=0," ",pt_fylk!M427)</f>
        <v xml:space="preserve"> </v>
      </c>
      <c r="O424" s="84" t="str">
        <f>IF(pt_fylk!N427=0," ",pt_fylk!N427)</f>
        <v xml:space="preserve"> </v>
      </c>
      <c r="P424" s="84" t="str">
        <f>IF(pt_fylk!O427=0," ",pt_fylk!O427)</f>
        <v xml:space="preserve"> </v>
      </c>
      <c r="Q424" s="84" t="str">
        <f>IF(pt_fylk!P427=0," ",pt_fylk!P427)</f>
        <v xml:space="preserve"> </v>
      </c>
      <c r="R424" s="84" t="str">
        <f>IF(pt_fylk!Q427=0," ",pt_fylk!Q427)</f>
        <v xml:space="preserve"> </v>
      </c>
    </row>
    <row r="425" spans="2:18" x14ac:dyDescent="0.2">
      <c r="B425" s="83" t="str">
        <f>IF(pt_fylk!A428=0," ",pt_fylk!A428)</f>
        <v xml:space="preserve"> </v>
      </c>
      <c r="C425" s="84" t="str">
        <f>IF(pt_fylk!B428=0," ",pt_fylk!B428)</f>
        <v xml:space="preserve"> </v>
      </c>
      <c r="D425" s="84" t="str">
        <f>IF(pt_fylk!C428=0," ",pt_fylk!C428)</f>
        <v xml:space="preserve"> </v>
      </c>
      <c r="E425" s="84" t="str">
        <f>IF(pt_fylk!D428=0," ",pt_fylk!D428)</f>
        <v xml:space="preserve"> </v>
      </c>
      <c r="F425" s="84" t="str">
        <f>IF(pt_fylk!E428=0," ",pt_fylk!E428)</f>
        <v xml:space="preserve"> </v>
      </c>
      <c r="G425" s="84" t="str">
        <f>IF(pt_fylk!F428=0," ",pt_fylk!F428)</f>
        <v xml:space="preserve"> </v>
      </c>
      <c r="H425" s="84" t="str">
        <f>IF(pt_fylk!G428=0," ",pt_fylk!G428)</f>
        <v xml:space="preserve"> </v>
      </c>
      <c r="I425" s="84" t="str">
        <f>IF(pt_fylk!H428=0," ",pt_fylk!H428)</f>
        <v xml:space="preserve"> </v>
      </c>
      <c r="J425" s="84" t="str">
        <f>IF(pt_fylk!I428=0," ",pt_fylk!I428)</f>
        <v xml:space="preserve"> </v>
      </c>
      <c r="K425" s="84" t="str">
        <f>IF(pt_fylk!J428=0," ",pt_fylk!J428)</f>
        <v xml:space="preserve"> </v>
      </c>
      <c r="L425" s="84" t="str">
        <f>IF(pt_fylk!K428=0," ",pt_fylk!K428)</f>
        <v xml:space="preserve"> </v>
      </c>
      <c r="M425" s="84" t="str">
        <f>IF(pt_fylk!L428=0," ",pt_fylk!L428)</f>
        <v xml:space="preserve"> </v>
      </c>
      <c r="N425" s="84" t="str">
        <f>IF(pt_fylk!M428=0," ",pt_fylk!M428)</f>
        <v xml:space="preserve"> </v>
      </c>
      <c r="O425" s="84" t="str">
        <f>IF(pt_fylk!N428=0," ",pt_fylk!N428)</f>
        <v xml:space="preserve"> </v>
      </c>
      <c r="P425" s="84" t="str">
        <f>IF(pt_fylk!O428=0," ",pt_fylk!O428)</f>
        <v xml:space="preserve"> </v>
      </c>
      <c r="Q425" s="84" t="str">
        <f>IF(pt_fylk!P428=0," ",pt_fylk!P428)</f>
        <v xml:space="preserve"> </v>
      </c>
      <c r="R425" s="84" t="str">
        <f>IF(pt_fylk!Q428=0," ",pt_fylk!Q428)</f>
        <v xml:space="preserve"> </v>
      </c>
    </row>
    <row r="426" spans="2:18" x14ac:dyDescent="0.2">
      <c r="B426" s="83" t="str">
        <f>IF(pt_fylk!A429=0," ",pt_fylk!A429)</f>
        <v xml:space="preserve"> </v>
      </c>
      <c r="C426" s="84" t="str">
        <f>IF(pt_fylk!B429=0," ",pt_fylk!B429)</f>
        <v xml:space="preserve"> </v>
      </c>
      <c r="D426" s="84" t="str">
        <f>IF(pt_fylk!C429=0," ",pt_fylk!C429)</f>
        <v xml:space="preserve"> </v>
      </c>
      <c r="E426" s="84" t="str">
        <f>IF(pt_fylk!D429=0," ",pt_fylk!D429)</f>
        <v xml:space="preserve"> </v>
      </c>
      <c r="F426" s="84" t="str">
        <f>IF(pt_fylk!E429=0," ",pt_fylk!E429)</f>
        <v xml:space="preserve"> </v>
      </c>
      <c r="G426" s="84" t="str">
        <f>IF(pt_fylk!F429=0," ",pt_fylk!F429)</f>
        <v xml:space="preserve"> </v>
      </c>
      <c r="H426" s="84" t="str">
        <f>IF(pt_fylk!G429=0," ",pt_fylk!G429)</f>
        <v xml:space="preserve"> </v>
      </c>
      <c r="I426" s="84" t="str">
        <f>IF(pt_fylk!H429=0," ",pt_fylk!H429)</f>
        <v xml:space="preserve"> </v>
      </c>
      <c r="J426" s="84" t="str">
        <f>IF(pt_fylk!I429=0," ",pt_fylk!I429)</f>
        <v xml:space="preserve"> </v>
      </c>
      <c r="K426" s="84" t="str">
        <f>IF(pt_fylk!J429=0," ",pt_fylk!J429)</f>
        <v xml:space="preserve"> </v>
      </c>
      <c r="L426" s="84" t="str">
        <f>IF(pt_fylk!K429=0," ",pt_fylk!K429)</f>
        <v xml:space="preserve"> </v>
      </c>
      <c r="M426" s="84" t="str">
        <f>IF(pt_fylk!L429=0," ",pt_fylk!L429)</f>
        <v xml:space="preserve"> </v>
      </c>
      <c r="N426" s="84" t="str">
        <f>IF(pt_fylk!M429=0," ",pt_fylk!M429)</f>
        <v xml:space="preserve"> </v>
      </c>
      <c r="O426" s="84" t="str">
        <f>IF(pt_fylk!N429=0," ",pt_fylk!N429)</f>
        <v xml:space="preserve"> </v>
      </c>
      <c r="P426" s="84" t="str">
        <f>IF(pt_fylk!O429=0," ",pt_fylk!O429)</f>
        <v xml:space="preserve"> </v>
      </c>
      <c r="Q426" s="84" t="str">
        <f>IF(pt_fylk!P429=0," ",pt_fylk!P429)</f>
        <v xml:space="preserve"> </v>
      </c>
      <c r="R426" s="84" t="str">
        <f>IF(pt_fylk!Q429=0," ",pt_fylk!Q429)</f>
        <v xml:space="preserve"> </v>
      </c>
    </row>
    <row r="427" spans="2:18" x14ac:dyDescent="0.2">
      <c r="B427" s="83" t="str">
        <f>IF(pt_fylk!A430=0," ",pt_fylk!A430)</f>
        <v xml:space="preserve"> </v>
      </c>
      <c r="C427" s="84" t="str">
        <f>IF(pt_fylk!B430=0," ",pt_fylk!B430)</f>
        <v xml:space="preserve"> </v>
      </c>
      <c r="D427" s="84" t="str">
        <f>IF(pt_fylk!C430=0," ",pt_fylk!C430)</f>
        <v xml:space="preserve"> </v>
      </c>
      <c r="E427" s="84" t="str">
        <f>IF(pt_fylk!D430=0," ",pt_fylk!D430)</f>
        <v xml:space="preserve"> </v>
      </c>
      <c r="F427" s="84" t="str">
        <f>IF(pt_fylk!E430=0," ",pt_fylk!E430)</f>
        <v xml:space="preserve"> </v>
      </c>
      <c r="G427" s="84" t="str">
        <f>IF(pt_fylk!F430=0," ",pt_fylk!F430)</f>
        <v xml:space="preserve"> </v>
      </c>
      <c r="H427" s="84" t="str">
        <f>IF(pt_fylk!G430=0," ",pt_fylk!G430)</f>
        <v xml:space="preserve"> </v>
      </c>
      <c r="I427" s="84" t="str">
        <f>IF(pt_fylk!H430=0," ",pt_fylk!H430)</f>
        <v xml:space="preserve"> </v>
      </c>
      <c r="J427" s="84" t="str">
        <f>IF(pt_fylk!I430=0," ",pt_fylk!I430)</f>
        <v xml:space="preserve"> </v>
      </c>
      <c r="K427" s="84" t="str">
        <f>IF(pt_fylk!J430=0," ",pt_fylk!J430)</f>
        <v xml:space="preserve"> </v>
      </c>
      <c r="L427" s="84" t="str">
        <f>IF(pt_fylk!K430=0," ",pt_fylk!K430)</f>
        <v xml:space="preserve"> </v>
      </c>
      <c r="M427" s="84" t="str">
        <f>IF(pt_fylk!L430=0," ",pt_fylk!L430)</f>
        <v xml:space="preserve"> </v>
      </c>
      <c r="N427" s="84" t="str">
        <f>IF(pt_fylk!M430=0," ",pt_fylk!M430)</f>
        <v xml:space="preserve"> </v>
      </c>
      <c r="O427" s="84" t="str">
        <f>IF(pt_fylk!N430=0," ",pt_fylk!N430)</f>
        <v xml:space="preserve"> </v>
      </c>
      <c r="P427" s="84" t="str">
        <f>IF(pt_fylk!O430=0," ",pt_fylk!O430)</f>
        <v xml:space="preserve"> </v>
      </c>
      <c r="Q427" s="84" t="str">
        <f>IF(pt_fylk!P430=0," ",pt_fylk!P430)</f>
        <v xml:space="preserve"> </v>
      </c>
      <c r="R427" s="84" t="str">
        <f>IF(pt_fylk!Q430=0," ",pt_fylk!Q430)</f>
        <v xml:space="preserve"> </v>
      </c>
    </row>
    <row r="428" spans="2:18" x14ac:dyDescent="0.2">
      <c r="B428" s="83" t="str">
        <f>IF(pt_fylk!A431=0," ",pt_fylk!A431)</f>
        <v xml:space="preserve"> </v>
      </c>
      <c r="C428" s="84" t="str">
        <f>IF(pt_fylk!B431=0," ",pt_fylk!B431)</f>
        <v xml:space="preserve"> </v>
      </c>
      <c r="D428" s="84" t="str">
        <f>IF(pt_fylk!C431=0," ",pt_fylk!C431)</f>
        <v xml:space="preserve"> </v>
      </c>
      <c r="E428" s="84" t="str">
        <f>IF(pt_fylk!D431=0," ",pt_fylk!D431)</f>
        <v xml:space="preserve"> </v>
      </c>
      <c r="F428" s="84" t="str">
        <f>IF(pt_fylk!E431=0," ",pt_fylk!E431)</f>
        <v xml:space="preserve"> </v>
      </c>
      <c r="G428" s="84" t="str">
        <f>IF(pt_fylk!F431=0," ",pt_fylk!F431)</f>
        <v xml:space="preserve"> </v>
      </c>
      <c r="H428" s="84" t="str">
        <f>IF(pt_fylk!G431=0," ",pt_fylk!G431)</f>
        <v xml:space="preserve"> </v>
      </c>
      <c r="I428" s="84" t="str">
        <f>IF(pt_fylk!H431=0," ",pt_fylk!H431)</f>
        <v xml:space="preserve"> </v>
      </c>
      <c r="J428" s="84" t="str">
        <f>IF(pt_fylk!I431=0," ",pt_fylk!I431)</f>
        <v xml:space="preserve"> </v>
      </c>
      <c r="K428" s="84" t="str">
        <f>IF(pt_fylk!J431=0," ",pt_fylk!J431)</f>
        <v xml:space="preserve"> </v>
      </c>
      <c r="L428" s="84" t="str">
        <f>IF(pt_fylk!K431=0," ",pt_fylk!K431)</f>
        <v xml:space="preserve"> </v>
      </c>
      <c r="M428" s="84" t="str">
        <f>IF(pt_fylk!L431=0," ",pt_fylk!L431)</f>
        <v xml:space="preserve"> </v>
      </c>
      <c r="N428" s="84" t="str">
        <f>IF(pt_fylk!M431=0," ",pt_fylk!M431)</f>
        <v xml:space="preserve"> </v>
      </c>
      <c r="O428" s="84" t="str">
        <f>IF(pt_fylk!N431=0," ",pt_fylk!N431)</f>
        <v xml:space="preserve"> </v>
      </c>
      <c r="P428" s="84" t="str">
        <f>IF(pt_fylk!O431=0," ",pt_fylk!O431)</f>
        <v xml:space="preserve"> </v>
      </c>
      <c r="Q428" s="84" t="str">
        <f>IF(pt_fylk!P431=0," ",pt_fylk!P431)</f>
        <v xml:space="preserve"> </v>
      </c>
      <c r="R428" s="84" t="str">
        <f>IF(pt_fylk!Q431=0," ",pt_fylk!Q431)</f>
        <v xml:space="preserve"> </v>
      </c>
    </row>
    <row r="429" spans="2:18" x14ac:dyDescent="0.2">
      <c r="B429" s="83" t="str">
        <f>IF(pt_fylk!A432=0," ",pt_fylk!A432)</f>
        <v xml:space="preserve"> </v>
      </c>
      <c r="C429" s="84" t="str">
        <f>IF(pt_fylk!B432=0," ",pt_fylk!B432)</f>
        <v xml:space="preserve"> </v>
      </c>
      <c r="D429" s="84" t="str">
        <f>IF(pt_fylk!C432=0," ",pt_fylk!C432)</f>
        <v xml:space="preserve"> </v>
      </c>
      <c r="E429" s="84" t="str">
        <f>IF(pt_fylk!D432=0," ",pt_fylk!D432)</f>
        <v xml:space="preserve"> </v>
      </c>
      <c r="F429" s="84" t="str">
        <f>IF(pt_fylk!E432=0," ",pt_fylk!E432)</f>
        <v xml:space="preserve"> </v>
      </c>
      <c r="G429" s="84" t="str">
        <f>IF(pt_fylk!F432=0," ",pt_fylk!F432)</f>
        <v xml:space="preserve"> </v>
      </c>
      <c r="H429" s="84" t="str">
        <f>IF(pt_fylk!G432=0," ",pt_fylk!G432)</f>
        <v xml:space="preserve"> </v>
      </c>
      <c r="I429" s="84" t="str">
        <f>IF(pt_fylk!H432=0," ",pt_fylk!H432)</f>
        <v xml:space="preserve"> </v>
      </c>
      <c r="J429" s="84" t="str">
        <f>IF(pt_fylk!I432=0," ",pt_fylk!I432)</f>
        <v xml:space="preserve"> </v>
      </c>
      <c r="K429" s="84" t="str">
        <f>IF(pt_fylk!J432=0," ",pt_fylk!J432)</f>
        <v xml:space="preserve"> </v>
      </c>
      <c r="L429" s="84" t="str">
        <f>IF(pt_fylk!K432=0," ",pt_fylk!K432)</f>
        <v xml:space="preserve"> </v>
      </c>
      <c r="M429" s="84" t="str">
        <f>IF(pt_fylk!L432=0," ",pt_fylk!L432)</f>
        <v xml:space="preserve"> </v>
      </c>
      <c r="N429" s="84" t="str">
        <f>IF(pt_fylk!M432=0," ",pt_fylk!M432)</f>
        <v xml:space="preserve"> </v>
      </c>
      <c r="O429" s="84" t="str">
        <f>IF(pt_fylk!N432=0," ",pt_fylk!N432)</f>
        <v xml:space="preserve"> </v>
      </c>
      <c r="P429" s="84" t="str">
        <f>IF(pt_fylk!O432=0," ",pt_fylk!O432)</f>
        <v xml:space="preserve"> </v>
      </c>
      <c r="Q429" s="84" t="str">
        <f>IF(pt_fylk!P432=0," ",pt_fylk!P432)</f>
        <v xml:space="preserve"> </v>
      </c>
      <c r="R429" s="84" t="str">
        <f>IF(pt_fylk!Q432=0," ",pt_fylk!Q432)</f>
        <v xml:space="preserve"> </v>
      </c>
    </row>
    <row r="430" spans="2:18" x14ac:dyDescent="0.2">
      <c r="B430" s="83" t="str">
        <f>IF(pt_fylk!A433=0," ",pt_fylk!A433)</f>
        <v xml:space="preserve"> </v>
      </c>
      <c r="C430" s="84" t="str">
        <f>IF(pt_fylk!B433=0," ",pt_fylk!B433)</f>
        <v xml:space="preserve"> </v>
      </c>
      <c r="D430" s="84" t="str">
        <f>IF(pt_fylk!C433=0," ",pt_fylk!C433)</f>
        <v xml:space="preserve"> </v>
      </c>
      <c r="E430" s="84" t="str">
        <f>IF(pt_fylk!D433=0," ",pt_fylk!D433)</f>
        <v xml:space="preserve"> </v>
      </c>
      <c r="F430" s="84" t="str">
        <f>IF(pt_fylk!E433=0," ",pt_fylk!E433)</f>
        <v xml:space="preserve"> </v>
      </c>
      <c r="G430" s="84" t="str">
        <f>IF(pt_fylk!F433=0," ",pt_fylk!F433)</f>
        <v xml:space="preserve"> </v>
      </c>
      <c r="H430" s="84" t="str">
        <f>IF(pt_fylk!G433=0," ",pt_fylk!G433)</f>
        <v xml:space="preserve"> </v>
      </c>
      <c r="I430" s="84" t="str">
        <f>IF(pt_fylk!H433=0," ",pt_fylk!H433)</f>
        <v xml:space="preserve"> </v>
      </c>
      <c r="J430" s="84" t="str">
        <f>IF(pt_fylk!I433=0," ",pt_fylk!I433)</f>
        <v xml:space="preserve"> </v>
      </c>
      <c r="K430" s="84" t="str">
        <f>IF(pt_fylk!J433=0," ",pt_fylk!J433)</f>
        <v xml:space="preserve"> </v>
      </c>
      <c r="L430" s="84" t="str">
        <f>IF(pt_fylk!K433=0," ",pt_fylk!K433)</f>
        <v xml:space="preserve"> </v>
      </c>
      <c r="M430" s="84" t="str">
        <f>IF(pt_fylk!L433=0," ",pt_fylk!L433)</f>
        <v xml:space="preserve"> </v>
      </c>
      <c r="N430" s="84" t="str">
        <f>IF(pt_fylk!M433=0," ",pt_fylk!M433)</f>
        <v xml:space="preserve"> </v>
      </c>
      <c r="O430" s="84" t="str">
        <f>IF(pt_fylk!N433=0," ",pt_fylk!N433)</f>
        <v xml:space="preserve"> </v>
      </c>
      <c r="P430" s="84" t="str">
        <f>IF(pt_fylk!O433=0," ",pt_fylk!O433)</f>
        <v xml:space="preserve"> </v>
      </c>
      <c r="Q430" s="84" t="str">
        <f>IF(pt_fylk!P433=0," ",pt_fylk!P433)</f>
        <v xml:space="preserve"> </v>
      </c>
      <c r="R430" s="84" t="str">
        <f>IF(pt_fylk!Q433=0," ",pt_fylk!Q433)</f>
        <v xml:space="preserve"> </v>
      </c>
    </row>
    <row r="431" spans="2:18" x14ac:dyDescent="0.2">
      <c r="B431" s="69" t="str">
        <f>IF(pt_fylk!A434=0," ",pt_fylk!A434)</f>
        <v xml:space="preserve"> </v>
      </c>
      <c r="C431" s="69" t="str">
        <f>IF(pt_fylk!B434=0," ",pt_fylk!B434)</f>
        <v xml:space="preserve"> </v>
      </c>
      <c r="D431" s="69" t="str">
        <f>IF(pt_fylk!C434=0," ",pt_fylk!C434)</f>
        <v xml:space="preserve"> </v>
      </c>
      <c r="E431" s="69" t="str">
        <f>IF(pt_fylk!D434=0," ",pt_fylk!D434)</f>
        <v xml:space="preserve"> </v>
      </c>
      <c r="F431" s="69" t="str">
        <f>IF(pt_fylk!E434=0," ",pt_fylk!E434)</f>
        <v xml:space="preserve"> </v>
      </c>
      <c r="G431" s="69" t="str">
        <f>IF(pt_fylk!F434=0," ",pt_fylk!F434)</f>
        <v xml:space="preserve"> </v>
      </c>
      <c r="H431" s="69" t="str">
        <f>IF(pt_fylk!G434=0," ",pt_fylk!G434)</f>
        <v xml:space="preserve"> </v>
      </c>
      <c r="I431" s="69" t="str">
        <f>IF(pt_fylk!H434=0," ",pt_fylk!H434)</f>
        <v xml:space="preserve"> </v>
      </c>
      <c r="J431" s="69" t="str">
        <f>IF(pt_fylk!I434=0," ",pt_fylk!I434)</f>
        <v xml:space="preserve"> </v>
      </c>
      <c r="K431" s="69" t="str">
        <f>IF(pt_fylk!J434=0," ",pt_fylk!J434)</f>
        <v xml:space="preserve"> </v>
      </c>
      <c r="L431" s="69" t="str">
        <f>IF(pt_fylk!K434=0," ",pt_fylk!K434)</f>
        <v xml:space="preserve"> </v>
      </c>
      <c r="M431" s="69" t="str">
        <f>IF(pt_fylk!L434=0," ",pt_fylk!L434)</f>
        <v xml:space="preserve"> </v>
      </c>
      <c r="N431" s="69" t="str">
        <f>IF(pt_fylk!M434=0," ",pt_fylk!M434)</f>
        <v xml:space="preserve"> </v>
      </c>
      <c r="O431" s="69" t="str">
        <f>IF(pt_fylk!N434=0," ",pt_fylk!N434)</f>
        <v xml:space="preserve"> </v>
      </c>
      <c r="P431" s="69" t="str">
        <f>IF(pt_fylk!O434=0," ",pt_fylk!O434)</f>
        <v xml:space="preserve"> </v>
      </c>
      <c r="Q431" s="69" t="str">
        <f>IF(pt_fylk!P434=0," ",pt_fylk!P434)</f>
        <v xml:space="preserve"> </v>
      </c>
      <c r="R431" s="69" t="str">
        <f>IF(pt_fylk!Q434=0," ",pt_fylk!Q434)</f>
        <v xml:space="preserve"> </v>
      </c>
    </row>
    <row r="432" spans="2:18" x14ac:dyDescent="0.2">
      <c r="B432" s="69" t="str">
        <f>IF(pt_fylk!A435=0," ",pt_fylk!A435)</f>
        <v xml:space="preserve"> </v>
      </c>
      <c r="C432" s="69" t="str">
        <f>IF(pt_fylk!B435=0," ",pt_fylk!B435)</f>
        <v xml:space="preserve"> </v>
      </c>
      <c r="D432" s="69" t="str">
        <f>IF(pt_fylk!C435=0," ",pt_fylk!C435)</f>
        <v xml:space="preserve"> </v>
      </c>
      <c r="E432" s="69" t="str">
        <f>IF(pt_fylk!D435=0," ",pt_fylk!D435)</f>
        <v xml:space="preserve"> </v>
      </c>
      <c r="F432" s="69" t="str">
        <f>IF(pt_fylk!E435=0," ",pt_fylk!E435)</f>
        <v xml:space="preserve"> </v>
      </c>
      <c r="G432" s="69" t="str">
        <f>IF(pt_fylk!F435=0," ",pt_fylk!F435)</f>
        <v xml:space="preserve"> </v>
      </c>
      <c r="H432" s="69" t="str">
        <f>IF(pt_fylk!G435=0," ",pt_fylk!G435)</f>
        <v xml:space="preserve"> </v>
      </c>
      <c r="I432" s="69" t="str">
        <f>IF(pt_fylk!H435=0," ",pt_fylk!H435)</f>
        <v xml:space="preserve"> </v>
      </c>
      <c r="J432" s="69" t="str">
        <f>IF(pt_fylk!I435=0," ",pt_fylk!I435)</f>
        <v xml:space="preserve"> </v>
      </c>
      <c r="K432" s="69" t="str">
        <f>IF(pt_fylk!J435=0," ",pt_fylk!J435)</f>
        <v xml:space="preserve"> </v>
      </c>
      <c r="L432" s="69" t="str">
        <f>IF(pt_fylk!K435=0," ",pt_fylk!K435)</f>
        <v xml:space="preserve"> </v>
      </c>
      <c r="M432" s="69" t="str">
        <f>IF(pt_fylk!L435=0," ",pt_fylk!L435)</f>
        <v xml:space="preserve"> </v>
      </c>
      <c r="N432" s="69" t="str">
        <f>IF(pt_fylk!M435=0," ",pt_fylk!M435)</f>
        <v xml:space="preserve"> </v>
      </c>
      <c r="O432" s="69" t="str">
        <f>IF(pt_fylk!N435=0," ",pt_fylk!N435)</f>
        <v xml:space="preserve"> </v>
      </c>
      <c r="P432" s="69" t="str">
        <f>IF(pt_fylk!O435=0," ",pt_fylk!O435)</f>
        <v xml:space="preserve"> </v>
      </c>
      <c r="Q432" s="69" t="str">
        <f>IF(pt_fylk!P435=0," ",pt_fylk!P435)</f>
        <v xml:space="preserve"> </v>
      </c>
      <c r="R432" s="69" t="str">
        <f>IF(pt_fylk!Q435=0," ",pt_fylk!Q435)</f>
        <v xml:space="preserve"> </v>
      </c>
    </row>
    <row r="433" spans="2:18" x14ac:dyDescent="0.2">
      <c r="B433" s="69" t="str">
        <f>IF(pt_fylk!A436=0," ",pt_fylk!A436)</f>
        <v xml:space="preserve"> </v>
      </c>
      <c r="C433" s="69" t="str">
        <f>IF(pt_fylk!B436=0," ",pt_fylk!B436)</f>
        <v xml:space="preserve"> </v>
      </c>
      <c r="D433" s="69" t="str">
        <f>IF(pt_fylk!C436=0," ",pt_fylk!C436)</f>
        <v xml:space="preserve"> </v>
      </c>
      <c r="E433" s="69" t="str">
        <f>IF(pt_fylk!D436=0," ",pt_fylk!D436)</f>
        <v xml:space="preserve"> </v>
      </c>
      <c r="F433" s="69" t="str">
        <f>IF(pt_fylk!E436=0," ",pt_fylk!E436)</f>
        <v xml:space="preserve"> </v>
      </c>
      <c r="G433" s="69" t="str">
        <f>IF(pt_fylk!F436=0," ",pt_fylk!F436)</f>
        <v xml:space="preserve"> </v>
      </c>
      <c r="H433" s="69" t="str">
        <f>IF(pt_fylk!G436=0," ",pt_fylk!G436)</f>
        <v xml:space="preserve"> </v>
      </c>
      <c r="I433" s="69" t="str">
        <f>IF(pt_fylk!H436=0," ",pt_fylk!H436)</f>
        <v xml:space="preserve"> </v>
      </c>
      <c r="J433" s="69" t="str">
        <f>IF(pt_fylk!I436=0," ",pt_fylk!I436)</f>
        <v xml:space="preserve"> </v>
      </c>
      <c r="K433" s="69" t="str">
        <f>IF(pt_fylk!J436=0," ",pt_fylk!J436)</f>
        <v xml:space="preserve"> </v>
      </c>
      <c r="L433" s="69" t="str">
        <f>IF(pt_fylk!K436=0," ",pt_fylk!K436)</f>
        <v xml:space="preserve"> </v>
      </c>
      <c r="M433" s="69" t="str">
        <f>IF(pt_fylk!L436=0," ",pt_fylk!L436)</f>
        <v xml:space="preserve"> </v>
      </c>
      <c r="N433" s="69" t="str">
        <f>IF(pt_fylk!M436=0," ",pt_fylk!M436)</f>
        <v xml:space="preserve"> </v>
      </c>
      <c r="O433" s="69" t="str">
        <f>IF(pt_fylk!N436=0," ",pt_fylk!N436)</f>
        <v xml:space="preserve"> </v>
      </c>
      <c r="P433" s="69" t="str">
        <f>IF(pt_fylk!O436=0," ",pt_fylk!O436)</f>
        <v xml:space="preserve"> </v>
      </c>
      <c r="Q433" s="69" t="str">
        <f>IF(pt_fylk!P436=0," ",pt_fylk!P436)</f>
        <v xml:space="preserve"> </v>
      </c>
      <c r="R433" s="69" t="str">
        <f>IF(pt_fylk!Q436=0," ",pt_fylk!Q436)</f>
        <v xml:space="preserve"> </v>
      </c>
    </row>
    <row r="434" spans="2:18" x14ac:dyDescent="0.2">
      <c r="B434" s="69" t="str">
        <f>IF(pt_fylk!A437=0," ",pt_fylk!A437)</f>
        <v xml:space="preserve"> </v>
      </c>
      <c r="C434" s="69" t="str">
        <f>IF(pt_fylk!B437=0," ",pt_fylk!B437)</f>
        <v xml:space="preserve"> </v>
      </c>
      <c r="D434" s="69" t="str">
        <f>IF(pt_fylk!C437=0," ",pt_fylk!C437)</f>
        <v xml:space="preserve"> </v>
      </c>
      <c r="E434" s="69" t="str">
        <f>IF(pt_fylk!D437=0," ",pt_fylk!D437)</f>
        <v xml:space="preserve"> </v>
      </c>
      <c r="F434" s="69" t="str">
        <f>IF(pt_fylk!E437=0," ",pt_fylk!E437)</f>
        <v xml:space="preserve"> </v>
      </c>
      <c r="G434" s="69" t="str">
        <f>IF(pt_fylk!F437=0," ",pt_fylk!F437)</f>
        <v xml:space="preserve"> </v>
      </c>
      <c r="H434" s="69" t="str">
        <f>IF(pt_fylk!G437=0," ",pt_fylk!G437)</f>
        <v xml:space="preserve"> </v>
      </c>
      <c r="I434" s="69" t="str">
        <f>IF(pt_fylk!H437=0," ",pt_fylk!H437)</f>
        <v xml:space="preserve"> </v>
      </c>
      <c r="J434" s="69" t="str">
        <f>IF(pt_fylk!I437=0," ",pt_fylk!I437)</f>
        <v xml:space="preserve"> </v>
      </c>
      <c r="K434" s="69" t="str">
        <f>IF(pt_fylk!J437=0," ",pt_fylk!J437)</f>
        <v xml:space="preserve"> </v>
      </c>
      <c r="L434" s="69" t="str">
        <f>IF(pt_fylk!K437=0," ",pt_fylk!K437)</f>
        <v xml:space="preserve"> </v>
      </c>
      <c r="M434" s="69" t="str">
        <f>IF(pt_fylk!L437=0," ",pt_fylk!L437)</f>
        <v xml:space="preserve"> </v>
      </c>
      <c r="N434" s="69" t="str">
        <f>IF(pt_fylk!M437=0," ",pt_fylk!M437)</f>
        <v xml:space="preserve"> </v>
      </c>
      <c r="O434" s="69" t="str">
        <f>IF(pt_fylk!N437=0," ",pt_fylk!N437)</f>
        <v xml:space="preserve"> </v>
      </c>
      <c r="P434" s="69" t="str">
        <f>IF(pt_fylk!O437=0," ",pt_fylk!O437)</f>
        <v xml:space="preserve"> </v>
      </c>
      <c r="Q434" s="69" t="str">
        <f>IF(pt_fylk!P437=0," ",pt_fylk!P437)</f>
        <v xml:space="preserve"> </v>
      </c>
      <c r="R434" s="69" t="str">
        <f>IF(pt_fylk!Q437=0," ",pt_fylk!Q437)</f>
        <v xml:space="preserve"> </v>
      </c>
    </row>
    <row r="435" spans="2:18" x14ac:dyDescent="0.2">
      <c r="B435" s="69" t="str">
        <f>IF(pt_fylk!A438=0," ",pt_fylk!A438)</f>
        <v xml:space="preserve"> </v>
      </c>
      <c r="C435" s="69" t="str">
        <f>IF(pt_fylk!B438=0," ",pt_fylk!B438)</f>
        <v xml:space="preserve"> </v>
      </c>
      <c r="D435" s="69" t="str">
        <f>IF(pt_fylk!C438=0," ",pt_fylk!C438)</f>
        <v xml:space="preserve"> </v>
      </c>
      <c r="E435" s="69" t="str">
        <f>IF(pt_fylk!D438=0," ",pt_fylk!D438)</f>
        <v xml:space="preserve"> </v>
      </c>
      <c r="F435" s="69" t="str">
        <f>IF(pt_fylk!E438=0," ",pt_fylk!E438)</f>
        <v xml:space="preserve"> </v>
      </c>
      <c r="G435" s="69" t="str">
        <f>IF(pt_fylk!F438=0," ",pt_fylk!F438)</f>
        <v xml:space="preserve"> </v>
      </c>
      <c r="H435" s="69" t="str">
        <f>IF(pt_fylk!G438=0," ",pt_fylk!G438)</f>
        <v xml:space="preserve"> </v>
      </c>
      <c r="I435" s="69" t="str">
        <f>IF(pt_fylk!H438=0," ",pt_fylk!H438)</f>
        <v xml:space="preserve"> </v>
      </c>
      <c r="J435" s="69" t="str">
        <f>IF(pt_fylk!I438=0," ",pt_fylk!I438)</f>
        <v xml:space="preserve"> </v>
      </c>
      <c r="K435" s="69" t="str">
        <f>IF(pt_fylk!J438=0," ",pt_fylk!J438)</f>
        <v xml:space="preserve"> </v>
      </c>
      <c r="L435" s="69" t="str">
        <f>IF(pt_fylk!K438=0," ",pt_fylk!K438)</f>
        <v xml:space="preserve"> </v>
      </c>
      <c r="M435" s="69" t="str">
        <f>IF(pt_fylk!L438=0," ",pt_fylk!L438)</f>
        <v xml:space="preserve"> </v>
      </c>
      <c r="N435" s="69" t="str">
        <f>IF(pt_fylk!M438=0," ",pt_fylk!M438)</f>
        <v xml:space="preserve"> </v>
      </c>
      <c r="O435" s="69" t="str">
        <f>IF(pt_fylk!N438=0," ",pt_fylk!N438)</f>
        <v xml:space="preserve"> </v>
      </c>
      <c r="P435" s="69" t="str">
        <f>IF(pt_fylk!O438=0," ",pt_fylk!O438)</f>
        <v xml:space="preserve"> </v>
      </c>
      <c r="Q435" s="69" t="str">
        <f>IF(pt_fylk!P438=0," ",pt_fylk!P438)</f>
        <v xml:space="preserve"> </v>
      </c>
      <c r="R435" s="69" t="str">
        <f>IF(pt_fylk!Q438=0," ",pt_fylk!Q438)</f>
        <v xml:space="preserve"> </v>
      </c>
    </row>
    <row r="436" spans="2:18" x14ac:dyDescent="0.2">
      <c r="B436" s="69" t="str">
        <f>IF(pt_fylk!A439=0," ",pt_fylk!A439)</f>
        <v xml:space="preserve"> </v>
      </c>
      <c r="C436" s="69" t="str">
        <f>IF(pt_fylk!B439=0," ",pt_fylk!B439)</f>
        <v xml:space="preserve"> </v>
      </c>
      <c r="D436" s="69" t="str">
        <f>IF(pt_fylk!C439=0," ",pt_fylk!C439)</f>
        <v xml:space="preserve"> </v>
      </c>
      <c r="E436" s="69" t="str">
        <f>IF(pt_fylk!D439=0," ",pt_fylk!D439)</f>
        <v xml:space="preserve"> </v>
      </c>
      <c r="F436" s="69" t="str">
        <f>IF(pt_fylk!E439=0," ",pt_fylk!E439)</f>
        <v xml:space="preserve"> </v>
      </c>
      <c r="G436" s="69" t="str">
        <f>IF(pt_fylk!F439=0," ",pt_fylk!F439)</f>
        <v xml:space="preserve"> </v>
      </c>
      <c r="H436" s="69" t="str">
        <f>IF(pt_fylk!G439=0," ",pt_fylk!G439)</f>
        <v xml:space="preserve"> </v>
      </c>
      <c r="I436" s="69" t="str">
        <f>IF(pt_fylk!H439=0," ",pt_fylk!H439)</f>
        <v xml:space="preserve"> </v>
      </c>
      <c r="J436" s="69" t="str">
        <f>IF(pt_fylk!I439=0," ",pt_fylk!I439)</f>
        <v xml:space="preserve"> </v>
      </c>
      <c r="K436" s="69" t="str">
        <f>IF(pt_fylk!J439=0," ",pt_fylk!J439)</f>
        <v xml:space="preserve"> </v>
      </c>
      <c r="L436" s="69" t="str">
        <f>IF(pt_fylk!K439=0," ",pt_fylk!K439)</f>
        <v xml:space="preserve"> </v>
      </c>
      <c r="M436" s="69" t="str">
        <f>IF(pt_fylk!L439=0," ",pt_fylk!L439)</f>
        <v xml:space="preserve"> </v>
      </c>
      <c r="N436" s="69" t="str">
        <f>IF(pt_fylk!M439=0," ",pt_fylk!M439)</f>
        <v xml:space="preserve"> </v>
      </c>
      <c r="O436" s="69" t="str">
        <f>IF(pt_fylk!N439=0," ",pt_fylk!N439)</f>
        <v xml:space="preserve"> </v>
      </c>
      <c r="P436" s="69" t="str">
        <f>IF(pt_fylk!O439=0," ",pt_fylk!O439)</f>
        <v xml:space="preserve"> </v>
      </c>
      <c r="Q436" s="69" t="str">
        <f>IF(pt_fylk!P439=0," ",pt_fylk!P439)</f>
        <v xml:space="preserve"> </v>
      </c>
      <c r="R436" s="69" t="str">
        <f>IF(pt_fylk!Q439=0," ",pt_fylk!Q439)</f>
        <v xml:space="preserve"> </v>
      </c>
    </row>
    <row r="437" spans="2:18" x14ac:dyDescent="0.2">
      <c r="B437" s="69" t="str">
        <f>IF(pt_fylk!A440=0," ",pt_fylk!A440)</f>
        <v xml:space="preserve"> </v>
      </c>
      <c r="C437" s="69" t="str">
        <f>IF(pt_fylk!B440=0," ",pt_fylk!B440)</f>
        <v xml:space="preserve"> </v>
      </c>
      <c r="D437" s="69" t="str">
        <f>IF(pt_fylk!C440=0," ",pt_fylk!C440)</f>
        <v xml:space="preserve"> </v>
      </c>
      <c r="E437" s="69" t="str">
        <f>IF(pt_fylk!D440=0," ",pt_fylk!D440)</f>
        <v xml:space="preserve"> </v>
      </c>
      <c r="F437" s="69" t="str">
        <f>IF(pt_fylk!E440=0," ",pt_fylk!E440)</f>
        <v xml:space="preserve"> </v>
      </c>
      <c r="G437" s="69" t="str">
        <f>IF(pt_fylk!F440=0," ",pt_fylk!F440)</f>
        <v xml:space="preserve"> </v>
      </c>
      <c r="H437" s="69" t="str">
        <f>IF(pt_fylk!G440=0," ",pt_fylk!G440)</f>
        <v xml:space="preserve"> </v>
      </c>
      <c r="I437" s="69" t="str">
        <f>IF(pt_fylk!H440=0," ",pt_fylk!H440)</f>
        <v xml:space="preserve"> </v>
      </c>
      <c r="J437" s="69" t="str">
        <f>IF(pt_fylk!I440=0," ",pt_fylk!I440)</f>
        <v xml:space="preserve"> </v>
      </c>
      <c r="K437" s="69" t="str">
        <f>IF(pt_fylk!J440=0," ",pt_fylk!J440)</f>
        <v xml:space="preserve"> </v>
      </c>
      <c r="L437" s="69" t="str">
        <f>IF(pt_fylk!K440=0," ",pt_fylk!K440)</f>
        <v xml:space="preserve"> </v>
      </c>
      <c r="M437" s="69" t="str">
        <f>IF(pt_fylk!L440=0," ",pt_fylk!L440)</f>
        <v xml:space="preserve"> </v>
      </c>
      <c r="N437" s="69" t="str">
        <f>IF(pt_fylk!M440=0," ",pt_fylk!M440)</f>
        <v xml:space="preserve"> </v>
      </c>
      <c r="O437" s="69" t="str">
        <f>IF(pt_fylk!N440=0," ",pt_fylk!N440)</f>
        <v xml:space="preserve"> </v>
      </c>
      <c r="P437" s="69" t="str">
        <f>IF(pt_fylk!O440=0," ",pt_fylk!O440)</f>
        <v xml:space="preserve"> </v>
      </c>
      <c r="Q437" s="69" t="str">
        <f>IF(pt_fylk!P440=0," ",pt_fylk!P440)</f>
        <v xml:space="preserve"> </v>
      </c>
      <c r="R437" s="69" t="str">
        <f>IF(pt_fylk!Q440=0," ",pt_fylk!Q440)</f>
        <v xml:space="preserve"> </v>
      </c>
    </row>
    <row r="438" spans="2:18" x14ac:dyDescent="0.2">
      <c r="B438" s="69" t="str">
        <f>IF(pt_fylk!A441=0," ",pt_fylk!A441)</f>
        <v xml:space="preserve"> </v>
      </c>
      <c r="C438" s="69" t="str">
        <f>IF(pt_fylk!B441=0," ",pt_fylk!B441)</f>
        <v xml:space="preserve"> </v>
      </c>
      <c r="D438" s="69" t="str">
        <f>IF(pt_fylk!C441=0," ",pt_fylk!C441)</f>
        <v xml:space="preserve"> </v>
      </c>
      <c r="E438" s="69" t="str">
        <f>IF(pt_fylk!D441=0," ",pt_fylk!D441)</f>
        <v xml:space="preserve"> </v>
      </c>
      <c r="F438" s="69" t="str">
        <f>IF(pt_fylk!E441=0," ",pt_fylk!E441)</f>
        <v xml:space="preserve"> </v>
      </c>
      <c r="G438" s="69" t="str">
        <f>IF(pt_fylk!F441=0," ",pt_fylk!F441)</f>
        <v xml:space="preserve"> </v>
      </c>
      <c r="H438" s="69" t="str">
        <f>IF(pt_fylk!G441=0," ",pt_fylk!G441)</f>
        <v xml:space="preserve"> </v>
      </c>
      <c r="I438" s="69" t="str">
        <f>IF(pt_fylk!H441=0," ",pt_fylk!H441)</f>
        <v xml:space="preserve"> </v>
      </c>
      <c r="J438" s="69" t="str">
        <f>IF(pt_fylk!I441=0," ",pt_fylk!I441)</f>
        <v xml:space="preserve"> </v>
      </c>
      <c r="K438" s="69" t="str">
        <f>IF(pt_fylk!J441=0," ",pt_fylk!J441)</f>
        <v xml:space="preserve"> </v>
      </c>
      <c r="L438" s="69" t="str">
        <f>IF(pt_fylk!K441=0," ",pt_fylk!K441)</f>
        <v xml:space="preserve"> </v>
      </c>
      <c r="M438" s="69" t="str">
        <f>IF(pt_fylk!L441=0," ",pt_fylk!L441)</f>
        <v xml:space="preserve"> </v>
      </c>
      <c r="N438" s="69" t="str">
        <f>IF(pt_fylk!M441=0," ",pt_fylk!M441)</f>
        <v xml:space="preserve"> </v>
      </c>
      <c r="O438" s="69" t="str">
        <f>IF(pt_fylk!N441=0," ",pt_fylk!N441)</f>
        <v xml:space="preserve"> </v>
      </c>
      <c r="P438" s="69" t="str">
        <f>IF(pt_fylk!O441=0," ",pt_fylk!O441)</f>
        <v xml:space="preserve"> </v>
      </c>
      <c r="Q438" s="69" t="str">
        <f>IF(pt_fylk!P441=0," ",pt_fylk!P441)</f>
        <v xml:space="preserve"> </v>
      </c>
      <c r="R438" s="69" t="str">
        <f>IF(pt_fylk!Q441=0," ",pt_fylk!Q441)</f>
        <v xml:space="preserve"> </v>
      </c>
    </row>
    <row r="439" spans="2:18" x14ac:dyDescent="0.2">
      <c r="B439" s="69" t="str">
        <f>IF(pt_fylk!A442=0," ",pt_fylk!A442)</f>
        <v xml:space="preserve"> </v>
      </c>
      <c r="C439" s="69" t="str">
        <f>IF(pt_fylk!B442=0," ",pt_fylk!B442)</f>
        <v xml:space="preserve"> </v>
      </c>
      <c r="D439" s="69" t="str">
        <f>IF(pt_fylk!C442=0," ",pt_fylk!C442)</f>
        <v xml:space="preserve"> </v>
      </c>
      <c r="E439" s="69" t="str">
        <f>IF(pt_fylk!D442=0," ",pt_fylk!D442)</f>
        <v xml:space="preserve"> </v>
      </c>
      <c r="F439" s="69" t="str">
        <f>IF(pt_fylk!E442=0," ",pt_fylk!E442)</f>
        <v xml:space="preserve"> </v>
      </c>
      <c r="G439" s="69" t="str">
        <f>IF(pt_fylk!F442=0," ",pt_fylk!F442)</f>
        <v xml:space="preserve"> </v>
      </c>
      <c r="H439" s="69" t="str">
        <f>IF(pt_fylk!G442=0," ",pt_fylk!G442)</f>
        <v xml:space="preserve"> </v>
      </c>
      <c r="I439" s="69" t="str">
        <f>IF(pt_fylk!H442=0," ",pt_fylk!H442)</f>
        <v xml:space="preserve"> </v>
      </c>
      <c r="J439" s="69" t="str">
        <f>IF(pt_fylk!I442=0," ",pt_fylk!I442)</f>
        <v xml:space="preserve"> </v>
      </c>
      <c r="K439" s="69" t="str">
        <f>IF(pt_fylk!J442=0," ",pt_fylk!J442)</f>
        <v xml:space="preserve"> </v>
      </c>
      <c r="L439" s="69" t="str">
        <f>IF(pt_fylk!K442=0," ",pt_fylk!K442)</f>
        <v xml:space="preserve"> </v>
      </c>
      <c r="M439" s="69" t="str">
        <f>IF(pt_fylk!L442=0," ",pt_fylk!L442)</f>
        <v xml:space="preserve"> </v>
      </c>
      <c r="N439" s="69" t="str">
        <f>IF(pt_fylk!M442=0," ",pt_fylk!M442)</f>
        <v xml:space="preserve"> </v>
      </c>
      <c r="O439" s="69" t="str">
        <f>IF(pt_fylk!N442=0," ",pt_fylk!N442)</f>
        <v xml:space="preserve"> </v>
      </c>
      <c r="P439" s="69" t="str">
        <f>IF(pt_fylk!O442=0," ",pt_fylk!O442)</f>
        <v xml:space="preserve"> </v>
      </c>
      <c r="Q439" s="69" t="str">
        <f>IF(pt_fylk!P442=0," ",pt_fylk!P442)</f>
        <v xml:space="preserve"> </v>
      </c>
      <c r="R439" s="69" t="str">
        <f>IF(pt_fylk!Q442=0," ",pt_fylk!Q442)</f>
        <v xml:space="preserve"> </v>
      </c>
    </row>
    <row r="440" spans="2:18" x14ac:dyDescent="0.2">
      <c r="B440" s="69" t="str">
        <f>IF(pt_fylk!A443=0," ",pt_fylk!A443)</f>
        <v xml:space="preserve"> </v>
      </c>
      <c r="C440" s="69" t="str">
        <f>IF(pt_fylk!B443=0," ",pt_fylk!B443)</f>
        <v xml:space="preserve"> </v>
      </c>
      <c r="D440" s="69" t="str">
        <f>IF(pt_fylk!C443=0," ",pt_fylk!C443)</f>
        <v xml:space="preserve"> </v>
      </c>
      <c r="E440" s="69" t="str">
        <f>IF(pt_fylk!D443=0," ",pt_fylk!D443)</f>
        <v xml:space="preserve"> </v>
      </c>
      <c r="F440" s="69" t="str">
        <f>IF(pt_fylk!E443=0," ",pt_fylk!E443)</f>
        <v xml:space="preserve"> </v>
      </c>
      <c r="G440" s="69" t="str">
        <f>IF(pt_fylk!F443=0," ",pt_fylk!F443)</f>
        <v xml:space="preserve"> </v>
      </c>
      <c r="H440" s="69" t="str">
        <f>IF(pt_fylk!G443=0," ",pt_fylk!G443)</f>
        <v xml:space="preserve"> </v>
      </c>
      <c r="I440" s="69" t="str">
        <f>IF(pt_fylk!H443=0," ",pt_fylk!H443)</f>
        <v xml:space="preserve"> </v>
      </c>
      <c r="J440" s="69" t="str">
        <f>IF(pt_fylk!I443=0," ",pt_fylk!I443)</f>
        <v xml:space="preserve"> </v>
      </c>
      <c r="K440" s="69" t="str">
        <f>IF(pt_fylk!J443=0," ",pt_fylk!J443)</f>
        <v xml:space="preserve"> </v>
      </c>
      <c r="L440" s="69" t="str">
        <f>IF(pt_fylk!K443=0," ",pt_fylk!K443)</f>
        <v xml:space="preserve"> </v>
      </c>
      <c r="M440" s="69" t="str">
        <f>IF(pt_fylk!L443=0," ",pt_fylk!L443)</f>
        <v xml:space="preserve"> </v>
      </c>
      <c r="N440" s="69" t="str">
        <f>IF(pt_fylk!M443=0," ",pt_fylk!M443)</f>
        <v xml:space="preserve"> </v>
      </c>
      <c r="O440" s="69" t="str">
        <f>IF(pt_fylk!N443=0," ",pt_fylk!N443)</f>
        <v xml:space="preserve"> </v>
      </c>
      <c r="P440" s="69" t="str">
        <f>IF(pt_fylk!O443=0," ",pt_fylk!O443)</f>
        <v xml:space="preserve"> </v>
      </c>
      <c r="Q440" s="69" t="str">
        <f>IF(pt_fylk!P443=0," ",pt_fylk!P443)</f>
        <v xml:space="preserve"> </v>
      </c>
      <c r="R440" s="69" t="str">
        <f>IF(pt_fylk!Q443=0," ",pt_fylk!Q443)</f>
        <v xml:space="preserve"> </v>
      </c>
    </row>
  </sheetData>
  <conditionalFormatting sqref="B5:R430">
    <cfRule type="containsBlanks" dxfId="38" priority="1">
      <formula>LEN(TRIM(B5))=0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82E63-0CDF-4457-A469-A8C32E255A60}">
  <sheetPr codeName="Ark4">
    <tabColor rgb="FFFFFF00"/>
  </sheetPr>
  <dimension ref="A2:U433"/>
  <sheetViews>
    <sheetView zoomScale="90" zoomScaleNormal="90" workbookViewId="0">
      <selection activeCell="I18" sqref="I18"/>
    </sheetView>
  </sheetViews>
  <sheetFormatPr baseColWidth="10" defaultRowHeight="12" x14ac:dyDescent="0.25"/>
  <cols>
    <col min="1" max="1" width="20.140625" style="46" customWidth="1"/>
    <col min="2" max="2" width="17.42578125" style="46" customWidth="1"/>
    <col min="3" max="17" width="14.42578125" style="46" customWidth="1"/>
    <col min="18" max="18" width="12.140625" style="46" customWidth="1"/>
  </cols>
  <sheetData>
    <row r="2" spans="1:21" x14ac:dyDescent="0.25">
      <c r="A2"/>
      <c r="B2"/>
      <c r="S2" t="s">
        <v>1489</v>
      </c>
    </row>
    <row r="3" spans="1:21" x14ac:dyDescent="0.25">
      <c r="A3" s="73" t="s">
        <v>1483</v>
      </c>
      <c r="B3" s="46" t="s" vm="7">
        <v>1487</v>
      </c>
      <c r="S3" t="s">
        <v>1453</v>
      </c>
    </row>
    <row r="4" spans="1:21" x14ac:dyDescent="0.25">
      <c r="A4" s="73" t="s">
        <v>1007</v>
      </c>
      <c r="B4" s="46" t="s" vm="8">
        <v>1453</v>
      </c>
      <c r="D4" s="46" t="str">
        <f>MID(B4,4,25)</f>
        <v/>
      </c>
    </row>
    <row r="5" spans="1:21" x14ac:dyDescent="0.25">
      <c r="S5" t="s">
        <v>1490</v>
      </c>
    </row>
    <row r="6" spans="1:21" x14ac:dyDescent="0.25">
      <c r="A6" s="73" t="s">
        <v>1452</v>
      </c>
      <c r="B6" s="73" t="s">
        <v>1443</v>
      </c>
      <c r="R6"/>
      <c r="S6" t="s">
        <v>1491</v>
      </c>
      <c r="U6" t="str" vm="7">
        <f>IF(B3=S2,S5,IF(B3=S3,S6,B3))</f>
        <v>kylling/høns</v>
      </c>
    </row>
    <row r="7" spans="1:21" x14ac:dyDescent="0.25">
      <c r="A7" s="73" t="s">
        <v>0</v>
      </c>
      <c r="B7" s="46" t="s">
        <v>429</v>
      </c>
      <c r="C7" s="46" t="s">
        <v>430</v>
      </c>
      <c r="D7" s="46" t="s">
        <v>1444</v>
      </c>
      <c r="E7" s="46" t="s">
        <v>1445</v>
      </c>
      <c r="F7" s="46" t="s">
        <v>1446</v>
      </c>
      <c r="G7" s="46" t="s">
        <v>1447</v>
      </c>
      <c r="H7" s="46" t="s">
        <v>1448</v>
      </c>
      <c r="I7" s="46" t="s">
        <v>1449</v>
      </c>
      <c r="J7" s="46" t="s">
        <v>431</v>
      </c>
      <c r="K7" s="46" t="s">
        <v>432</v>
      </c>
      <c r="L7" s="46" t="s">
        <v>1450</v>
      </c>
      <c r="M7" s="46" t="s">
        <v>433</v>
      </c>
      <c r="N7" s="46" t="s">
        <v>434</v>
      </c>
      <c r="O7" s="46" t="s">
        <v>1451</v>
      </c>
      <c r="P7" s="46" t="s">
        <v>435</v>
      </c>
      <c r="Q7" s="46" t="s">
        <v>436</v>
      </c>
      <c r="R7"/>
    </row>
    <row r="8" spans="1:21" x14ac:dyDescent="0.25">
      <c r="A8" s="74" t="s">
        <v>512</v>
      </c>
      <c r="B8" s="75">
        <v>681683</v>
      </c>
      <c r="C8" s="75">
        <v>651176</v>
      </c>
      <c r="D8" s="75">
        <v>719997</v>
      </c>
      <c r="E8" s="75">
        <v>863043</v>
      </c>
      <c r="F8" s="75">
        <v>940460</v>
      </c>
      <c r="G8" s="75">
        <v>1008414</v>
      </c>
      <c r="H8" s="75">
        <v>1063061</v>
      </c>
      <c r="I8" s="75">
        <v>1052260</v>
      </c>
      <c r="J8" s="75">
        <v>1038981</v>
      </c>
      <c r="K8" s="75">
        <v>1067516</v>
      </c>
      <c r="L8" s="75">
        <v>1220677</v>
      </c>
      <c r="M8" s="75">
        <v>1385421</v>
      </c>
      <c r="N8" s="75">
        <v>1224699</v>
      </c>
      <c r="O8" s="75">
        <v>1296029</v>
      </c>
      <c r="P8" s="75">
        <v>1242364</v>
      </c>
      <c r="Q8" s="75">
        <v>1075376</v>
      </c>
      <c r="R8"/>
      <c r="S8" t="s">
        <v>1499</v>
      </c>
    </row>
    <row r="9" spans="1:21" x14ac:dyDescent="0.25">
      <c r="A9" s="74" t="s">
        <v>515</v>
      </c>
      <c r="B9" s="75">
        <v>633100</v>
      </c>
      <c r="C9" s="75">
        <v>641774</v>
      </c>
      <c r="D9" s="75">
        <v>752917</v>
      </c>
      <c r="E9" s="75">
        <v>851570</v>
      </c>
      <c r="F9" s="75">
        <v>915860</v>
      </c>
      <c r="G9" s="75">
        <v>890565</v>
      </c>
      <c r="H9" s="75">
        <v>740524</v>
      </c>
      <c r="I9" s="75">
        <v>797847</v>
      </c>
      <c r="J9" s="75">
        <v>850005</v>
      </c>
      <c r="K9" s="75">
        <v>770389</v>
      </c>
      <c r="L9" s="75">
        <v>779187</v>
      </c>
      <c r="M9" s="75">
        <v>559122</v>
      </c>
      <c r="N9" s="75">
        <v>623494</v>
      </c>
      <c r="O9" s="75">
        <v>518757</v>
      </c>
      <c r="P9" s="75">
        <v>456774</v>
      </c>
      <c r="Q9" s="75">
        <v>426517</v>
      </c>
      <c r="R9"/>
      <c r="S9" t="s">
        <v>1500</v>
      </c>
      <c r="U9" t="str">
        <f>IF(B4=S2,S8,IF(B4=S3,S9,D4))</f>
        <v>hele landet</v>
      </c>
    </row>
    <row r="10" spans="1:21" x14ac:dyDescent="0.25">
      <c r="A10" s="74" t="s">
        <v>516</v>
      </c>
      <c r="B10" s="75">
        <v>45636</v>
      </c>
      <c r="C10" s="75">
        <v>15987</v>
      </c>
      <c r="D10" s="75">
        <v>16748</v>
      </c>
      <c r="E10" s="75">
        <v>20569</v>
      </c>
      <c r="F10" s="75">
        <v>7909</v>
      </c>
      <c r="G10" s="75">
        <v>5898</v>
      </c>
      <c r="H10" s="75">
        <v>14852</v>
      </c>
      <c r="I10" s="75">
        <v>826</v>
      </c>
      <c r="J10" s="75">
        <v>5568</v>
      </c>
      <c r="K10" s="75"/>
      <c r="L10" s="75"/>
      <c r="M10" s="75"/>
      <c r="N10" s="75"/>
      <c r="O10" s="75"/>
      <c r="P10" s="75"/>
      <c r="Q10" s="75"/>
      <c r="R10"/>
    </row>
    <row r="11" spans="1:21" x14ac:dyDescent="0.25">
      <c r="A11" s="74" t="s">
        <v>518</v>
      </c>
      <c r="B11" s="75">
        <v>62242</v>
      </c>
      <c r="C11" s="75">
        <v>53802</v>
      </c>
      <c r="D11" s="75">
        <v>48939</v>
      </c>
      <c r="E11" s="75">
        <v>53474</v>
      </c>
      <c r="F11" s="75">
        <v>43280</v>
      </c>
      <c r="G11" s="75">
        <v>24778</v>
      </c>
      <c r="H11" s="75">
        <v>5782</v>
      </c>
      <c r="I11" s="75"/>
      <c r="J11" s="75">
        <v>6269</v>
      </c>
      <c r="K11" s="75"/>
      <c r="L11" s="75"/>
      <c r="M11" s="75"/>
      <c r="N11" s="75"/>
      <c r="O11" s="75"/>
      <c r="P11" s="75"/>
      <c r="Q11" s="75"/>
      <c r="R11"/>
    </row>
    <row r="12" spans="1:21" x14ac:dyDescent="0.25">
      <c r="A12" s="74" t="s">
        <v>519</v>
      </c>
      <c r="B12" s="75">
        <v>1097883</v>
      </c>
      <c r="C12" s="75">
        <v>1049306</v>
      </c>
      <c r="D12" s="75">
        <v>1223458</v>
      </c>
      <c r="E12" s="75">
        <v>1277485</v>
      </c>
      <c r="F12" s="75">
        <v>1516413</v>
      </c>
      <c r="G12" s="75">
        <v>2217109</v>
      </c>
      <c r="H12" s="75">
        <v>2065068</v>
      </c>
      <c r="I12" s="75">
        <v>2432028</v>
      </c>
      <c r="J12" s="75">
        <v>2394991</v>
      </c>
      <c r="K12" s="75">
        <v>2837032</v>
      </c>
      <c r="L12" s="75">
        <v>3341920</v>
      </c>
      <c r="M12" s="75">
        <v>3433835</v>
      </c>
      <c r="N12" s="75">
        <v>3159633</v>
      </c>
      <c r="O12" s="75">
        <v>3461860</v>
      </c>
      <c r="P12" s="75">
        <v>3572511</v>
      </c>
      <c r="Q12" s="75">
        <v>3275033</v>
      </c>
      <c r="R12"/>
    </row>
    <row r="13" spans="1:21" x14ac:dyDescent="0.25">
      <c r="A13" s="74" t="s">
        <v>521</v>
      </c>
      <c r="B13" s="75">
        <v>1100866</v>
      </c>
      <c r="C13" s="75">
        <v>972413</v>
      </c>
      <c r="D13" s="75">
        <v>1122900</v>
      </c>
      <c r="E13" s="75">
        <v>1149787</v>
      </c>
      <c r="F13" s="75">
        <v>1177949</v>
      </c>
      <c r="G13" s="75">
        <v>1287617</v>
      </c>
      <c r="H13" s="75">
        <v>1235804</v>
      </c>
      <c r="I13" s="75">
        <v>1233964</v>
      </c>
      <c r="J13" s="75">
        <v>1236912</v>
      </c>
      <c r="K13" s="75">
        <v>1215218</v>
      </c>
      <c r="L13" s="75">
        <v>1409709</v>
      </c>
      <c r="M13" s="75">
        <v>1318784</v>
      </c>
      <c r="N13" s="75">
        <v>1269878</v>
      </c>
      <c r="O13" s="75">
        <v>1192553</v>
      </c>
      <c r="P13" s="75">
        <v>1181912</v>
      </c>
      <c r="Q13" s="75">
        <v>1279890</v>
      </c>
      <c r="R13"/>
    </row>
    <row r="14" spans="1:21" x14ac:dyDescent="0.25">
      <c r="A14" s="74" t="s">
        <v>522</v>
      </c>
      <c r="B14" s="75">
        <v>434186</v>
      </c>
      <c r="C14" s="75">
        <v>377979</v>
      </c>
      <c r="D14" s="75">
        <v>424353</v>
      </c>
      <c r="E14" s="75">
        <v>465693</v>
      </c>
      <c r="F14" s="75">
        <v>409497</v>
      </c>
      <c r="G14" s="75">
        <v>405581</v>
      </c>
      <c r="H14" s="75">
        <v>328108</v>
      </c>
      <c r="I14" s="75">
        <v>338549</v>
      </c>
      <c r="J14" s="75">
        <v>341672</v>
      </c>
      <c r="K14" s="75">
        <v>382806</v>
      </c>
      <c r="L14" s="75">
        <v>373942</v>
      </c>
      <c r="M14" s="75">
        <v>517024</v>
      </c>
      <c r="N14" s="75">
        <v>419046</v>
      </c>
      <c r="O14" s="75">
        <v>422596</v>
      </c>
      <c r="P14" s="75">
        <v>313109</v>
      </c>
      <c r="Q14" s="75">
        <v>440229</v>
      </c>
      <c r="R14"/>
      <c r="S14" t="str">
        <f>CONCATENATE("Slakteleveranser av ",U6," i ",U9," perioden 2002 - 2018 i kg")</f>
        <v>Slakteleveranser av kylling/høns i hele landet perioden 2002 - 2018 i kg</v>
      </c>
    </row>
    <row r="15" spans="1:21" x14ac:dyDescent="0.25">
      <c r="A15" s="74" t="s">
        <v>523</v>
      </c>
      <c r="B15" s="75">
        <v>74426</v>
      </c>
      <c r="C15" s="75">
        <v>92221</v>
      </c>
      <c r="D15" s="75">
        <v>104197</v>
      </c>
      <c r="E15" s="75">
        <v>65121</v>
      </c>
      <c r="F15" s="75">
        <v>72095</v>
      </c>
      <c r="G15" s="75">
        <v>22126</v>
      </c>
      <c r="H15" s="75">
        <v>21206</v>
      </c>
      <c r="I15" s="75">
        <v>6471</v>
      </c>
      <c r="J15" s="75"/>
      <c r="K15" s="75"/>
      <c r="L15" s="75"/>
      <c r="M15" s="75"/>
      <c r="N15" s="75"/>
      <c r="O15" s="75"/>
      <c r="P15" s="75"/>
      <c r="Q15" s="75">
        <v>5728</v>
      </c>
      <c r="R15"/>
    </row>
    <row r="16" spans="1:21" x14ac:dyDescent="0.25">
      <c r="A16" s="74" t="s">
        <v>524</v>
      </c>
      <c r="B16" s="75">
        <v>1003631</v>
      </c>
      <c r="C16" s="75">
        <v>908911</v>
      </c>
      <c r="D16" s="75">
        <v>928029</v>
      </c>
      <c r="E16" s="75">
        <v>1177629</v>
      </c>
      <c r="F16" s="75">
        <v>1231788</v>
      </c>
      <c r="G16" s="75">
        <v>1130462</v>
      </c>
      <c r="H16" s="75">
        <v>1049231</v>
      </c>
      <c r="I16" s="75">
        <v>1155592</v>
      </c>
      <c r="J16" s="75">
        <v>1127836</v>
      </c>
      <c r="K16" s="75">
        <v>1302260</v>
      </c>
      <c r="L16" s="75">
        <v>1566452</v>
      </c>
      <c r="M16" s="75">
        <v>1493884</v>
      </c>
      <c r="N16" s="75">
        <v>1256324</v>
      </c>
      <c r="O16" s="75">
        <v>1265890</v>
      </c>
      <c r="P16" s="75">
        <v>1361629</v>
      </c>
      <c r="Q16" s="75">
        <v>1290100</v>
      </c>
      <c r="R16"/>
    </row>
    <row r="17" spans="1:18" x14ac:dyDescent="0.25">
      <c r="A17" s="74" t="s">
        <v>525</v>
      </c>
      <c r="B17" s="75">
        <v>346663</v>
      </c>
      <c r="C17" s="75">
        <v>306511</v>
      </c>
      <c r="D17" s="75">
        <v>292812</v>
      </c>
      <c r="E17" s="75">
        <v>313403</v>
      </c>
      <c r="F17" s="75">
        <v>326866</v>
      </c>
      <c r="G17" s="75">
        <v>334698</v>
      </c>
      <c r="H17" s="75">
        <v>310662</v>
      </c>
      <c r="I17" s="75">
        <v>300027</v>
      </c>
      <c r="J17" s="75">
        <v>312641</v>
      </c>
      <c r="K17" s="75">
        <v>365627</v>
      </c>
      <c r="L17" s="75">
        <v>300453</v>
      </c>
      <c r="M17" s="75">
        <v>330050</v>
      </c>
      <c r="N17" s="75">
        <v>271338</v>
      </c>
      <c r="O17" s="75">
        <v>223664</v>
      </c>
      <c r="P17" s="75">
        <v>327013</v>
      </c>
      <c r="Q17" s="75">
        <v>314076</v>
      </c>
      <c r="R17"/>
    </row>
    <row r="18" spans="1:18" x14ac:dyDescent="0.25">
      <c r="A18" s="74" t="s">
        <v>526</v>
      </c>
      <c r="B18" s="75">
        <v>2110920</v>
      </c>
      <c r="C18" s="75">
        <v>2189211</v>
      </c>
      <c r="D18" s="75">
        <v>2426248</v>
      </c>
      <c r="E18" s="75">
        <v>2701353</v>
      </c>
      <c r="F18" s="75">
        <v>3146699</v>
      </c>
      <c r="G18" s="75">
        <v>3357416</v>
      </c>
      <c r="H18" s="75">
        <v>2833850</v>
      </c>
      <c r="I18" s="75">
        <v>3319384</v>
      </c>
      <c r="J18" s="75">
        <v>3481180</v>
      </c>
      <c r="K18" s="75">
        <v>3612873</v>
      </c>
      <c r="L18" s="75">
        <v>4412480</v>
      </c>
      <c r="M18" s="75">
        <v>4249883</v>
      </c>
      <c r="N18" s="75">
        <v>3717652</v>
      </c>
      <c r="O18" s="75">
        <v>4020290</v>
      </c>
      <c r="P18" s="75">
        <v>4638504</v>
      </c>
      <c r="Q18" s="75">
        <v>4452457</v>
      </c>
      <c r="R18"/>
    </row>
    <row r="19" spans="1:18" x14ac:dyDescent="0.25">
      <c r="A19" s="74" t="s">
        <v>527</v>
      </c>
      <c r="B19" s="75">
        <v>975772</v>
      </c>
      <c r="C19" s="75">
        <v>1086695</v>
      </c>
      <c r="D19" s="75">
        <v>1264782</v>
      </c>
      <c r="E19" s="75">
        <v>1375421</v>
      </c>
      <c r="F19" s="75">
        <v>1424098</v>
      </c>
      <c r="G19" s="75">
        <v>1398158</v>
      </c>
      <c r="H19" s="75">
        <v>987727</v>
      </c>
      <c r="I19" s="75">
        <v>1111659</v>
      </c>
      <c r="J19" s="75">
        <v>1114357</v>
      </c>
      <c r="K19" s="75">
        <v>1361185</v>
      </c>
      <c r="L19" s="75">
        <v>1568328</v>
      </c>
      <c r="M19" s="75">
        <v>1334754</v>
      </c>
      <c r="N19" s="75">
        <v>875517</v>
      </c>
      <c r="O19" s="75">
        <v>915126</v>
      </c>
      <c r="P19" s="75">
        <v>899947</v>
      </c>
      <c r="Q19" s="75">
        <v>727605</v>
      </c>
      <c r="R19"/>
    </row>
    <row r="20" spans="1:18" x14ac:dyDescent="0.25">
      <c r="A20" s="74" t="s">
        <v>528</v>
      </c>
      <c r="B20" s="75">
        <v>203306</v>
      </c>
      <c r="C20" s="75">
        <v>116026</v>
      </c>
      <c r="D20" s="75">
        <v>127940</v>
      </c>
      <c r="E20" s="75">
        <v>148447</v>
      </c>
      <c r="F20" s="75">
        <v>251924</v>
      </c>
      <c r="G20" s="75">
        <v>352364</v>
      </c>
      <c r="H20" s="75">
        <v>433360</v>
      </c>
      <c r="I20" s="75">
        <v>417394</v>
      </c>
      <c r="J20" s="75">
        <v>457087</v>
      </c>
      <c r="K20" s="75">
        <v>474255</v>
      </c>
      <c r="L20" s="75">
        <v>367269</v>
      </c>
      <c r="M20" s="75">
        <v>312435</v>
      </c>
      <c r="N20" s="75">
        <v>221797</v>
      </c>
      <c r="O20" s="75">
        <v>295043</v>
      </c>
      <c r="P20" s="75">
        <v>227867</v>
      </c>
      <c r="Q20" s="75">
        <v>244163</v>
      </c>
      <c r="R20"/>
    </row>
    <row r="21" spans="1:18" x14ac:dyDescent="0.25">
      <c r="A21" s="74" t="s">
        <v>529</v>
      </c>
      <c r="B21" s="75">
        <v>472113</v>
      </c>
      <c r="C21" s="75">
        <v>451998</v>
      </c>
      <c r="D21" s="75">
        <v>498485</v>
      </c>
      <c r="E21" s="75">
        <v>476851</v>
      </c>
      <c r="F21" s="75">
        <v>529942</v>
      </c>
      <c r="G21" s="75">
        <v>826311</v>
      </c>
      <c r="H21" s="75">
        <v>680674</v>
      </c>
      <c r="I21" s="75">
        <v>738109</v>
      </c>
      <c r="J21" s="75">
        <v>719581</v>
      </c>
      <c r="K21" s="75">
        <v>654725</v>
      </c>
      <c r="L21" s="75">
        <v>910552</v>
      </c>
      <c r="M21" s="75">
        <v>735729</v>
      </c>
      <c r="N21" s="75">
        <v>475405</v>
      </c>
      <c r="O21" s="75">
        <v>602422</v>
      </c>
      <c r="P21" s="75">
        <v>610546</v>
      </c>
      <c r="Q21" s="75">
        <v>333876</v>
      </c>
      <c r="R21"/>
    </row>
    <row r="22" spans="1:18" x14ac:dyDescent="0.25">
      <c r="A22" s="74" t="s">
        <v>530</v>
      </c>
      <c r="B22" s="75">
        <v>34967</v>
      </c>
      <c r="C22" s="75">
        <v>44273</v>
      </c>
      <c r="D22" s="75">
        <v>33809</v>
      </c>
      <c r="E22" s="75">
        <v>40102</v>
      </c>
      <c r="F22" s="75">
        <v>1793</v>
      </c>
      <c r="G22" s="75">
        <v>4298</v>
      </c>
      <c r="H22" s="75">
        <v>3723</v>
      </c>
      <c r="I22" s="75">
        <v>4087</v>
      </c>
      <c r="J22" s="75"/>
      <c r="K22" s="75"/>
      <c r="L22" s="75"/>
      <c r="M22" s="75"/>
      <c r="N22" s="75"/>
      <c r="O22" s="75"/>
      <c r="P22" s="75"/>
      <c r="Q22" s="75"/>
      <c r="R22"/>
    </row>
    <row r="23" spans="1:18" x14ac:dyDescent="0.25">
      <c r="A23" s="74" t="s">
        <v>531</v>
      </c>
      <c r="B23" s="75">
        <v>20686</v>
      </c>
      <c r="C23" s="75">
        <v>23906</v>
      </c>
      <c r="D23" s="75">
        <v>25683</v>
      </c>
      <c r="E23" s="75">
        <v>31037</v>
      </c>
      <c r="F23" s="75">
        <v>23239</v>
      </c>
      <c r="G23" s="75">
        <v>5083</v>
      </c>
      <c r="H23" s="75">
        <v>17261</v>
      </c>
      <c r="I23" s="75"/>
      <c r="J23" s="75"/>
      <c r="K23" s="75"/>
      <c r="L23" s="75"/>
      <c r="M23" s="75"/>
      <c r="N23" s="75"/>
      <c r="O23" s="75"/>
      <c r="P23" s="75"/>
      <c r="Q23" s="75"/>
      <c r="R23"/>
    </row>
    <row r="24" spans="1:18" x14ac:dyDescent="0.25">
      <c r="A24" s="74" t="s">
        <v>532</v>
      </c>
      <c r="B24" s="75">
        <v>4852</v>
      </c>
      <c r="C24" s="75">
        <v>9237</v>
      </c>
      <c r="D24" s="75"/>
      <c r="E24" s="75">
        <v>5220</v>
      </c>
      <c r="F24" s="75"/>
      <c r="G24" s="75">
        <v>5560</v>
      </c>
      <c r="H24" s="75"/>
      <c r="I24" s="75"/>
      <c r="J24" s="75"/>
      <c r="K24" s="75"/>
      <c r="L24" s="75"/>
      <c r="M24" s="75"/>
      <c r="N24" s="75"/>
      <c r="O24" s="75"/>
      <c r="P24" s="75"/>
      <c r="Q24" s="75"/>
      <c r="R24"/>
    </row>
    <row r="25" spans="1:18" x14ac:dyDescent="0.25">
      <c r="A25" s="74" t="s">
        <v>533</v>
      </c>
      <c r="B25" s="75">
        <v>30590</v>
      </c>
      <c r="C25" s="75">
        <v>5633</v>
      </c>
      <c r="D25" s="75">
        <v>20335</v>
      </c>
      <c r="E25" s="75">
        <v>15781</v>
      </c>
      <c r="F25" s="75">
        <v>4669</v>
      </c>
      <c r="G25" s="75">
        <v>6937</v>
      </c>
      <c r="H25" s="75">
        <v>6646</v>
      </c>
      <c r="I25" s="75">
        <v>5993</v>
      </c>
      <c r="J25" s="75">
        <v>1858</v>
      </c>
      <c r="K25" s="75"/>
      <c r="L25" s="75"/>
      <c r="M25" s="75"/>
      <c r="N25" s="75"/>
      <c r="O25" s="75"/>
      <c r="P25" s="75"/>
      <c r="Q25" s="75"/>
    </row>
    <row r="26" spans="1:18" x14ac:dyDescent="0.25">
      <c r="A26" s="74" t="s">
        <v>537</v>
      </c>
      <c r="B26" s="75"/>
      <c r="C26" s="75">
        <v>21288</v>
      </c>
      <c r="D26" s="75">
        <v>21758</v>
      </c>
      <c r="E26" s="75">
        <v>17965</v>
      </c>
      <c r="F26" s="75"/>
      <c r="G26" s="75"/>
      <c r="H26" s="75">
        <v>7926</v>
      </c>
      <c r="I26" s="75"/>
      <c r="J26" s="75"/>
      <c r="K26" s="75"/>
      <c r="L26" s="75"/>
      <c r="M26" s="75"/>
      <c r="N26" s="75"/>
      <c r="O26" s="75"/>
      <c r="P26" s="75"/>
      <c r="Q26" s="75"/>
    </row>
    <row r="27" spans="1:18" x14ac:dyDescent="0.25">
      <c r="A27" s="74" t="s">
        <v>539</v>
      </c>
      <c r="B27" s="75">
        <v>117737</v>
      </c>
      <c r="C27" s="75">
        <v>118778</v>
      </c>
      <c r="D27" s="75">
        <v>122233</v>
      </c>
      <c r="E27" s="75">
        <v>149465</v>
      </c>
      <c r="F27" s="75">
        <v>149546</v>
      </c>
      <c r="G27" s="75">
        <v>141932</v>
      </c>
      <c r="H27" s="75">
        <v>128634</v>
      </c>
      <c r="I27" s="75">
        <v>130214</v>
      </c>
      <c r="J27" s="75">
        <v>150430</v>
      </c>
      <c r="K27" s="75">
        <v>217929</v>
      </c>
      <c r="L27" s="75">
        <v>343617</v>
      </c>
      <c r="M27" s="75">
        <v>300217</v>
      </c>
      <c r="N27" s="75">
        <v>306634</v>
      </c>
      <c r="O27" s="75">
        <v>291261</v>
      </c>
      <c r="P27" s="75">
        <v>329971</v>
      </c>
      <c r="Q27" s="75">
        <v>284814</v>
      </c>
    </row>
    <row r="28" spans="1:18" x14ac:dyDescent="0.25">
      <c r="A28" s="74" t="s">
        <v>540</v>
      </c>
      <c r="B28" s="75">
        <v>265163</v>
      </c>
      <c r="C28" s="75">
        <v>248311</v>
      </c>
      <c r="D28" s="75">
        <v>294966</v>
      </c>
      <c r="E28" s="75">
        <v>315021</v>
      </c>
      <c r="F28" s="75">
        <v>256724</v>
      </c>
      <c r="G28" s="75">
        <v>302098</v>
      </c>
      <c r="H28" s="75">
        <v>235464</v>
      </c>
      <c r="I28" s="75">
        <v>247483</v>
      </c>
      <c r="J28" s="75">
        <v>295169</v>
      </c>
      <c r="K28" s="75">
        <v>258997</v>
      </c>
      <c r="L28" s="75">
        <v>309304</v>
      </c>
      <c r="M28" s="75">
        <v>290007</v>
      </c>
      <c r="N28" s="75">
        <v>254344</v>
      </c>
      <c r="O28" s="75">
        <v>271407</v>
      </c>
      <c r="P28" s="75">
        <v>271652</v>
      </c>
      <c r="Q28" s="75">
        <v>264525</v>
      </c>
    </row>
    <row r="29" spans="1:18" x14ac:dyDescent="0.25">
      <c r="A29" s="74" t="s">
        <v>541</v>
      </c>
      <c r="B29" s="75">
        <v>16145</v>
      </c>
      <c r="C29" s="75">
        <v>7784</v>
      </c>
      <c r="D29" s="75">
        <v>16909</v>
      </c>
      <c r="E29" s="75">
        <v>9202</v>
      </c>
      <c r="F29" s="75"/>
      <c r="G29" s="75"/>
      <c r="H29" s="75"/>
      <c r="I29" s="75"/>
      <c r="J29" s="75">
        <v>7652</v>
      </c>
      <c r="K29" s="75"/>
      <c r="L29" s="75"/>
      <c r="M29" s="75"/>
      <c r="N29" s="75"/>
      <c r="O29" s="75"/>
      <c r="P29" s="75"/>
      <c r="Q29" s="75"/>
    </row>
    <row r="30" spans="1:18" x14ac:dyDescent="0.25">
      <c r="A30" s="74" t="s">
        <v>543</v>
      </c>
      <c r="B30" s="75">
        <v>34275</v>
      </c>
      <c r="C30" s="75">
        <v>26957</v>
      </c>
      <c r="D30" s="75"/>
      <c r="E30" s="75"/>
      <c r="F30" s="75"/>
      <c r="G30" s="75">
        <v>6422</v>
      </c>
      <c r="H30" s="75">
        <v>5522</v>
      </c>
      <c r="I30" s="75"/>
      <c r="J30" s="75"/>
      <c r="K30" s="75"/>
      <c r="L30" s="75"/>
      <c r="M30" s="75"/>
      <c r="N30" s="75"/>
      <c r="O30" s="75"/>
      <c r="P30" s="75"/>
      <c r="Q30" s="75"/>
    </row>
    <row r="31" spans="1:18" x14ac:dyDescent="0.25">
      <c r="A31" s="74" t="s">
        <v>545</v>
      </c>
      <c r="B31" s="75">
        <v>5407</v>
      </c>
      <c r="C31" s="75">
        <v>7151</v>
      </c>
      <c r="D31" s="75">
        <v>7855</v>
      </c>
      <c r="E31" s="75">
        <v>7702</v>
      </c>
      <c r="F31" s="75"/>
      <c r="G31" s="75">
        <v>5968</v>
      </c>
      <c r="H31" s="75">
        <v>5212</v>
      </c>
      <c r="I31" s="75">
        <v>5042</v>
      </c>
      <c r="J31" s="75"/>
      <c r="K31" s="75"/>
      <c r="L31" s="75"/>
      <c r="M31" s="75"/>
      <c r="N31" s="75"/>
      <c r="O31" s="75"/>
      <c r="P31" s="75"/>
      <c r="Q31" s="75"/>
    </row>
    <row r="32" spans="1:18" x14ac:dyDescent="0.25">
      <c r="A32" s="74" t="s">
        <v>546</v>
      </c>
      <c r="B32" s="75">
        <v>132683</v>
      </c>
      <c r="C32" s="75">
        <v>151831</v>
      </c>
      <c r="D32" s="75">
        <v>133778</v>
      </c>
      <c r="E32" s="75">
        <v>141821</v>
      </c>
      <c r="F32" s="75">
        <v>137945</v>
      </c>
      <c r="G32" s="75">
        <v>140264</v>
      </c>
      <c r="H32" s="75">
        <v>84750</v>
      </c>
      <c r="I32" s="75">
        <v>155201</v>
      </c>
      <c r="J32" s="75">
        <v>139822</v>
      </c>
      <c r="K32" s="75">
        <v>139846</v>
      </c>
      <c r="L32" s="75">
        <v>167075</v>
      </c>
      <c r="M32" s="75">
        <v>116383</v>
      </c>
      <c r="N32" s="75">
        <v>162671</v>
      </c>
      <c r="O32" s="75">
        <v>36630</v>
      </c>
      <c r="P32" s="75"/>
      <c r="Q32" s="75"/>
    </row>
    <row r="33" spans="1:17" x14ac:dyDescent="0.25">
      <c r="A33" s="74" t="s">
        <v>547</v>
      </c>
      <c r="B33" s="75">
        <v>275494</v>
      </c>
      <c r="C33" s="75">
        <v>232253</v>
      </c>
      <c r="D33" s="75">
        <v>195338</v>
      </c>
      <c r="E33" s="75">
        <v>223766</v>
      </c>
      <c r="F33" s="75">
        <v>230359</v>
      </c>
      <c r="G33" s="75">
        <v>242760</v>
      </c>
      <c r="H33" s="75">
        <v>126620</v>
      </c>
      <c r="I33" s="75">
        <v>214033</v>
      </c>
      <c r="J33" s="75">
        <v>251575</v>
      </c>
      <c r="K33" s="75">
        <v>277186</v>
      </c>
      <c r="L33" s="75">
        <v>301262</v>
      </c>
      <c r="M33" s="75">
        <v>269247</v>
      </c>
      <c r="N33" s="75">
        <v>191774</v>
      </c>
      <c r="O33" s="75">
        <v>233898</v>
      </c>
      <c r="P33" s="75">
        <v>210543</v>
      </c>
      <c r="Q33" s="75">
        <v>261593</v>
      </c>
    </row>
    <row r="34" spans="1:17" x14ac:dyDescent="0.25">
      <c r="A34" s="74" t="s">
        <v>548</v>
      </c>
      <c r="B34" s="75">
        <v>25329</v>
      </c>
      <c r="C34" s="75">
        <v>25915</v>
      </c>
      <c r="D34" s="75"/>
      <c r="E34" s="75">
        <v>2281</v>
      </c>
      <c r="F34" s="75"/>
      <c r="G34" s="75">
        <v>17314</v>
      </c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1:17" x14ac:dyDescent="0.25">
      <c r="A35" s="74" t="s">
        <v>549</v>
      </c>
      <c r="B35" s="75">
        <v>780541</v>
      </c>
      <c r="C35" s="75">
        <v>778576</v>
      </c>
      <c r="D35" s="75">
        <v>733882</v>
      </c>
      <c r="E35" s="75">
        <v>1017360</v>
      </c>
      <c r="F35" s="75">
        <v>1007417</v>
      </c>
      <c r="G35" s="75">
        <v>1085119</v>
      </c>
      <c r="H35" s="75">
        <v>1040700</v>
      </c>
      <c r="I35" s="75">
        <v>1104014</v>
      </c>
      <c r="J35" s="75">
        <v>1079758</v>
      </c>
      <c r="K35" s="75">
        <v>1004867</v>
      </c>
      <c r="L35" s="75">
        <v>1328218</v>
      </c>
      <c r="M35" s="75">
        <v>1113455</v>
      </c>
      <c r="N35" s="75">
        <v>990885</v>
      </c>
      <c r="O35" s="75">
        <v>976291</v>
      </c>
      <c r="P35" s="75">
        <v>935241</v>
      </c>
      <c r="Q35" s="75">
        <v>752324</v>
      </c>
    </row>
    <row r="36" spans="1:17" x14ac:dyDescent="0.25">
      <c r="A36" s="74" t="s">
        <v>550</v>
      </c>
      <c r="B36" s="75">
        <v>135880</v>
      </c>
      <c r="C36" s="75">
        <v>119096</v>
      </c>
      <c r="D36" s="75">
        <v>114760</v>
      </c>
      <c r="E36" s="75">
        <v>121311</v>
      </c>
      <c r="F36" s="75">
        <v>83712</v>
      </c>
      <c r="G36" s="75">
        <v>5242</v>
      </c>
      <c r="H36" s="75"/>
      <c r="I36" s="75"/>
      <c r="J36" s="75">
        <v>6746</v>
      </c>
      <c r="K36" s="75"/>
      <c r="L36" s="75"/>
      <c r="M36" s="75"/>
      <c r="N36" s="75"/>
      <c r="O36" s="75"/>
      <c r="P36" s="75"/>
      <c r="Q36" s="75"/>
    </row>
    <row r="37" spans="1:17" x14ac:dyDescent="0.25">
      <c r="A37" s="74" t="s">
        <v>551</v>
      </c>
      <c r="B37" s="75">
        <v>39694</v>
      </c>
      <c r="C37" s="75">
        <v>42690</v>
      </c>
      <c r="D37" s="75">
        <v>39528</v>
      </c>
      <c r="E37" s="75">
        <v>41055</v>
      </c>
      <c r="F37" s="75">
        <v>92493</v>
      </c>
      <c r="G37" s="75">
        <v>195646</v>
      </c>
      <c r="H37" s="75">
        <v>61835</v>
      </c>
      <c r="I37" s="75">
        <v>43372</v>
      </c>
      <c r="J37" s="75">
        <v>38077</v>
      </c>
      <c r="K37" s="75">
        <v>37491</v>
      </c>
      <c r="L37" s="75">
        <v>35592</v>
      </c>
      <c r="M37" s="75">
        <v>36847</v>
      </c>
      <c r="N37" s="75">
        <v>28989</v>
      </c>
      <c r="O37" s="75">
        <v>10409</v>
      </c>
      <c r="P37" s="75"/>
      <c r="Q37" s="75"/>
    </row>
    <row r="38" spans="1:17" x14ac:dyDescent="0.25">
      <c r="A38" s="74" t="s">
        <v>555</v>
      </c>
      <c r="B38" s="75">
        <v>355094</v>
      </c>
      <c r="C38" s="75">
        <v>376885</v>
      </c>
      <c r="D38" s="75">
        <v>392354</v>
      </c>
      <c r="E38" s="75">
        <v>402003</v>
      </c>
      <c r="F38" s="75">
        <v>482771</v>
      </c>
      <c r="G38" s="75">
        <v>506784</v>
      </c>
      <c r="H38" s="75">
        <v>503747</v>
      </c>
      <c r="I38" s="75">
        <v>618745</v>
      </c>
      <c r="J38" s="75">
        <v>595389</v>
      </c>
      <c r="K38" s="75">
        <v>480005</v>
      </c>
      <c r="L38" s="75">
        <v>450958</v>
      </c>
      <c r="M38" s="75">
        <v>371055</v>
      </c>
      <c r="N38" s="75">
        <v>253757</v>
      </c>
      <c r="O38" s="75">
        <v>239285</v>
      </c>
      <c r="P38" s="75">
        <v>295164</v>
      </c>
      <c r="Q38" s="75">
        <v>178982</v>
      </c>
    </row>
    <row r="39" spans="1:17" x14ac:dyDescent="0.25">
      <c r="A39" s="74" t="s">
        <v>556</v>
      </c>
      <c r="B39" s="75">
        <v>4955930</v>
      </c>
      <c r="C39" s="75">
        <v>4871682</v>
      </c>
      <c r="D39" s="75">
        <v>5315800</v>
      </c>
      <c r="E39" s="75">
        <v>5769080</v>
      </c>
      <c r="F39" s="75">
        <v>6033184</v>
      </c>
      <c r="G39" s="75">
        <v>6348580</v>
      </c>
      <c r="H39" s="75">
        <v>5395960</v>
      </c>
      <c r="I39" s="75">
        <v>5892783</v>
      </c>
      <c r="J39" s="75">
        <v>6011815</v>
      </c>
      <c r="K39" s="75">
        <v>6236038</v>
      </c>
      <c r="L39" s="75">
        <v>7759140</v>
      </c>
      <c r="M39" s="75">
        <v>7389615</v>
      </c>
      <c r="N39" s="75">
        <v>6604327</v>
      </c>
      <c r="O39" s="75">
        <v>6187420</v>
      </c>
      <c r="P39" s="75">
        <v>6305095</v>
      </c>
      <c r="Q39" s="75">
        <v>5519574</v>
      </c>
    </row>
    <row r="40" spans="1:17" x14ac:dyDescent="0.25">
      <c r="A40" s="74" t="s">
        <v>557</v>
      </c>
      <c r="B40" s="75">
        <v>1594263</v>
      </c>
      <c r="C40" s="75">
        <v>1459736</v>
      </c>
      <c r="D40" s="75">
        <v>1577808</v>
      </c>
      <c r="E40" s="75">
        <v>1666075</v>
      </c>
      <c r="F40" s="75">
        <v>1711311</v>
      </c>
      <c r="G40" s="75">
        <v>1793956</v>
      </c>
      <c r="H40" s="75">
        <v>1232169</v>
      </c>
      <c r="I40" s="75">
        <v>1258026</v>
      </c>
      <c r="J40" s="75">
        <v>1330073</v>
      </c>
      <c r="K40" s="75">
        <v>1360492</v>
      </c>
      <c r="L40" s="75">
        <v>1517031</v>
      </c>
      <c r="M40" s="75">
        <v>1532601</v>
      </c>
      <c r="N40" s="75">
        <v>1368020</v>
      </c>
      <c r="O40" s="75">
        <v>1055565</v>
      </c>
      <c r="P40" s="75">
        <v>884394</v>
      </c>
      <c r="Q40" s="75">
        <v>1060582</v>
      </c>
    </row>
    <row r="41" spans="1:17" x14ac:dyDescent="0.25">
      <c r="A41" s="74" t="s">
        <v>558</v>
      </c>
      <c r="B41" s="75">
        <v>1132789</v>
      </c>
      <c r="C41" s="75">
        <v>1058383</v>
      </c>
      <c r="D41" s="75">
        <v>1263302</v>
      </c>
      <c r="E41" s="75">
        <v>1294540</v>
      </c>
      <c r="F41" s="75">
        <v>1465752</v>
      </c>
      <c r="G41" s="75">
        <v>1551798</v>
      </c>
      <c r="H41" s="75">
        <v>1290236</v>
      </c>
      <c r="I41" s="75">
        <v>1287293</v>
      </c>
      <c r="J41" s="75">
        <v>1434360</v>
      </c>
      <c r="K41" s="75">
        <v>1441959</v>
      </c>
      <c r="L41" s="75">
        <v>1799771</v>
      </c>
      <c r="M41" s="75">
        <v>1905556</v>
      </c>
      <c r="N41" s="75">
        <v>1454558</v>
      </c>
      <c r="O41" s="75">
        <v>1361218</v>
      </c>
      <c r="P41" s="75">
        <v>1546200</v>
      </c>
      <c r="Q41" s="75">
        <v>1589723</v>
      </c>
    </row>
    <row r="42" spans="1:17" x14ac:dyDescent="0.25">
      <c r="A42" s="74" t="s">
        <v>559</v>
      </c>
      <c r="B42" s="75">
        <v>9398</v>
      </c>
      <c r="C42" s="75">
        <v>4896</v>
      </c>
      <c r="D42" s="75">
        <v>4808</v>
      </c>
      <c r="E42" s="75">
        <v>5221</v>
      </c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</row>
    <row r="43" spans="1:17" x14ac:dyDescent="0.25">
      <c r="A43" s="74" t="s">
        <v>560</v>
      </c>
      <c r="B43" s="75">
        <v>68482</v>
      </c>
      <c r="C43" s="75">
        <v>54891</v>
      </c>
      <c r="D43" s="75">
        <v>53592</v>
      </c>
      <c r="E43" s="75">
        <v>54179</v>
      </c>
      <c r="F43" s="75">
        <v>63523</v>
      </c>
      <c r="G43" s="75">
        <v>65655</v>
      </c>
      <c r="H43" s="75">
        <v>63350</v>
      </c>
      <c r="I43" s="75">
        <v>73329</v>
      </c>
      <c r="J43" s="75">
        <v>54465</v>
      </c>
      <c r="K43" s="75">
        <v>41162</v>
      </c>
      <c r="L43" s="75">
        <v>27631</v>
      </c>
      <c r="M43" s="75">
        <v>52139</v>
      </c>
      <c r="N43" s="75">
        <v>49291</v>
      </c>
      <c r="O43" s="75">
        <v>23506</v>
      </c>
      <c r="P43" s="75">
        <v>23138</v>
      </c>
      <c r="Q43" s="75">
        <v>7104</v>
      </c>
    </row>
    <row r="44" spans="1:17" x14ac:dyDescent="0.25">
      <c r="A44" s="74" t="s">
        <v>562</v>
      </c>
      <c r="B44" s="75">
        <v>23224</v>
      </c>
      <c r="C44" s="75">
        <v>24523</v>
      </c>
      <c r="D44" s="75">
        <v>25472</v>
      </c>
      <c r="E44" s="75">
        <v>11452</v>
      </c>
      <c r="F44" s="75">
        <v>25994</v>
      </c>
      <c r="G44" s="75">
        <v>26133</v>
      </c>
      <c r="H44" s="75">
        <v>20110</v>
      </c>
      <c r="I44" s="75">
        <v>12664</v>
      </c>
      <c r="J44" s="75">
        <v>31639</v>
      </c>
      <c r="K44" s="75">
        <v>169807</v>
      </c>
      <c r="L44" s="75">
        <v>376863</v>
      </c>
      <c r="M44" s="75">
        <v>368794</v>
      </c>
      <c r="N44" s="75">
        <v>317761</v>
      </c>
      <c r="O44" s="75">
        <v>318456</v>
      </c>
      <c r="P44" s="75">
        <v>349638</v>
      </c>
      <c r="Q44" s="75">
        <v>334304</v>
      </c>
    </row>
    <row r="45" spans="1:17" x14ac:dyDescent="0.25">
      <c r="A45" s="74" t="s">
        <v>563</v>
      </c>
      <c r="B45" s="75">
        <v>521252</v>
      </c>
      <c r="C45" s="75">
        <v>498177</v>
      </c>
      <c r="D45" s="75">
        <v>527499</v>
      </c>
      <c r="E45" s="75">
        <v>506414</v>
      </c>
      <c r="F45" s="75">
        <v>672994</v>
      </c>
      <c r="G45" s="75">
        <v>1045077</v>
      </c>
      <c r="H45" s="75">
        <v>883011</v>
      </c>
      <c r="I45" s="75">
        <v>951456</v>
      </c>
      <c r="J45" s="75">
        <v>951406</v>
      </c>
      <c r="K45" s="75">
        <v>1076436</v>
      </c>
      <c r="L45" s="75">
        <v>1626717</v>
      </c>
      <c r="M45" s="75">
        <v>1814548</v>
      </c>
      <c r="N45" s="75">
        <v>1548542</v>
      </c>
      <c r="O45" s="75">
        <v>1604809</v>
      </c>
      <c r="P45" s="75">
        <v>1587922</v>
      </c>
      <c r="Q45" s="75">
        <v>1274987</v>
      </c>
    </row>
    <row r="46" spans="1:17" x14ac:dyDescent="0.25">
      <c r="A46" s="74" t="s">
        <v>564</v>
      </c>
      <c r="B46" s="75">
        <v>290324</v>
      </c>
      <c r="C46" s="75">
        <v>275137</v>
      </c>
      <c r="D46" s="75">
        <v>304574</v>
      </c>
      <c r="E46" s="75">
        <v>297734</v>
      </c>
      <c r="F46" s="75">
        <v>326452</v>
      </c>
      <c r="G46" s="75">
        <v>675537</v>
      </c>
      <c r="H46" s="75">
        <v>630274</v>
      </c>
      <c r="I46" s="75">
        <v>553267</v>
      </c>
      <c r="J46" s="75">
        <v>531350</v>
      </c>
      <c r="K46" s="75">
        <v>504949</v>
      </c>
      <c r="L46" s="75">
        <v>895886</v>
      </c>
      <c r="M46" s="75">
        <v>1472959</v>
      </c>
      <c r="N46" s="75">
        <v>1355579</v>
      </c>
      <c r="O46" s="75">
        <v>1411889</v>
      </c>
      <c r="P46" s="75">
        <v>1428960</v>
      </c>
      <c r="Q46" s="75">
        <v>1288381</v>
      </c>
    </row>
    <row r="47" spans="1:17" x14ac:dyDescent="0.25">
      <c r="A47" s="74" t="s">
        <v>565</v>
      </c>
      <c r="B47" s="75">
        <v>388829</v>
      </c>
      <c r="C47" s="75">
        <v>426629</v>
      </c>
      <c r="D47" s="75">
        <v>405021</v>
      </c>
      <c r="E47" s="75">
        <v>452948</v>
      </c>
      <c r="F47" s="75">
        <v>593415</v>
      </c>
      <c r="G47" s="75">
        <v>643793</v>
      </c>
      <c r="H47" s="75">
        <v>597831</v>
      </c>
      <c r="I47" s="75">
        <v>567787</v>
      </c>
      <c r="J47" s="75">
        <v>493853</v>
      </c>
      <c r="K47" s="75">
        <v>684946</v>
      </c>
      <c r="L47" s="75">
        <v>966518</v>
      </c>
      <c r="M47" s="75">
        <v>1165317</v>
      </c>
      <c r="N47" s="75">
        <v>1038059</v>
      </c>
      <c r="O47" s="75">
        <v>1219314</v>
      </c>
      <c r="P47" s="75">
        <v>1148395</v>
      </c>
      <c r="Q47" s="75">
        <v>1067844</v>
      </c>
    </row>
    <row r="48" spans="1:17" x14ac:dyDescent="0.25">
      <c r="A48" s="74" t="s">
        <v>566</v>
      </c>
      <c r="B48" s="75">
        <v>96221</v>
      </c>
      <c r="C48" s="75">
        <v>98021</v>
      </c>
      <c r="D48" s="75">
        <v>86876</v>
      </c>
      <c r="E48" s="75">
        <v>83829</v>
      </c>
      <c r="F48" s="75">
        <v>90482</v>
      </c>
      <c r="G48" s="75">
        <v>70195</v>
      </c>
      <c r="H48" s="75">
        <v>115252</v>
      </c>
      <c r="I48" s="75">
        <v>134968</v>
      </c>
      <c r="J48" s="75">
        <v>127065</v>
      </c>
      <c r="K48" s="75">
        <v>130854</v>
      </c>
      <c r="L48" s="75">
        <v>133321</v>
      </c>
      <c r="M48" s="75">
        <v>136814</v>
      </c>
      <c r="N48" s="75">
        <v>135261</v>
      </c>
      <c r="O48" s="75">
        <v>125809</v>
      </c>
      <c r="P48" s="75">
        <v>111068</v>
      </c>
      <c r="Q48" s="75">
        <v>109852</v>
      </c>
    </row>
    <row r="49" spans="1:17" x14ac:dyDescent="0.25">
      <c r="A49" s="74" t="s">
        <v>567</v>
      </c>
      <c r="B49" s="75">
        <v>95212</v>
      </c>
      <c r="C49" s="75">
        <v>103707</v>
      </c>
      <c r="D49" s="75">
        <v>114109</v>
      </c>
      <c r="E49" s="75">
        <v>116658</v>
      </c>
      <c r="F49" s="75">
        <v>114363</v>
      </c>
      <c r="G49" s="75">
        <v>132864</v>
      </c>
      <c r="H49" s="75">
        <v>127570</v>
      </c>
      <c r="I49" s="75">
        <v>125464</v>
      </c>
      <c r="J49" s="75">
        <v>106271</v>
      </c>
      <c r="K49" s="75">
        <v>96162</v>
      </c>
      <c r="L49" s="75">
        <v>119635</v>
      </c>
      <c r="M49" s="75">
        <v>114312</v>
      </c>
      <c r="N49" s="75">
        <v>97017</v>
      </c>
      <c r="O49" s="75">
        <v>29682</v>
      </c>
      <c r="P49" s="75"/>
      <c r="Q49" s="75"/>
    </row>
    <row r="50" spans="1:17" x14ac:dyDescent="0.25">
      <c r="A50" s="74" t="s">
        <v>569</v>
      </c>
      <c r="B50" s="75">
        <v>208316</v>
      </c>
      <c r="C50" s="75">
        <v>124216</v>
      </c>
      <c r="D50" s="75">
        <v>179943</v>
      </c>
      <c r="E50" s="75">
        <v>199965</v>
      </c>
      <c r="F50" s="75">
        <v>173890</v>
      </c>
      <c r="G50" s="75">
        <v>182620</v>
      </c>
      <c r="H50" s="75">
        <v>107779</v>
      </c>
      <c r="I50" s="75">
        <v>153994</v>
      </c>
      <c r="J50" s="75">
        <v>107946</v>
      </c>
      <c r="K50" s="75">
        <v>157118</v>
      </c>
      <c r="L50" s="75">
        <v>157710</v>
      </c>
      <c r="M50" s="75">
        <v>213840</v>
      </c>
      <c r="N50" s="75">
        <v>283403</v>
      </c>
      <c r="O50" s="75">
        <v>362544</v>
      </c>
      <c r="P50" s="75">
        <v>360332</v>
      </c>
      <c r="Q50" s="75">
        <v>348559</v>
      </c>
    </row>
    <row r="51" spans="1:17" x14ac:dyDescent="0.25">
      <c r="A51" s="74" t="s">
        <v>571</v>
      </c>
      <c r="B51" s="75">
        <v>195781</v>
      </c>
      <c r="C51" s="75">
        <v>224836</v>
      </c>
      <c r="D51" s="75">
        <v>234996</v>
      </c>
      <c r="E51" s="75">
        <v>464012</v>
      </c>
      <c r="F51" s="75">
        <v>1013865</v>
      </c>
      <c r="G51" s="75">
        <v>1228858</v>
      </c>
      <c r="H51" s="75">
        <v>1297124</v>
      </c>
      <c r="I51" s="75">
        <v>1248941</v>
      </c>
      <c r="J51" s="75">
        <v>1124058</v>
      </c>
      <c r="K51" s="75">
        <v>1063139</v>
      </c>
      <c r="L51" s="75">
        <v>980546</v>
      </c>
      <c r="M51" s="75">
        <v>811838</v>
      </c>
      <c r="N51" s="75">
        <v>537216</v>
      </c>
      <c r="O51" s="75">
        <v>682112</v>
      </c>
      <c r="P51" s="75">
        <v>580033</v>
      </c>
      <c r="Q51" s="75">
        <v>589747</v>
      </c>
    </row>
    <row r="52" spans="1:17" x14ac:dyDescent="0.25">
      <c r="A52" s="74" t="s">
        <v>572</v>
      </c>
      <c r="B52" s="75">
        <v>30943</v>
      </c>
      <c r="C52" s="75">
        <v>24145</v>
      </c>
      <c r="D52" s="75">
        <v>21966</v>
      </c>
      <c r="E52" s="75">
        <v>34049</v>
      </c>
      <c r="F52" s="75">
        <v>32314</v>
      </c>
      <c r="G52" s="75">
        <v>51124</v>
      </c>
      <c r="H52" s="75">
        <v>53194</v>
      </c>
      <c r="I52" s="75">
        <v>51371</v>
      </c>
      <c r="J52" s="75">
        <v>52986</v>
      </c>
      <c r="K52" s="75">
        <v>50738</v>
      </c>
      <c r="L52" s="75">
        <v>57032</v>
      </c>
      <c r="M52" s="75">
        <v>48055</v>
      </c>
      <c r="N52" s="75">
        <v>38075</v>
      </c>
      <c r="O52" s="75">
        <v>40511</v>
      </c>
      <c r="P52" s="75">
        <v>42010</v>
      </c>
      <c r="Q52" s="75">
        <v>44320</v>
      </c>
    </row>
    <row r="53" spans="1:17" x14ac:dyDescent="0.25">
      <c r="A53" s="74" t="s">
        <v>573</v>
      </c>
      <c r="B53" s="75">
        <v>222618</v>
      </c>
      <c r="C53" s="75">
        <v>161608</v>
      </c>
      <c r="D53" s="75">
        <v>139835</v>
      </c>
      <c r="E53" s="75">
        <v>117814</v>
      </c>
      <c r="F53" s="75">
        <v>120956</v>
      </c>
      <c r="G53" s="75">
        <v>313770</v>
      </c>
      <c r="H53" s="75">
        <v>581375</v>
      </c>
      <c r="I53" s="75">
        <v>501701</v>
      </c>
      <c r="J53" s="75">
        <v>507895</v>
      </c>
      <c r="K53" s="75">
        <v>532482</v>
      </c>
      <c r="L53" s="75">
        <v>583518</v>
      </c>
      <c r="M53" s="75">
        <v>513769</v>
      </c>
      <c r="N53" s="75">
        <v>285250</v>
      </c>
      <c r="O53" s="75">
        <v>387662</v>
      </c>
      <c r="P53" s="75">
        <v>402962</v>
      </c>
      <c r="Q53" s="75">
        <v>426597</v>
      </c>
    </row>
    <row r="54" spans="1:17" x14ac:dyDescent="0.25">
      <c r="A54" s="74" t="s">
        <v>574</v>
      </c>
      <c r="B54" s="75"/>
      <c r="C54" s="75"/>
      <c r="D54" s="75"/>
      <c r="E54" s="75">
        <v>311372</v>
      </c>
      <c r="F54" s="75">
        <v>358024</v>
      </c>
      <c r="G54" s="75">
        <v>416098</v>
      </c>
      <c r="H54" s="75">
        <v>372679</v>
      </c>
      <c r="I54" s="75">
        <v>355980</v>
      </c>
      <c r="J54" s="75">
        <v>355087</v>
      </c>
      <c r="K54" s="75">
        <v>384468</v>
      </c>
      <c r="L54" s="75">
        <v>400555</v>
      </c>
      <c r="M54" s="75">
        <v>320650</v>
      </c>
      <c r="N54" s="75">
        <v>409131</v>
      </c>
      <c r="O54" s="75">
        <v>45568</v>
      </c>
      <c r="P54" s="75"/>
      <c r="Q54" s="75"/>
    </row>
    <row r="55" spans="1:17" x14ac:dyDescent="0.25">
      <c r="A55" s="74" t="s">
        <v>576</v>
      </c>
      <c r="B55" s="75">
        <v>9848</v>
      </c>
      <c r="C55" s="75">
        <v>14521</v>
      </c>
      <c r="D55" s="75">
        <v>3419</v>
      </c>
      <c r="E55" s="75">
        <v>10012</v>
      </c>
      <c r="F55" s="75"/>
      <c r="G55" s="75">
        <v>4293</v>
      </c>
      <c r="H55" s="75">
        <v>1725</v>
      </c>
      <c r="I55" s="75"/>
      <c r="J55" s="75"/>
      <c r="K55" s="75"/>
      <c r="L55" s="75"/>
      <c r="M55" s="75"/>
      <c r="N55" s="75"/>
      <c r="O55" s="75"/>
      <c r="P55" s="75"/>
      <c r="Q55" s="75"/>
    </row>
    <row r="56" spans="1:17" x14ac:dyDescent="0.25">
      <c r="A56" s="74" t="s">
        <v>577</v>
      </c>
      <c r="B56" s="75">
        <v>16196</v>
      </c>
      <c r="C56" s="75">
        <v>3130</v>
      </c>
      <c r="D56" s="75">
        <v>4276</v>
      </c>
      <c r="E56" s="75">
        <v>38233</v>
      </c>
      <c r="F56" s="75">
        <v>70544</v>
      </c>
      <c r="G56" s="75">
        <v>89874</v>
      </c>
      <c r="H56" s="75"/>
      <c r="I56" s="75">
        <v>1687</v>
      </c>
      <c r="J56" s="75"/>
      <c r="K56" s="75"/>
      <c r="L56" s="75">
        <v>109217</v>
      </c>
      <c r="M56" s="75"/>
      <c r="N56" s="75"/>
      <c r="O56" s="75"/>
      <c r="P56" s="75"/>
      <c r="Q56" s="75"/>
    </row>
    <row r="57" spans="1:17" x14ac:dyDescent="0.25">
      <c r="A57" s="74" t="s">
        <v>584</v>
      </c>
      <c r="B57" s="75">
        <v>6330</v>
      </c>
      <c r="C57" s="75">
        <v>6313</v>
      </c>
      <c r="D57" s="75">
        <v>3698</v>
      </c>
      <c r="E57" s="75">
        <v>6435</v>
      </c>
      <c r="F57" s="75">
        <v>2066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1:17" x14ac:dyDescent="0.25">
      <c r="A58" s="74" t="s">
        <v>585</v>
      </c>
      <c r="B58" s="75">
        <v>10106</v>
      </c>
      <c r="C58" s="75">
        <v>9820</v>
      </c>
      <c r="D58" s="75">
        <v>615</v>
      </c>
      <c r="E58" s="75">
        <v>8600</v>
      </c>
      <c r="F58" s="75">
        <v>2377</v>
      </c>
      <c r="G58" s="75">
        <v>1354</v>
      </c>
      <c r="H58" s="75"/>
      <c r="I58" s="75"/>
      <c r="J58" s="75"/>
      <c r="K58" s="75"/>
      <c r="L58" s="75"/>
      <c r="M58" s="75"/>
      <c r="N58" s="75"/>
      <c r="O58" s="75"/>
      <c r="P58" s="75"/>
      <c r="Q58" s="75"/>
    </row>
    <row r="59" spans="1:17" x14ac:dyDescent="0.25">
      <c r="A59" s="74" t="s">
        <v>586</v>
      </c>
      <c r="B59" s="75">
        <v>1841</v>
      </c>
      <c r="C59" s="75">
        <v>7156</v>
      </c>
      <c r="D59" s="75">
        <v>7684</v>
      </c>
      <c r="E59" s="75">
        <v>7683</v>
      </c>
      <c r="F59" s="75">
        <v>7373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</row>
    <row r="60" spans="1:17" x14ac:dyDescent="0.25">
      <c r="A60" s="74" t="s">
        <v>588</v>
      </c>
      <c r="B60" s="75"/>
      <c r="C60" s="75"/>
      <c r="D60" s="75"/>
      <c r="E60" s="75"/>
      <c r="F60" s="75"/>
      <c r="G60" s="75"/>
      <c r="H60" s="75"/>
      <c r="I60" s="75">
        <v>150812</v>
      </c>
      <c r="J60" s="75">
        <v>147743</v>
      </c>
      <c r="K60" s="75">
        <v>127007</v>
      </c>
      <c r="L60" s="75">
        <v>189134</v>
      </c>
      <c r="M60" s="75">
        <v>138894</v>
      </c>
      <c r="N60" s="75">
        <v>146274</v>
      </c>
      <c r="O60" s="75">
        <v>159163</v>
      </c>
      <c r="P60" s="75">
        <v>182302</v>
      </c>
      <c r="Q60" s="75">
        <v>147765</v>
      </c>
    </row>
    <row r="61" spans="1:17" x14ac:dyDescent="0.25">
      <c r="A61" s="74" t="s">
        <v>589</v>
      </c>
      <c r="B61" s="75">
        <v>251510</v>
      </c>
      <c r="C61" s="75">
        <v>282447</v>
      </c>
      <c r="D61" s="75">
        <v>391778</v>
      </c>
      <c r="E61" s="75">
        <v>500350</v>
      </c>
      <c r="F61" s="75">
        <v>395772</v>
      </c>
      <c r="G61" s="75">
        <v>444561</v>
      </c>
      <c r="H61" s="75">
        <v>274876</v>
      </c>
      <c r="I61" s="75">
        <v>226962</v>
      </c>
      <c r="J61" s="75">
        <v>290329</v>
      </c>
      <c r="K61" s="75">
        <v>190505</v>
      </c>
      <c r="L61" s="75">
        <v>206781</v>
      </c>
      <c r="M61" s="75">
        <v>191184</v>
      </c>
      <c r="N61" s="75">
        <v>291406</v>
      </c>
      <c r="O61" s="75">
        <v>332369</v>
      </c>
      <c r="P61" s="75">
        <v>380033</v>
      </c>
      <c r="Q61" s="75">
        <v>407184</v>
      </c>
    </row>
    <row r="62" spans="1:17" x14ac:dyDescent="0.25">
      <c r="A62" s="74" t="s">
        <v>590</v>
      </c>
      <c r="B62" s="75">
        <v>40969</v>
      </c>
      <c r="C62" s="75">
        <v>44658</v>
      </c>
      <c r="D62" s="75">
        <v>87952</v>
      </c>
      <c r="E62" s="75">
        <v>128840</v>
      </c>
      <c r="F62" s="75">
        <v>127571</v>
      </c>
      <c r="G62" s="75">
        <v>156292</v>
      </c>
      <c r="H62" s="75">
        <v>152163</v>
      </c>
      <c r="I62" s="75">
        <v>118378</v>
      </c>
      <c r="J62" s="75">
        <v>146080</v>
      </c>
      <c r="K62" s="75">
        <v>154886</v>
      </c>
      <c r="L62" s="75">
        <v>169943</v>
      </c>
      <c r="M62" s="75">
        <v>152333</v>
      </c>
      <c r="N62" s="75">
        <v>118063</v>
      </c>
      <c r="O62" s="75">
        <v>116840</v>
      </c>
      <c r="P62" s="75">
        <v>136741</v>
      </c>
      <c r="Q62" s="75">
        <v>125243</v>
      </c>
    </row>
    <row r="63" spans="1:17" x14ac:dyDescent="0.25">
      <c r="A63" s="74" t="s">
        <v>591</v>
      </c>
      <c r="B63" s="75">
        <v>2256</v>
      </c>
      <c r="C63" s="75">
        <v>2491</v>
      </c>
      <c r="D63" s="75">
        <v>2431</v>
      </c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</row>
    <row r="64" spans="1:17" x14ac:dyDescent="0.25">
      <c r="A64" s="74" t="s">
        <v>592</v>
      </c>
      <c r="B64" s="75">
        <v>235429</v>
      </c>
      <c r="C64" s="75">
        <v>210309</v>
      </c>
      <c r="D64" s="75">
        <v>203746</v>
      </c>
      <c r="E64" s="75">
        <v>171654</v>
      </c>
      <c r="F64" s="75">
        <v>177403</v>
      </c>
      <c r="G64" s="75">
        <v>206671</v>
      </c>
      <c r="H64" s="75">
        <v>144973</v>
      </c>
      <c r="I64" s="75">
        <v>124599</v>
      </c>
      <c r="J64" s="75">
        <v>158229</v>
      </c>
      <c r="K64" s="75">
        <v>170751</v>
      </c>
      <c r="L64" s="75">
        <v>193554</v>
      </c>
      <c r="M64" s="75">
        <v>156764</v>
      </c>
      <c r="N64" s="75">
        <v>139372</v>
      </c>
      <c r="O64" s="75">
        <v>181503</v>
      </c>
      <c r="P64" s="75">
        <v>175577</v>
      </c>
      <c r="Q64" s="75">
        <v>183164</v>
      </c>
    </row>
    <row r="65" spans="1:17" x14ac:dyDescent="0.25">
      <c r="A65" s="74" t="s">
        <v>593</v>
      </c>
      <c r="B65" s="75">
        <v>11199</v>
      </c>
      <c r="C65" s="75">
        <v>8974</v>
      </c>
      <c r="D65" s="75">
        <v>5904</v>
      </c>
      <c r="E65" s="75">
        <v>10311</v>
      </c>
      <c r="F65" s="75">
        <v>7091</v>
      </c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</row>
    <row r="66" spans="1:17" x14ac:dyDescent="0.25">
      <c r="A66" s="74" t="s">
        <v>594</v>
      </c>
      <c r="B66" s="75">
        <v>34406</v>
      </c>
      <c r="C66" s="75">
        <v>12718</v>
      </c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1:17" x14ac:dyDescent="0.25">
      <c r="A67" s="74" t="s">
        <v>595</v>
      </c>
      <c r="B67" s="75">
        <v>1674</v>
      </c>
      <c r="C67" s="75"/>
      <c r="D67" s="75">
        <v>1229</v>
      </c>
      <c r="E67" s="75">
        <v>1587</v>
      </c>
      <c r="F67" s="75">
        <v>1429</v>
      </c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1:17" x14ac:dyDescent="0.25">
      <c r="A68" s="74" t="s">
        <v>596</v>
      </c>
      <c r="B68" s="75"/>
      <c r="C68" s="75">
        <v>3320</v>
      </c>
      <c r="D68" s="75">
        <v>2723</v>
      </c>
      <c r="E68" s="75">
        <v>2514</v>
      </c>
      <c r="F68" s="75"/>
      <c r="G68" s="75"/>
      <c r="H68" s="75">
        <v>2809</v>
      </c>
      <c r="I68" s="75"/>
      <c r="J68" s="75"/>
      <c r="K68" s="75"/>
      <c r="L68" s="75"/>
      <c r="M68" s="75"/>
      <c r="N68" s="75"/>
      <c r="O68" s="75"/>
      <c r="P68" s="75"/>
      <c r="Q68" s="75"/>
    </row>
    <row r="69" spans="1:17" x14ac:dyDescent="0.25">
      <c r="A69" s="74" t="s">
        <v>598</v>
      </c>
      <c r="B69" s="75">
        <v>1789</v>
      </c>
      <c r="C69" s="75">
        <v>6714</v>
      </c>
      <c r="D69" s="75"/>
      <c r="E69" s="75">
        <v>1885</v>
      </c>
      <c r="F69" s="75"/>
      <c r="G69" s="75">
        <v>1528</v>
      </c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1:17" x14ac:dyDescent="0.25">
      <c r="A70" s="74" t="s">
        <v>599</v>
      </c>
      <c r="B70" s="75"/>
      <c r="C70" s="75">
        <v>671</v>
      </c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1:17" x14ac:dyDescent="0.25">
      <c r="A71" s="74" t="s">
        <v>602</v>
      </c>
      <c r="B71" s="75">
        <v>62041</v>
      </c>
      <c r="C71" s="75">
        <v>47062</v>
      </c>
      <c r="D71" s="75">
        <v>48925</v>
      </c>
      <c r="E71" s="75">
        <v>48434</v>
      </c>
      <c r="F71" s="75">
        <v>59613</v>
      </c>
      <c r="G71" s="75">
        <v>58391</v>
      </c>
      <c r="H71" s="75">
        <v>21126</v>
      </c>
      <c r="I71" s="75">
        <v>48924</v>
      </c>
      <c r="J71" s="75">
        <v>46638</v>
      </c>
      <c r="K71" s="75">
        <v>44257</v>
      </c>
      <c r="L71" s="75">
        <v>45176</v>
      </c>
      <c r="M71" s="75">
        <v>39537</v>
      </c>
      <c r="N71" s="75">
        <v>26248</v>
      </c>
      <c r="O71" s="75"/>
      <c r="P71" s="75"/>
      <c r="Q71" s="75"/>
    </row>
    <row r="72" spans="1:17" x14ac:dyDescent="0.25">
      <c r="A72" s="74" t="s">
        <v>603</v>
      </c>
      <c r="B72" s="75">
        <v>227876</v>
      </c>
      <c r="C72" s="75">
        <v>213332</v>
      </c>
      <c r="D72" s="75">
        <v>186495</v>
      </c>
      <c r="E72" s="75">
        <v>176860</v>
      </c>
      <c r="F72" s="75">
        <v>231178</v>
      </c>
      <c r="G72" s="75">
        <v>208846</v>
      </c>
      <c r="H72" s="75">
        <v>102845</v>
      </c>
      <c r="I72" s="75">
        <v>95373</v>
      </c>
      <c r="J72" s="75">
        <v>158714</v>
      </c>
      <c r="K72" s="75">
        <v>296713</v>
      </c>
      <c r="L72" s="75">
        <v>192321</v>
      </c>
      <c r="M72" s="75">
        <v>330675</v>
      </c>
      <c r="N72" s="75">
        <v>277042</v>
      </c>
      <c r="O72" s="75">
        <v>220632</v>
      </c>
      <c r="P72" s="75">
        <v>191259</v>
      </c>
      <c r="Q72" s="75">
        <v>209284</v>
      </c>
    </row>
    <row r="73" spans="1:17" x14ac:dyDescent="0.25">
      <c r="A73" s="74" t="s">
        <v>604</v>
      </c>
      <c r="B73" s="75">
        <v>166928</v>
      </c>
      <c r="C73" s="75">
        <v>177810</v>
      </c>
      <c r="D73" s="75">
        <v>228106</v>
      </c>
      <c r="E73" s="75">
        <v>222245</v>
      </c>
      <c r="F73" s="75">
        <v>226646</v>
      </c>
      <c r="G73" s="75">
        <v>189724</v>
      </c>
      <c r="H73" s="75">
        <v>172107</v>
      </c>
      <c r="I73" s="75">
        <v>154648</v>
      </c>
      <c r="J73" s="75">
        <v>134631</v>
      </c>
      <c r="K73" s="75">
        <v>147667</v>
      </c>
      <c r="L73" s="75">
        <v>129426</v>
      </c>
      <c r="M73" s="75">
        <v>155244</v>
      </c>
      <c r="N73" s="75">
        <v>114386</v>
      </c>
      <c r="O73" s="75"/>
      <c r="P73" s="75"/>
      <c r="Q73" s="75"/>
    </row>
    <row r="74" spans="1:17" x14ac:dyDescent="0.25">
      <c r="A74" s="74" t="s">
        <v>605</v>
      </c>
      <c r="B74" s="75">
        <v>4631</v>
      </c>
      <c r="C74" s="75">
        <v>9580</v>
      </c>
      <c r="D74" s="75">
        <v>10262</v>
      </c>
      <c r="E74" s="75">
        <v>9960</v>
      </c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</row>
    <row r="75" spans="1:17" x14ac:dyDescent="0.25">
      <c r="A75" s="74" t="s">
        <v>607</v>
      </c>
      <c r="B75" s="75">
        <v>101503</v>
      </c>
      <c r="C75" s="75">
        <v>60903</v>
      </c>
      <c r="D75" s="75">
        <v>62237</v>
      </c>
      <c r="E75" s="75">
        <v>84744</v>
      </c>
      <c r="F75" s="75">
        <v>88035</v>
      </c>
      <c r="G75" s="75">
        <v>13585</v>
      </c>
      <c r="H75" s="75"/>
      <c r="I75" s="75">
        <v>13598</v>
      </c>
      <c r="J75" s="75">
        <v>25881</v>
      </c>
      <c r="K75" s="75">
        <v>27216</v>
      </c>
      <c r="L75" s="75">
        <v>89580</v>
      </c>
      <c r="M75" s="75">
        <v>61282</v>
      </c>
      <c r="N75" s="75">
        <v>23367</v>
      </c>
      <c r="O75" s="75"/>
      <c r="P75" s="75"/>
      <c r="Q75" s="75"/>
    </row>
    <row r="76" spans="1:17" x14ac:dyDescent="0.25">
      <c r="A76" s="74" t="s">
        <v>608</v>
      </c>
      <c r="B76" s="75">
        <v>9834</v>
      </c>
      <c r="C76" s="75">
        <v>10081</v>
      </c>
      <c r="D76" s="75">
        <v>10558</v>
      </c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1:17" x14ac:dyDescent="0.25">
      <c r="A77" s="74" t="s">
        <v>612</v>
      </c>
      <c r="B77" s="75">
        <v>190582</v>
      </c>
      <c r="C77" s="75">
        <v>156506</v>
      </c>
      <c r="D77" s="75">
        <v>169900</v>
      </c>
      <c r="E77" s="75">
        <v>217686</v>
      </c>
      <c r="F77" s="75">
        <v>332434</v>
      </c>
      <c r="G77" s="75">
        <v>331408</v>
      </c>
      <c r="H77" s="75">
        <v>151442</v>
      </c>
      <c r="I77" s="75">
        <v>226060</v>
      </c>
      <c r="J77" s="75">
        <v>215210</v>
      </c>
      <c r="K77" s="75">
        <v>231383</v>
      </c>
      <c r="L77" s="75">
        <v>254253</v>
      </c>
      <c r="M77" s="75">
        <v>225672</v>
      </c>
      <c r="N77" s="75">
        <v>123841</v>
      </c>
      <c r="O77" s="75">
        <v>143573</v>
      </c>
      <c r="P77" s="75">
        <v>99971</v>
      </c>
      <c r="Q77" s="75">
        <v>80205</v>
      </c>
    </row>
    <row r="78" spans="1:17" x14ac:dyDescent="0.25">
      <c r="A78" s="74" t="s">
        <v>613</v>
      </c>
      <c r="B78" s="75"/>
      <c r="C78" s="75"/>
      <c r="D78" s="75"/>
      <c r="E78" s="75">
        <v>2166</v>
      </c>
      <c r="F78" s="75">
        <v>1750</v>
      </c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</row>
    <row r="79" spans="1:17" x14ac:dyDescent="0.25">
      <c r="A79" s="74" t="s">
        <v>614</v>
      </c>
      <c r="B79" s="75">
        <v>4076</v>
      </c>
      <c r="C79" s="75">
        <v>2225</v>
      </c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1:17" x14ac:dyDescent="0.25">
      <c r="A80" s="74" t="s">
        <v>615</v>
      </c>
      <c r="B80" s="75">
        <v>132115</v>
      </c>
      <c r="C80" s="75">
        <v>123467</v>
      </c>
      <c r="D80" s="75">
        <v>122560</v>
      </c>
      <c r="E80" s="75">
        <v>130392</v>
      </c>
      <c r="F80" s="75">
        <v>135925</v>
      </c>
      <c r="G80" s="75">
        <v>136999</v>
      </c>
      <c r="H80" s="75">
        <v>125429</v>
      </c>
      <c r="I80" s="75">
        <v>116364</v>
      </c>
      <c r="J80" s="75">
        <v>127442</v>
      </c>
      <c r="K80" s="75">
        <v>143674</v>
      </c>
      <c r="L80" s="75">
        <v>141240</v>
      </c>
      <c r="M80" s="75">
        <v>125761</v>
      </c>
      <c r="N80" s="75">
        <v>143382</v>
      </c>
      <c r="O80" s="75">
        <v>130292</v>
      </c>
      <c r="P80" s="75">
        <v>82174</v>
      </c>
      <c r="Q80" s="75">
        <v>129677</v>
      </c>
    </row>
    <row r="81" spans="1:17" x14ac:dyDescent="0.25">
      <c r="A81" s="74" t="s">
        <v>617</v>
      </c>
      <c r="B81" s="75">
        <v>69174</v>
      </c>
      <c r="C81" s="75">
        <v>92557</v>
      </c>
      <c r="D81" s="75">
        <v>108711</v>
      </c>
      <c r="E81" s="75">
        <v>128264</v>
      </c>
      <c r="F81" s="75">
        <v>115248</v>
      </c>
      <c r="G81" s="75">
        <v>121111</v>
      </c>
      <c r="H81" s="75">
        <v>76074</v>
      </c>
      <c r="I81" s="75">
        <v>95556</v>
      </c>
      <c r="J81" s="75">
        <v>93566</v>
      </c>
      <c r="K81" s="75">
        <v>97001</v>
      </c>
      <c r="L81" s="75">
        <v>106904</v>
      </c>
      <c r="M81" s="75">
        <v>99803</v>
      </c>
      <c r="N81" s="75">
        <v>87273</v>
      </c>
      <c r="O81" s="75">
        <v>89498</v>
      </c>
      <c r="P81" s="75">
        <v>95910</v>
      </c>
      <c r="Q81" s="75">
        <v>91778</v>
      </c>
    </row>
    <row r="82" spans="1:17" x14ac:dyDescent="0.25">
      <c r="A82" s="74" t="s">
        <v>618</v>
      </c>
      <c r="B82" s="75"/>
      <c r="C82" s="75">
        <v>4348</v>
      </c>
      <c r="D82" s="75">
        <v>2541</v>
      </c>
      <c r="E82" s="75">
        <v>2431</v>
      </c>
      <c r="F82" s="75"/>
      <c r="G82" s="75"/>
      <c r="H82" s="75">
        <v>2419</v>
      </c>
      <c r="I82" s="75"/>
      <c r="J82" s="75"/>
      <c r="K82" s="75"/>
      <c r="L82" s="75"/>
      <c r="M82" s="75"/>
      <c r="N82" s="75"/>
      <c r="O82" s="75"/>
      <c r="P82" s="75"/>
      <c r="Q82" s="75"/>
    </row>
    <row r="83" spans="1:17" x14ac:dyDescent="0.25">
      <c r="A83" s="74" t="s">
        <v>619</v>
      </c>
      <c r="B83" s="75">
        <v>1661</v>
      </c>
      <c r="C83" s="75">
        <v>1691</v>
      </c>
      <c r="D83" s="75"/>
      <c r="E83" s="75">
        <v>1657</v>
      </c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</row>
    <row r="84" spans="1:17" x14ac:dyDescent="0.25">
      <c r="A84" s="74" t="s">
        <v>620</v>
      </c>
      <c r="B84" s="75">
        <v>1408</v>
      </c>
      <c r="C84" s="75"/>
      <c r="D84" s="75">
        <v>1463</v>
      </c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</row>
    <row r="85" spans="1:17" x14ac:dyDescent="0.25">
      <c r="A85" s="74" t="s">
        <v>622</v>
      </c>
      <c r="B85" s="75">
        <v>93983</v>
      </c>
      <c r="C85" s="75">
        <v>108180</v>
      </c>
      <c r="D85" s="75">
        <v>115294</v>
      </c>
      <c r="E85" s="75">
        <v>108325</v>
      </c>
      <c r="F85" s="75">
        <v>150773</v>
      </c>
      <c r="G85" s="75">
        <v>158679</v>
      </c>
      <c r="H85" s="75">
        <v>96246</v>
      </c>
      <c r="I85" s="75">
        <v>179628</v>
      </c>
      <c r="J85" s="75">
        <v>137940</v>
      </c>
      <c r="K85" s="75">
        <v>128320</v>
      </c>
      <c r="L85" s="75">
        <v>218507</v>
      </c>
      <c r="M85" s="75">
        <v>173631</v>
      </c>
      <c r="N85" s="75">
        <v>105852</v>
      </c>
      <c r="O85" s="75">
        <v>106752</v>
      </c>
      <c r="P85" s="75">
        <v>112160</v>
      </c>
      <c r="Q85" s="75">
        <v>101201</v>
      </c>
    </row>
    <row r="86" spans="1:17" x14ac:dyDescent="0.25">
      <c r="A86" s="74" t="s">
        <v>623</v>
      </c>
      <c r="B86" s="75">
        <v>363109</v>
      </c>
      <c r="C86" s="75">
        <v>390649</v>
      </c>
      <c r="D86" s="75">
        <v>405117</v>
      </c>
      <c r="E86" s="75">
        <v>385550</v>
      </c>
      <c r="F86" s="75">
        <v>427736</v>
      </c>
      <c r="G86" s="75">
        <v>367124</v>
      </c>
      <c r="H86" s="75">
        <v>305351</v>
      </c>
      <c r="I86" s="75">
        <v>218664</v>
      </c>
      <c r="J86" s="75">
        <v>197561</v>
      </c>
      <c r="K86" s="75">
        <v>200325</v>
      </c>
      <c r="L86" s="75">
        <v>231436</v>
      </c>
      <c r="M86" s="75">
        <v>178266</v>
      </c>
      <c r="N86" s="75">
        <v>159796</v>
      </c>
      <c r="O86" s="75">
        <v>102795</v>
      </c>
      <c r="P86" s="75">
        <v>93115</v>
      </c>
      <c r="Q86" s="75">
        <v>105670</v>
      </c>
    </row>
    <row r="87" spans="1:17" x14ac:dyDescent="0.25">
      <c r="A87" s="74" t="s">
        <v>624</v>
      </c>
      <c r="B87" s="75">
        <v>342747</v>
      </c>
      <c r="C87" s="75">
        <v>318945</v>
      </c>
      <c r="D87" s="75">
        <v>335114</v>
      </c>
      <c r="E87" s="75">
        <v>351529</v>
      </c>
      <c r="F87" s="75">
        <v>362639</v>
      </c>
      <c r="G87" s="75">
        <v>415355</v>
      </c>
      <c r="H87" s="75">
        <v>364044</v>
      </c>
      <c r="I87" s="75">
        <v>534745</v>
      </c>
      <c r="J87" s="75">
        <v>571423</v>
      </c>
      <c r="K87" s="75">
        <v>687043</v>
      </c>
      <c r="L87" s="75">
        <v>633114</v>
      </c>
      <c r="M87" s="75">
        <v>699538</v>
      </c>
      <c r="N87" s="75">
        <v>859255</v>
      </c>
      <c r="O87" s="75">
        <v>588933</v>
      </c>
      <c r="P87" s="75">
        <v>559402</v>
      </c>
      <c r="Q87" s="75">
        <v>386052</v>
      </c>
    </row>
    <row r="88" spans="1:17" x14ac:dyDescent="0.25">
      <c r="A88" s="74" t="s">
        <v>627</v>
      </c>
      <c r="B88" s="75">
        <v>1085352</v>
      </c>
      <c r="C88" s="75">
        <v>996362</v>
      </c>
      <c r="D88" s="75">
        <v>1016812</v>
      </c>
      <c r="E88" s="75">
        <v>966453</v>
      </c>
      <c r="F88" s="75">
        <v>1185215</v>
      </c>
      <c r="G88" s="75">
        <v>1372631</v>
      </c>
      <c r="H88" s="75">
        <v>1085138</v>
      </c>
      <c r="I88" s="75">
        <v>1295600</v>
      </c>
      <c r="J88" s="75">
        <v>1537300</v>
      </c>
      <c r="K88" s="75">
        <v>1419669</v>
      </c>
      <c r="L88" s="75">
        <v>1719354</v>
      </c>
      <c r="M88" s="75">
        <v>1703918</v>
      </c>
      <c r="N88" s="75">
        <v>1502780</v>
      </c>
      <c r="O88" s="75">
        <v>1519039</v>
      </c>
      <c r="P88" s="75">
        <v>1477231</v>
      </c>
      <c r="Q88" s="75">
        <v>1328057</v>
      </c>
    </row>
    <row r="89" spans="1:17" x14ac:dyDescent="0.25">
      <c r="A89" s="74" t="s">
        <v>629</v>
      </c>
      <c r="B89" s="75">
        <v>675230</v>
      </c>
      <c r="C89" s="75">
        <v>585603</v>
      </c>
      <c r="D89" s="75">
        <v>636762</v>
      </c>
      <c r="E89" s="75">
        <v>605807</v>
      </c>
      <c r="F89" s="75">
        <v>740991</v>
      </c>
      <c r="G89" s="75">
        <v>690772</v>
      </c>
      <c r="H89" s="75">
        <v>625802</v>
      </c>
      <c r="I89" s="75">
        <v>696656</v>
      </c>
      <c r="J89" s="75">
        <v>620885</v>
      </c>
      <c r="K89" s="75">
        <v>679822</v>
      </c>
      <c r="L89" s="75">
        <v>706274</v>
      </c>
      <c r="M89" s="75">
        <v>748623</v>
      </c>
      <c r="N89" s="75">
        <v>649689</v>
      </c>
      <c r="O89" s="75">
        <v>435401</v>
      </c>
      <c r="P89" s="75">
        <v>367400</v>
      </c>
      <c r="Q89" s="75">
        <v>418410</v>
      </c>
    </row>
    <row r="90" spans="1:17" x14ac:dyDescent="0.25">
      <c r="A90" s="74" t="s">
        <v>630</v>
      </c>
      <c r="B90" s="75">
        <v>292099</v>
      </c>
      <c r="C90" s="75">
        <v>257228</v>
      </c>
      <c r="D90" s="75">
        <v>276172</v>
      </c>
      <c r="E90" s="75">
        <v>242560</v>
      </c>
      <c r="F90" s="75">
        <v>361966</v>
      </c>
      <c r="G90" s="75">
        <v>369879</v>
      </c>
      <c r="H90" s="75">
        <v>276101</v>
      </c>
      <c r="I90" s="75">
        <v>325195</v>
      </c>
      <c r="J90" s="75">
        <v>307953</v>
      </c>
      <c r="K90" s="75">
        <v>338322</v>
      </c>
      <c r="L90" s="75">
        <v>371933</v>
      </c>
      <c r="M90" s="75">
        <v>361960</v>
      </c>
      <c r="N90" s="75">
        <v>278564</v>
      </c>
      <c r="O90" s="75">
        <v>242351</v>
      </c>
      <c r="P90" s="75">
        <v>225309</v>
      </c>
      <c r="Q90" s="75">
        <v>102227</v>
      </c>
    </row>
    <row r="91" spans="1:17" x14ac:dyDescent="0.25">
      <c r="A91" s="74" t="s">
        <v>633</v>
      </c>
      <c r="B91" s="75">
        <v>536931</v>
      </c>
      <c r="C91" s="75">
        <v>480729</v>
      </c>
      <c r="D91" s="75">
        <v>489093</v>
      </c>
      <c r="E91" s="75">
        <v>481607</v>
      </c>
      <c r="F91" s="75">
        <v>426124</v>
      </c>
      <c r="G91" s="75">
        <v>468090</v>
      </c>
      <c r="H91" s="75">
        <v>168293</v>
      </c>
      <c r="I91" s="75">
        <v>401500</v>
      </c>
      <c r="J91" s="75">
        <v>370648</v>
      </c>
      <c r="K91" s="75">
        <v>251668</v>
      </c>
      <c r="L91" s="75">
        <v>274164</v>
      </c>
      <c r="M91" s="75">
        <v>429703</v>
      </c>
      <c r="N91" s="75">
        <v>388126</v>
      </c>
      <c r="O91" s="75">
        <v>316766</v>
      </c>
      <c r="P91" s="75">
        <v>206758</v>
      </c>
      <c r="Q91" s="75">
        <v>230874</v>
      </c>
    </row>
    <row r="92" spans="1:17" x14ac:dyDescent="0.25">
      <c r="A92" s="74" t="s">
        <v>640</v>
      </c>
      <c r="B92" s="75">
        <v>7359</v>
      </c>
      <c r="C92" s="75">
        <v>6773</v>
      </c>
      <c r="D92" s="75">
        <v>6339</v>
      </c>
      <c r="E92" s="75">
        <v>8276</v>
      </c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</row>
    <row r="93" spans="1:17" x14ac:dyDescent="0.25">
      <c r="A93" s="74" t="s">
        <v>641</v>
      </c>
      <c r="B93" s="75"/>
      <c r="C93" s="75"/>
      <c r="D93" s="75"/>
      <c r="E93" s="75">
        <v>25020</v>
      </c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</row>
    <row r="94" spans="1:17" x14ac:dyDescent="0.25">
      <c r="A94" s="74" t="s">
        <v>642</v>
      </c>
      <c r="B94" s="75">
        <v>74688</v>
      </c>
      <c r="C94" s="75">
        <v>55284</v>
      </c>
      <c r="D94" s="75">
        <v>59359</v>
      </c>
      <c r="E94" s="75">
        <v>76725</v>
      </c>
      <c r="F94" s="75">
        <v>63737</v>
      </c>
      <c r="G94" s="75">
        <v>55640</v>
      </c>
      <c r="H94" s="75">
        <v>52392</v>
      </c>
      <c r="I94" s="75">
        <v>52648</v>
      </c>
      <c r="J94" s="75">
        <v>28412</v>
      </c>
      <c r="K94" s="75">
        <v>11297</v>
      </c>
      <c r="L94" s="75">
        <v>63075</v>
      </c>
      <c r="M94" s="75">
        <v>30491</v>
      </c>
      <c r="N94" s="75">
        <v>6141</v>
      </c>
      <c r="O94" s="75"/>
      <c r="P94" s="75"/>
      <c r="Q94" s="75"/>
    </row>
    <row r="95" spans="1:17" x14ac:dyDescent="0.25">
      <c r="A95" s="74" t="s">
        <v>643</v>
      </c>
      <c r="B95" s="75">
        <v>8303</v>
      </c>
      <c r="C95" s="75">
        <v>16269</v>
      </c>
      <c r="D95" s="75">
        <v>12757</v>
      </c>
      <c r="E95" s="75">
        <v>15860</v>
      </c>
      <c r="F95" s="75"/>
      <c r="G95" s="75">
        <v>3146</v>
      </c>
      <c r="H95" s="75">
        <v>2758</v>
      </c>
      <c r="I95" s="75">
        <v>5249</v>
      </c>
      <c r="J95" s="75"/>
      <c r="K95" s="75"/>
      <c r="L95" s="75"/>
      <c r="M95" s="75"/>
      <c r="N95" s="75"/>
      <c r="O95" s="75"/>
      <c r="P95" s="75"/>
      <c r="Q95" s="75"/>
    </row>
    <row r="96" spans="1:17" x14ac:dyDescent="0.25">
      <c r="A96" s="74" t="s">
        <v>644</v>
      </c>
      <c r="B96" s="75">
        <v>67085</v>
      </c>
      <c r="C96" s="75">
        <v>44282</v>
      </c>
      <c r="D96" s="75">
        <v>50426</v>
      </c>
      <c r="E96" s="75">
        <v>35325</v>
      </c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</row>
    <row r="97" spans="1:17" x14ac:dyDescent="0.25">
      <c r="A97" s="74" t="s">
        <v>645</v>
      </c>
      <c r="B97" s="75">
        <v>6493</v>
      </c>
      <c r="C97" s="75">
        <v>9617</v>
      </c>
      <c r="D97" s="75">
        <v>9200</v>
      </c>
      <c r="E97" s="75">
        <v>5066</v>
      </c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</row>
    <row r="98" spans="1:17" x14ac:dyDescent="0.25">
      <c r="A98" s="74" t="s">
        <v>646</v>
      </c>
      <c r="B98" s="75">
        <v>637</v>
      </c>
      <c r="C98" s="75"/>
      <c r="D98" s="75">
        <v>485</v>
      </c>
      <c r="E98" s="75">
        <v>0</v>
      </c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</row>
    <row r="99" spans="1:17" x14ac:dyDescent="0.25">
      <c r="A99" s="74" t="s">
        <v>647</v>
      </c>
      <c r="B99" s="75">
        <v>68631</v>
      </c>
      <c r="C99" s="75">
        <v>88549</v>
      </c>
      <c r="D99" s="75">
        <v>90189</v>
      </c>
      <c r="E99" s="75">
        <v>97765</v>
      </c>
      <c r="F99" s="75">
        <v>94351</v>
      </c>
      <c r="G99" s="75">
        <v>130864</v>
      </c>
      <c r="H99" s="75">
        <v>119706</v>
      </c>
      <c r="I99" s="75">
        <v>121249</v>
      </c>
      <c r="J99" s="75">
        <v>150166</v>
      </c>
      <c r="K99" s="75">
        <v>141407</v>
      </c>
      <c r="L99" s="75">
        <v>133883</v>
      </c>
      <c r="M99" s="75">
        <v>163924</v>
      </c>
      <c r="N99" s="75">
        <v>161110</v>
      </c>
      <c r="O99" s="75">
        <v>114886</v>
      </c>
      <c r="P99" s="75">
        <v>162080</v>
      </c>
      <c r="Q99" s="75">
        <v>172336</v>
      </c>
    </row>
    <row r="100" spans="1:17" x14ac:dyDescent="0.25">
      <c r="A100" s="74" t="s">
        <v>648</v>
      </c>
      <c r="B100" s="75">
        <v>12645</v>
      </c>
      <c r="C100" s="75">
        <v>14105</v>
      </c>
      <c r="D100" s="75">
        <v>14929</v>
      </c>
      <c r="E100" s="75">
        <v>9250</v>
      </c>
      <c r="F100" s="75"/>
      <c r="G100" s="75"/>
      <c r="H100" s="75">
        <v>1130</v>
      </c>
      <c r="I100" s="75">
        <v>887</v>
      </c>
      <c r="J100" s="75"/>
      <c r="K100" s="75"/>
      <c r="L100" s="75"/>
      <c r="M100" s="75"/>
      <c r="N100" s="75"/>
      <c r="O100" s="75"/>
      <c r="P100" s="75"/>
      <c r="Q100" s="75"/>
    </row>
    <row r="101" spans="1:17" x14ac:dyDescent="0.25">
      <c r="A101" s="74" t="s">
        <v>649</v>
      </c>
      <c r="B101" s="75">
        <v>13131</v>
      </c>
      <c r="C101" s="75">
        <v>10494</v>
      </c>
      <c r="D101" s="75">
        <v>12637</v>
      </c>
      <c r="E101" s="75">
        <v>12756</v>
      </c>
      <c r="F101" s="75"/>
      <c r="G101" s="75">
        <v>1460</v>
      </c>
      <c r="H101" s="75">
        <v>82373</v>
      </c>
      <c r="I101" s="75">
        <v>128550</v>
      </c>
      <c r="J101" s="75">
        <v>123511</v>
      </c>
      <c r="K101" s="75">
        <v>127025</v>
      </c>
      <c r="L101" s="75">
        <v>158012</v>
      </c>
      <c r="M101" s="75">
        <v>152849</v>
      </c>
      <c r="N101" s="75">
        <v>132524</v>
      </c>
      <c r="O101" s="75">
        <v>160385</v>
      </c>
      <c r="P101" s="75">
        <v>164572</v>
      </c>
      <c r="Q101" s="75">
        <v>164443</v>
      </c>
    </row>
    <row r="102" spans="1:17" x14ac:dyDescent="0.25">
      <c r="A102" s="74" t="s">
        <v>650</v>
      </c>
      <c r="B102" s="75">
        <v>1919</v>
      </c>
      <c r="C102" s="75"/>
      <c r="D102" s="75">
        <v>1850</v>
      </c>
      <c r="E102" s="75">
        <v>1507</v>
      </c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</row>
    <row r="103" spans="1:17" x14ac:dyDescent="0.25">
      <c r="A103" s="74" t="s">
        <v>651</v>
      </c>
      <c r="B103" s="75"/>
      <c r="C103" s="75">
        <v>2026</v>
      </c>
      <c r="D103" s="75">
        <v>2097</v>
      </c>
      <c r="E103" s="75">
        <v>2522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</row>
    <row r="104" spans="1:17" x14ac:dyDescent="0.25">
      <c r="A104" s="74" t="s">
        <v>653</v>
      </c>
      <c r="B104" s="75">
        <v>7970</v>
      </c>
      <c r="C104" s="75">
        <v>4444</v>
      </c>
      <c r="D104" s="75">
        <v>8731</v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</row>
    <row r="105" spans="1:17" x14ac:dyDescent="0.25">
      <c r="A105" s="74" t="s">
        <v>654</v>
      </c>
      <c r="B105" s="75">
        <v>3784</v>
      </c>
      <c r="C105" s="75">
        <v>10143</v>
      </c>
      <c r="D105" s="75">
        <v>10646</v>
      </c>
      <c r="E105" s="75">
        <v>5038</v>
      </c>
      <c r="F105" s="75"/>
      <c r="G105" s="75">
        <v>1656</v>
      </c>
      <c r="H105" s="75">
        <v>2883</v>
      </c>
      <c r="I105" s="75"/>
      <c r="J105" s="75"/>
      <c r="K105" s="75"/>
      <c r="L105" s="75"/>
      <c r="M105" s="75"/>
      <c r="N105" s="75"/>
      <c r="O105" s="75"/>
      <c r="P105" s="75"/>
      <c r="Q105" s="75"/>
    </row>
    <row r="106" spans="1:17" x14ac:dyDescent="0.25">
      <c r="A106" s="74" t="s">
        <v>655</v>
      </c>
      <c r="B106" s="75">
        <v>2852</v>
      </c>
      <c r="C106" s="75">
        <v>1668</v>
      </c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</row>
    <row r="107" spans="1:17" x14ac:dyDescent="0.25">
      <c r="A107" s="74" t="s">
        <v>658</v>
      </c>
      <c r="B107" s="75">
        <v>39830</v>
      </c>
      <c r="C107" s="75">
        <v>33656</v>
      </c>
      <c r="D107" s="75">
        <v>27348</v>
      </c>
      <c r="E107" s="75">
        <v>34039</v>
      </c>
      <c r="F107" s="75">
        <v>6623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</row>
    <row r="108" spans="1:17" x14ac:dyDescent="0.25">
      <c r="A108" s="74" t="s">
        <v>660</v>
      </c>
      <c r="B108" s="75">
        <v>89707</v>
      </c>
      <c r="C108" s="75">
        <v>102275</v>
      </c>
      <c r="D108" s="75">
        <v>126917</v>
      </c>
      <c r="E108" s="75">
        <v>138727</v>
      </c>
      <c r="F108" s="75">
        <v>129280</v>
      </c>
      <c r="G108" s="75">
        <v>147636</v>
      </c>
      <c r="H108" s="75">
        <v>135723</v>
      </c>
      <c r="I108" s="75">
        <v>121533</v>
      </c>
      <c r="J108" s="75">
        <v>104527</v>
      </c>
      <c r="K108" s="75">
        <v>88300</v>
      </c>
      <c r="L108" s="75">
        <v>125038</v>
      </c>
      <c r="M108" s="75">
        <v>114064</v>
      </c>
      <c r="N108" s="75">
        <v>95263</v>
      </c>
      <c r="O108" s="75">
        <v>12459</v>
      </c>
      <c r="P108" s="75"/>
      <c r="Q108" s="75"/>
    </row>
    <row r="109" spans="1:17" x14ac:dyDescent="0.25">
      <c r="A109" s="74" t="s">
        <v>661</v>
      </c>
      <c r="B109" s="75">
        <v>11885</v>
      </c>
      <c r="C109" s="75">
        <v>9849</v>
      </c>
      <c r="D109" s="75">
        <v>8540</v>
      </c>
      <c r="E109" s="75">
        <v>3163</v>
      </c>
      <c r="F109" s="75"/>
      <c r="G109" s="75">
        <v>26062</v>
      </c>
      <c r="H109" s="75">
        <v>275697</v>
      </c>
      <c r="I109" s="75">
        <v>241752</v>
      </c>
      <c r="J109" s="75">
        <v>276272</v>
      </c>
      <c r="K109" s="75">
        <v>299227</v>
      </c>
      <c r="L109" s="75">
        <v>339070</v>
      </c>
      <c r="M109" s="75">
        <v>299733</v>
      </c>
      <c r="N109" s="75">
        <v>261639</v>
      </c>
      <c r="O109" s="75">
        <v>19861</v>
      </c>
      <c r="P109" s="75"/>
      <c r="Q109" s="75"/>
    </row>
    <row r="110" spans="1:17" x14ac:dyDescent="0.25">
      <c r="A110" s="74" t="s">
        <v>664</v>
      </c>
      <c r="B110" s="75">
        <v>3217</v>
      </c>
      <c r="C110" s="75">
        <v>2676</v>
      </c>
      <c r="D110" s="75"/>
      <c r="E110" s="75">
        <v>1745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</row>
    <row r="111" spans="1:17" x14ac:dyDescent="0.25">
      <c r="A111" s="74" t="s">
        <v>665</v>
      </c>
      <c r="B111" s="75">
        <v>47327</v>
      </c>
      <c r="C111" s="75">
        <v>45629</v>
      </c>
      <c r="D111" s="75">
        <v>56671</v>
      </c>
      <c r="E111" s="75">
        <v>66110</v>
      </c>
      <c r="F111" s="75">
        <v>69837</v>
      </c>
      <c r="G111" s="75">
        <v>63811</v>
      </c>
      <c r="H111" s="75">
        <v>73105</v>
      </c>
      <c r="I111" s="75">
        <v>66192</v>
      </c>
      <c r="J111" s="75">
        <v>51898</v>
      </c>
      <c r="K111" s="75">
        <v>54495</v>
      </c>
      <c r="L111" s="75">
        <v>59607</v>
      </c>
      <c r="M111" s="75">
        <v>8910</v>
      </c>
      <c r="N111" s="75"/>
      <c r="O111" s="75"/>
      <c r="P111" s="75"/>
      <c r="Q111" s="75"/>
    </row>
    <row r="112" spans="1:17" x14ac:dyDescent="0.25">
      <c r="A112" s="74" t="s">
        <v>667</v>
      </c>
      <c r="B112" s="75">
        <v>4853</v>
      </c>
      <c r="C112" s="75">
        <v>1421</v>
      </c>
      <c r="D112" s="75"/>
      <c r="E112" s="75">
        <v>1168</v>
      </c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</row>
    <row r="113" spans="1:17" x14ac:dyDescent="0.25">
      <c r="A113" s="74" t="s">
        <v>668</v>
      </c>
      <c r="B113" s="75">
        <v>46484</v>
      </c>
      <c r="C113" s="75">
        <v>46408</v>
      </c>
      <c r="D113" s="75">
        <v>53808</v>
      </c>
      <c r="E113" s="75">
        <v>58320</v>
      </c>
      <c r="F113" s="75">
        <v>55061</v>
      </c>
      <c r="G113" s="75">
        <v>70587</v>
      </c>
      <c r="H113" s="75">
        <v>66566</v>
      </c>
      <c r="I113" s="75">
        <v>56336</v>
      </c>
      <c r="J113" s="75">
        <v>43765</v>
      </c>
      <c r="K113" s="75">
        <v>47933</v>
      </c>
      <c r="L113" s="75">
        <v>52155</v>
      </c>
      <c r="M113" s="75">
        <v>44881</v>
      </c>
      <c r="N113" s="75"/>
      <c r="O113" s="75"/>
      <c r="P113" s="75"/>
      <c r="Q113" s="75"/>
    </row>
    <row r="114" spans="1:17" x14ac:dyDescent="0.25">
      <c r="A114" s="74" t="s">
        <v>669</v>
      </c>
      <c r="B114" s="75">
        <v>35795</v>
      </c>
      <c r="C114" s="75">
        <v>26709</v>
      </c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</row>
    <row r="115" spans="1:17" x14ac:dyDescent="0.25">
      <c r="A115" s="74" t="s">
        <v>670</v>
      </c>
      <c r="B115" s="75">
        <v>955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</row>
    <row r="116" spans="1:17" x14ac:dyDescent="0.25">
      <c r="A116" s="74" t="s">
        <v>673</v>
      </c>
      <c r="B116" s="75"/>
      <c r="C116" s="75">
        <v>3554</v>
      </c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</row>
    <row r="117" spans="1:17" x14ac:dyDescent="0.25">
      <c r="A117" s="74" t="s">
        <v>674</v>
      </c>
      <c r="B117" s="75">
        <v>170445</v>
      </c>
      <c r="C117" s="75">
        <v>133948</v>
      </c>
      <c r="D117" s="75">
        <v>98558</v>
      </c>
      <c r="E117" s="75">
        <v>17156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</row>
    <row r="118" spans="1:17" x14ac:dyDescent="0.25">
      <c r="A118" s="74" t="s">
        <v>675</v>
      </c>
      <c r="B118" s="75">
        <v>3507</v>
      </c>
      <c r="C118" s="75">
        <v>8116</v>
      </c>
      <c r="D118" s="75"/>
      <c r="E118" s="75">
        <v>5502</v>
      </c>
      <c r="F118" s="75"/>
      <c r="G118" s="75"/>
      <c r="H118" s="75">
        <v>150359</v>
      </c>
      <c r="I118" s="75">
        <v>134766</v>
      </c>
      <c r="J118" s="75">
        <v>155280</v>
      </c>
      <c r="K118" s="75">
        <v>143829</v>
      </c>
      <c r="L118" s="75">
        <v>179032</v>
      </c>
      <c r="M118" s="75">
        <v>135304</v>
      </c>
      <c r="N118" s="75">
        <v>161447</v>
      </c>
      <c r="O118" s="75">
        <v>179052</v>
      </c>
      <c r="P118" s="75">
        <v>163610</v>
      </c>
      <c r="Q118" s="75">
        <v>214764</v>
      </c>
    </row>
    <row r="119" spans="1:17" x14ac:dyDescent="0.25">
      <c r="A119" s="74" t="s">
        <v>676</v>
      </c>
      <c r="B119" s="75">
        <v>56225</v>
      </c>
      <c r="C119" s="75">
        <v>59329</v>
      </c>
      <c r="D119" s="75">
        <v>62361</v>
      </c>
      <c r="E119" s="75">
        <v>65279</v>
      </c>
      <c r="F119" s="75">
        <v>57696</v>
      </c>
      <c r="G119" s="75">
        <v>65469</v>
      </c>
      <c r="H119" s="75">
        <v>59451</v>
      </c>
      <c r="I119" s="75">
        <v>51284</v>
      </c>
      <c r="J119" s="75">
        <v>50503</v>
      </c>
      <c r="K119" s="75">
        <v>50776</v>
      </c>
      <c r="L119" s="75">
        <v>43224</v>
      </c>
      <c r="M119" s="75"/>
      <c r="N119" s="75"/>
      <c r="O119" s="75"/>
      <c r="P119" s="75"/>
      <c r="Q119" s="75"/>
    </row>
    <row r="120" spans="1:17" x14ac:dyDescent="0.25">
      <c r="A120" s="74" t="s">
        <v>677</v>
      </c>
      <c r="B120" s="75">
        <v>8851</v>
      </c>
      <c r="C120" s="75">
        <v>5466</v>
      </c>
      <c r="D120" s="75"/>
      <c r="E120" s="75">
        <v>2200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</row>
    <row r="121" spans="1:17" x14ac:dyDescent="0.25">
      <c r="A121" s="74" t="s">
        <v>678</v>
      </c>
      <c r="B121" s="75">
        <v>840</v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</row>
    <row r="122" spans="1:17" x14ac:dyDescent="0.25">
      <c r="A122" s="74" t="s">
        <v>679</v>
      </c>
      <c r="B122" s="75">
        <v>80874</v>
      </c>
      <c r="C122" s="75">
        <v>59659</v>
      </c>
      <c r="D122" s="75">
        <v>56340</v>
      </c>
      <c r="E122" s="75">
        <v>57664</v>
      </c>
      <c r="F122" s="75">
        <v>66825</v>
      </c>
      <c r="G122" s="75">
        <v>9140</v>
      </c>
      <c r="H122" s="75"/>
      <c r="I122" s="75"/>
      <c r="J122" s="75"/>
      <c r="K122" s="75"/>
      <c r="L122" s="75"/>
      <c r="M122" s="75"/>
      <c r="N122" s="75"/>
      <c r="O122" s="75"/>
      <c r="P122" s="75"/>
      <c r="Q122" s="75"/>
    </row>
    <row r="123" spans="1:17" x14ac:dyDescent="0.25">
      <c r="A123" s="74" t="s">
        <v>680</v>
      </c>
      <c r="B123" s="75">
        <v>78249</v>
      </c>
      <c r="C123" s="75">
        <v>62227</v>
      </c>
      <c r="D123" s="75">
        <v>52682</v>
      </c>
      <c r="E123" s="75">
        <v>59890</v>
      </c>
      <c r="F123" s="75">
        <v>68482</v>
      </c>
      <c r="G123" s="75">
        <v>37117</v>
      </c>
      <c r="H123" s="75"/>
      <c r="I123" s="75"/>
      <c r="J123" s="75"/>
      <c r="K123" s="75"/>
      <c r="L123" s="75"/>
      <c r="M123" s="75"/>
      <c r="N123" s="75"/>
      <c r="O123" s="75"/>
      <c r="P123" s="75"/>
      <c r="Q123" s="75"/>
    </row>
    <row r="124" spans="1:17" x14ac:dyDescent="0.25">
      <c r="A124" s="74" t="s">
        <v>683</v>
      </c>
      <c r="B124" s="75"/>
      <c r="C124" s="75">
        <v>2340</v>
      </c>
      <c r="D124" s="75">
        <v>1587</v>
      </c>
      <c r="E124" s="75">
        <v>1507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</row>
    <row r="125" spans="1:17" x14ac:dyDescent="0.25">
      <c r="A125" s="74" t="s">
        <v>684</v>
      </c>
      <c r="B125" s="75">
        <v>4266</v>
      </c>
      <c r="C125" s="75">
        <v>2373</v>
      </c>
      <c r="D125" s="75">
        <v>2056</v>
      </c>
      <c r="E125" s="75">
        <v>1810</v>
      </c>
      <c r="F125" s="75"/>
      <c r="G125" s="75"/>
      <c r="H125" s="75"/>
      <c r="I125" s="75"/>
      <c r="J125" s="75"/>
      <c r="K125" s="75"/>
      <c r="L125" s="75">
        <v>57786</v>
      </c>
      <c r="M125" s="75">
        <v>163185</v>
      </c>
      <c r="N125" s="75">
        <v>158891</v>
      </c>
      <c r="O125" s="75">
        <v>153849</v>
      </c>
      <c r="P125" s="75">
        <v>185923</v>
      </c>
      <c r="Q125" s="75">
        <v>183403</v>
      </c>
    </row>
    <row r="126" spans="1:17" x14ac:dyDescent="0.25">
      <c r="A126" s="74" t="s">
        <v>685</v>
      </c>
      <c r="B126" s="75">
        <v>936</v>
      </c>
      <c r="C126" s="75">
        <v>2521</v>
      </c>
      <c r="D126" s="75">
        <v>2108</v>
      </c>
      <c r="E126" s="75"/>
      <c r="F126" s="75"/>
      <c r="G126" s="75"/>
      <c r="H126" s="75"/>
      <c r="I126" s="75"/>
      <c r="J126" s="75"/>
      <c r="K126" s="75"/>
      <c r="L126" s="75"/>
      <c r="M126" s="75">
        <v>187377</v>
      </c>
      <c r="N126" s="75">
        <v>260793</v>
      </c>
      <c r="O126" s="75">
        <v>268573</v>
      </c>
      <c r="P126" s="75">
        <v>254331</v>
      </c>
      <c r="Q126" s="75">
        <v>263700</v>
      </c>
    </row>
    <row r="127" spans="1:17" x14ac:dyDescent="0.25">
      <c r="A127" s="74" t="s">
        <v>686</v>
      </c>
      <c r="B127" s="75">
        <v>6407</v>
      </c>
      <c r="C127" s="75">
        <v>3901</v>
      </c>
      <c r="D127" s="75">
        <v>2014</v>
      </c>
      <c r="E127" s="75">
        <v>2068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</row>
    <row r="128" spans="1:17" x14ac:dyDescent="0.25">
      <c r="A128" s="74" t="s">
        <v>687</v>
      </c>
      <c r="B128" s="75"/>
      <c r="C128" s="75">
        <v>9576</v>
      </c>
      <c r="D128" s="75">
        <v>11568</v>
      </c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</row>
    <row r="129" spans="1:17" x14ac:dyDescent="0.25">
      <c r="A129" s="74" t="s">
        <v>689</v>
      </c>
      <c r="B129" s="75">
        <v>56960</v>
      </c>
      <c r="C129" s="75">
        <v>69465</v>
      </c>
      <c r="D129" s="75">
        <v>60024</v>
      </c>
      <c r="E129" s="75">
        <v>83874</v>
      </c>
      <c r="F129" s="75">
        <v>98217</v>
      </c>
      <c r="G129" s="75">
        <v>234398</v>
      </c>
      <c r="H129" s="75">
        <v>306234</v>
      </c>
      <c r="I129" s="75">
        <v>289058</v>
      </c>
      <c r="J129" s="75">
        <v>282246</v>
      </c>
      <c r="K129" s="75">
        <v>343651</v>
      </c>
      <c r="L129" s="75">
        <v>350472</v>
      </c>
      <c r="M129" s="75">
        <v>348534</v>
      </c>
      <c r="N129" s="75">
        <v>287389</v>
      </c>
      <c r="O129" s="75">
        <v>357792</v>
      </c>
      <c r="P129" s="75">
        <v>355938</v>
      </c>
      <c r="Q129" s="75">
        <v>120126</v>
      </c>
    </row>
    <row r="130" spans="1:17" x14ac:dyDescent="0.25">
      <c r="A130" s="74" t="s">
        <v>690</v>
      </c>
      <c r="B130" s="75">
        <v>788717</v>
      </c>
      <c r="C130" s="75">
        <v>663126</v>
      </c>
      <c r="D130" s="75">
        <v>861199</v>
      </c>
      <c r="E130" s="75">
        <v>1004479</v>
      </c>
      <c r="F130" s="75">
        <v>1197216</v>
      </c>
      <c r="G130" s="75">
        <v>1444856</v>
      </c>
      <c r="H130" s="75">
        <v>1741004</v>
      </c>
      <c r="I130" s="75">
        <v>1708782</v>
      </c>
      <c r="J130" s="75">
        <v>1679986</v>
      </c>
      <c r="K130" s="75">
        <v>1950392</v>
      </c>
      <c r="L130" s="75">
        <v>2151738</v>
      </c>
      <c r="M130" s="75">
        <v>2424363</v>
      </c>
      <c r="N130" s="75">
        <v>2142061</v>
      </c>
      <c r="O130" s="75">
        <v>2971477</v>
      </c>
      <c r="P130" s="75">
        <v>3505577</v>
      </c>
      <c r="Q130" s="75">
        <v>3177647</v>
      </c>
    </row>
    <row r="131" spans="1:17" x14ac:dyDescent="0.25">
      <c r="A131" s="74" t="s">
        <v>691</v>
      </c>
      <c r="B131" s="75">
        <v>132167</v>
      </c>
      <c r="C131" s="75">
        <v>192901</v>
      </c>
      <c r="D131" s="75">
        <v>224900</v>
      </c>
      <c r="E131" s="75">
        <v>211047</v>
      </c>
      <c r="F131" s="75">
        <v>219924</v>
      </c>
      <c r="G131" s="75">
        <v>200209</v>
      </c>
      <c r="H131" s="75">
        <v>233521</v>
      </c>
      <c r="I131" s="75">
        <v>209948</v>
      </c>
      <c r="J131" s="75">
        <v>181884</v>
      </c>
      <c r="K131" s="75">
        <v>180223</v>
      </c>
      <c r="L131" s="75">
        <v>200125</v>
      </c>
      <c r="M131" s="75">
        <v>170393</v>
      </c>
      <c r="N131" s="75">
        <v>169479</v>
      </c>
      <c r="O131" s="75">
        <v>211846</v>
      </c>
      <c r="P131" s="75">
        <v>174015</v>
      </c>
      <c r="Q131" s="75">
        <v>158931</v>
      </c>
    </row>
    <row r="132" spans="1:17" x14ac:dyDescent="0.25">
      <c r="A132" s="74" t="s">
        <v>693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>
        <v>116782</v>
      </c>
      <c r="L132" s="75">
        <v>189247</v>
      </c>
      <c r="M132" s="75">
        <v>175339</v>
      </c>
      <c r="N132" s="75">
        <v>148406</v>
      </c>
      <c r="O132" s="75">
        <v>220402</v>
      </c>
      <c r="P132" s="75">
        <v>229897</v>
      </c>
      <c r="Q132" s="75">
        <v>188611</v>
      </c>
    </row>
    <row r="133" spans="1:17" x14ac:dyDescent="0.25">
      <c r="A133" s="74" t="s">
        <v>694</v>
      </c>
      <c r="B133" s="75"/>
      <c r="C133" s="75">
        <v>2588</v>
      </c>
      <c r="D133" s="75">
        <v>2310</v>
      </c>
      <c r="E133" s="75"/>
      <c r="F133" s="75"/>
      <c r="G133" s="75">
        <v>26878</v>
      </c>
      <c r="H133" s="75">
        <v>145881</v>
      </c>
      <c r="I133" s="75">
        <v>136820</v>
      </c>
      <c r="J133" s="75">
        <v>130458</v>
      </c>
      <c r="K133" s="75">
        <v>153016</v>
      </c>
      <c r="L133" s="75">
        <v>180947</v>
      </c>
      <c r="M133" s="75">
        <v>237396</v>
      </c>
      <c r="N133" s="75">
        <v>313811</v>
      </c>
      <c r="O133" s="75">
        <v>432042</v>
      </c>
      <c r="P133" s="75">
        <v>443718</v>
      </c>
      <c r="Q133" s="75">
        <v>451108</v>
      </c>
    </row>
    <row r="134" spans="1:17" x14ac:dyDescent="0.25">
      <c r="A134" s="74" t="s">
        <v>695</v>
      </c>
      <c r="B134" s="75">
        <v>106337</v>
      </c>
      <c r="C134" s="75">
        <v>98437</v>
      </c>
      <c r="D134" s="75">
        <v>141933</v>
      </c>
      <c r="E134" s="75">
        <v>121928</v>
      </c>
      <c r="F134" s="75">
        <v>135982</v>
      </c>
      <c r="G134" s="75">
        <v>285885</v>
      </c>
      <c r="H134" s="75">
        <v>243870</v>
      </c>
      <c r="I134" s="75">
        <v>251867</v>
      </c>
      <c r="J134" s="75">
        <v>216290</v>
      </c>
      <c r="K134" s="75">
        <v>310227</v>
      </c>
      <c r="L134" s="75">
        <v>326134</v>
      </c>
      <c r="M134" s="75">
        <v>209170</v>
      </c>
      <c r="N134" s="75">
        <v>95210</v>
      </c>
      <c r="O134" s="75">
        <v>331284</v>
      </c>
      <c r="P134" s="75">
        <v>618785</v>
      </c>
      <c r="Q134" s="75">
        <v>774943</v>
      </c>
    </row>
    <row r="135" spans="1:17" x14ac:dyDescent="0.25">
      <c r="A135" s="74" t="s">
        <v>696</v>
      </c>
      <c r="B135" s="75">
        <v>1407817</v>
      </c>
      <c r="C135" s="75">
        <v>1486896</v>
      </c>
      <c r="D135" s="75">
        <v>1638993</v>
      </c>
      <c r="E135" s="75">
        <v>1944525</v>
      </c>
      <c r="F135" s="75">
        <v>2948940</v>
      </c>
      <c r="G135" s="75">
        <v>3153438</v>
      </c>
      <c r="H135" s="75">
        <v>3375384</v>
      </c>
      <c r="I135" s="75">
        <v>3308546</v>
      </c>
      <c r="J135" s="75">
        <v>3014204</v>
      </c>
      <c r="K135" s="75">
        <v>3669119</v>
      </c>
      <c r="L135" s="75">
        <v>4605494</v>
      </c>
      <c r="M135" s="75">
        <v>4401237</v>
      </c>
      <c r="N135" s="75">
        <v>4141438</v>
      </c>
      <c r="O135" s="75">
        <v>5356510</v>
      </c>
      <c r="P135" s="75">
        <v>6673237</v>
      </c>
      <c r="Q135" s="75">
        <v>7753110</v>
      </c>
    </row>
    <row r="136" spans="1:17" x14ac:dyDescent="0.25">
      <c r="A136" s="74" t="s">
        <v>697</v>
      </c>
      <c r="B136" s="75">
        <v>1623787</v>
      </c>
      <c r="C136" s="75">
        <v>1469168</v>
      </c>
      <c r="D136" s="75">
        <v>1904940</v>
      </c>
      <c r="E136" s="75">
        <v>2200101</v>
      </c>
      <c r="F136" s="75">
        <v>2491727</v>
      </c>
      <c r="G136" s="75">
        <v>2759102</v>
      </c>
      <c r="H136" s="75">
        <v>2752754</v>
      </c>
      <c r="I136" s="75">
        <v>2858802</v>
      </c>
      <c r="J136" s="75">
        <v>2409893</v>
      </c>
      <c r="K136" s="75">
        <v>3106882</v>
      </c>
      <c r="L136" s="75">
        <v>3500668</v>
      </c>
      <c r="M136" s="75">
        <v>3253983</v>
      </c>
      <c r="N136" s="75">
        <v>3100270</v>
      </c>
      <c r="O136" s="75">
        <v>3915936</v>
      </c>
      <c r="P136" s="75">
        <v>4368414</v>
      </c>
      <c r="Q136" s="75">
        <v>3743790</v>
      </c>
    </row>
    <row r="137" spans="1:17" x14ac:dyDescent="0.25">
      <c r="A137" s="74" t="s">
        <v>698</v>
      </c>
      <c r="B137" s="75">
        <v>253850</v>
      </c>
      <c r="C137" s="75">
        <v>255878</v>
      </c>
      <c r="D137" s="75">
        <v>234328</v>
      </c>
      <c r="E137" s="75">
        <v>270034</v>
      </c>
      <c r="F137" s="75">
        <v>424327</v>
      </c>
      <c r="G137" s="75">
        <v>583098</v>
      </c>
      <c r="H137" s="75">
        <v>558756</v>
      </c>
      <c r="I137" s="75">
        <v>613092</v>
      </c>
      <c r="J137" s="75">
        <v>558790</v>
      </c>
      <c r="K137" s="75">
        <v>676414</v>
      </c>
      <c r="L137" s="75">
        <v>741430</v>
      </c>
      <c r="M137" s="75">
        <v>1092642</v>
      </c>
      <c r="N137" s="75">
        <v>1190881</v>
      </c>
      <c r="O137" s="75">
        <v>1550261</v>
      </c>
      <c r="P137" s="75">
        <v>1507934</v>
      </c>
      <c r="Q137" s="75">
        <v>1374264</v>
      </c>
    </row>
    <row r="138" spans="1:17" x14ac:dyDescent="0.25">
      <c r="A138" s="74" t="s">
        <v>699</v>
      </c>
      <c r="B138" s="75">
        <v>669848</v>
      </c>
      <c r="C138" s="75">
        <v>620260</v>
      </c>
      <c r="D138" s="75">
        <v>676667</v>
      </c>
      <c r="E138" s="75">
        <v>783202</v>
      </c>
      <c r="F138" s="75">
        <v>974428</v>
      </c>
      <c r="G138" s="75">
        <v>1073950</v>
      </c>
      <c r="H138" s="75">
        <v>848785</v>
      </c>
      <c r="I138" s="75">
        <v>986881</v>
      </c>
      <c r="J138" s="75">
        <v>810869</v>
      </c>
      <c r="K138" s="75">
        <v>948724</v>
      </c>
      <c r="L138" s="75">
        <v>1105158</v>
      </c>
      <c r="M138" s="75">
        <v>1093365</v>
      </c>
      <c r="N138" s="75">
        <v>1032135</v>
      </c>
      <c r="O138" s="75">
        <v>1463643</v>
      </c>
      <c r="P138" s="75">
        <v>1703461</v>
      </c>
      <c r="Q138" s="75">
        <v>1400675</v>
      </c>
    </row>
    <row r="139" spans="1:17" x14ac:dyDescent="0.25">
      <c r="A139" s="74" t="s">
        <v>700</v>
      </c>
      <c r="B139" s="75">
        <v>1006720</v>
      </c>
      <c r="C139" s="75">
        <v>904891</v>
      </c>
      <c r="D139" s="75">
        <v>1102257</v>
      </c>
      <c r="E139" s="75">
        <v>1128102</v>
      </c>
      <c r="F139" s="75">
        <v>1314456</v>
      </c>
      <c r="G139" s="75">
        <v>1489848</v>
      </c>
      <c r="H139" s="75">
        <v>1376865</v>
      </c>
      <c r="I139" s="75">
        <v>1474951</v>
      </c>
      <c r="J139" s="75">
        <v>1320522</v>
      </c>
      <c r="K139" s="75">
        <v>1277565</v>
      </c>
      <c r="L139" s="75">
        <v>1797555</v>
      </c>
      <c r="M139" s="75">
        <v>1682739</v>
      </c>
      <c r="N139" s="75">
        <v>1369377</v>
      </c>
      <c r="O139" s="75">
        <v>2035701</v>
      </c>
      <c r="P139" s="75">
        <v>1762670</v>
      </c>
      <c r="Q139" s="75">
        <v>2189045</v>
      </c>
    </row>
    <row r="140" spans="1:17" x14ac:dyDescent="0.25">
      <c r="A140" s="74" t="s">
        <v>701</v>
      </c>
      <c r="B140" s="75">
        <v>333580</v>
      </c>
      <c r="C140" s="75">
        <v>287456</v>
      </c>
      <c r="D140" s="75">
        <v>357545</v>
      </c>
      <c r="E140" s="75">
        <v>316021</v>
      </c>
      <c r="F140" s="75">
        <v>350223</v>
      </c>
      <c r="G140" s="75">
        <v>357672</v>
      </c>
      <c r="H140" s="75">
        <v>310769</v>
      </c>
      <c r="I140" s="75">
        <v>337250</v>
      </c>
      <c r="J140" s="75">
        <v>319126</v>
      </c>
      <c r="K140" s="75">
        <v>575993</v>
      </c>
      <c r="L140" s="75">
        <v>1068653</v>
      </c>
      <c r="M140" s="75">
        <v>1015460</v>
      </c>
      <c r="N140" s="75">
        <v>1005462</v>
      </c>
      <c r="O140" s="75">
        <v>1154518</v>
      </c>
      <c r="P140" s="75">
        <v>1303274</v>
      </c>
      <c r="Q140" s="75">
        <v>1056294</v>
      </c>
    </row>
    <row r="141" spans="1:17" x14ac:dyDescent="0.25">
      <c r="A141" s="74" t="s">
        <v>702</v>
      </c>
      <c r="B141" s="75"/>
      <c r="C141" s="75"/>
      <c r="D141" s="75">
        <v>6756</v>
      </c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</row>
    <row r="142" spans="1:17" x14ac:dyDescent="0.25">
      <c r="A142" s="74" t="s">
        <v>703</v>
      </c>
      <c r="B142" s="75">
        <v>77689</v>
      </c>
      <c r="C142" s="75">
        <v>87290</v>
      </c>
      <c r="D142" s="75">
        <v>75197</v>
      </c>
      <c r="E142" s="75">
        <v>82410</v>
      </c>
      <c r="F142" s="75">
        <v>72584</v>
      </c>
      <c r="G142" s="75">
        <v>79518</v>
      </c>
      <c r="H142" s="75">
        <v>68229</v>
      </c>
      <c r="I142" s="75">
        <v>52290</v>
      </c>
      <c r="J142" s="75">
        <v>51320</v>
      </c>
      <c r="K142" s="75">
        <v>61473</v>
      </c>
      <c r="L142" s="75">
        <v>186520</v>
      </c>
      <c r="M142" s="75">
        <v>184436</v>
      </c>
      <c r="N142" s="75">
        <v>278381</v>
      </c>
      <c r="O142" s="75">
        <v>383401</v>
      </c>
      <c r="P142" s="75">
        <v>320334</v>
      </c>
      <c r="Q142" s="75">
        <v>319975</v>
      </c>
    </row>
    <row r="143" spans="1:17" x14ac:dyDescent="0.25">
      <c r="A143" s="74" t="s">
        <v>704</v>
      </c>
      <c r="B143" s="75">
        <v>55290</v>
      </c>
      <c r="C143" s="75">
        <v>49384</v>
      </c>
      <c r="D143" s="75">
        <v>52365</v>
      </c>
      <c r="E143" s="75">
        <v>18512</v>
      </c>
      <c r="F143" s="75"/>
      <c r="G143" s="75"/>
      <c r="H143" s="75">
        <v>138019</v>
      </c>
      <c r="I143" s="75">
        <v>151587</v>
      </c>
      <c r="J143" s="75">
        <v>122175</v>
      </c>
      <c r="K143" s="75">
        <v>134733</v>
      </c>
      <c r="L143" s="75">
        <v>254306</v>
      </c>
      <c r="M143" s="75">
        <v>701909</v>
      </c>
      <c r="N143" s="75">
        <v>575830</v>
      </c>
      <c r="O143" s="75">
        <v>959871</v>
      </c>
      <c r="P143" s="75">
        <v>854845</v>
      </c>
      <c r="Q143" s="75">
        <v>838803</v>
      </c>
    </row>
    <row r="144" spans="1:17" x14ac:dyDescent="0.25">
      <c r="A144" s="74" t="s">
        <v>705</v>
      </c>
      <c r="B144" s="75">
        <v>16490</v>
      </c>
      <c r="C144" s="75">
        <v>16747</v>
      </c>
      <c r="D144" s="75">
        <v>27190</v>
      </c>
      <c r="E144" s="75">
        <v>18521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</row>
    <row r="145" spans="1:17" x14ac:dyDescent="0.25">
      <c r="A145" s="74" t="s">
        <v>706</v>
      </c>
      <c r="B145" s="75">
        <v>6340</v>
      </c>
      <c r="C145" s="75"/>
      <c r="D145" s="75">
        <v>0</v>
      </c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</row>
    <row r="146" spans="1:17" x14ac:dyDescent="0.25">
      <c r="A146" s="74" t="s">
        <v>707</v>
      </c>
      <c r="B146" s="75">
        <v>646181</v>
      </c>
      <c r="C146" s="75">
        <v>665903</v>
      </c>
      <c r="D146" s="75">
        <v>855539</v>
      </c>
      <c r="E146" s="75">
        <v>766792</v>
      </c>
      <c r="F146" s="75">
        <v>1000636</v>
      </c>
      <c r="G146" s="75">
        <v>1683250</v>
      </c>
      <c r="H146" s="75">
        <v>1484057</v>
      </c>
      <c r="I146" s="75">
        <v>1561146</v>
      </c>
      <c r="J146" s="75">
        <v>1454951</v>
      </c>
      <c r="K146" s="75">
        <v>1825405</v>
      </c>
      <c r="L146" s="75">
        <v>2244926</v>
      </c>
      <c r="M146" s="75">
        <v>2384808</v>
      </c>
      <c r="N146" s="75">
        <v>1740242</v>
      </c>
      <c r="O146" s="75">
        <v>2398166</v>
      </c>
      <c r="P146" s="75">
        <v>2663598</v>
      </c>
      <c r="Q146" s="75">
        <v>2410411</v>
      </c>
    </row>
    <row r="147" spans="1:17" x14ac:dyDescent="0.25">
      <c r="A147" s="74" t="s">
        <v>708</v>
      </c>
      <c r="B147" s="75">
        <v>373411</v>
      </c>
      <c r="C147" s="75">
        <v>298549</v>
      </c>
      <c r="D147" s="75">
        <v>508888</v>
      </c>
      <c r="E147" s="75">
        <v>509388</v>
      </c>
      <c r="F147" s="75">
        <v>598045</v>
      </c>
      <c r="G147" s="75">
        <v>784376</v>
      </c>
      <c r="H147" s="75">
        <v>722473</v>
      </c>
      <c r="I147" s="75">
        <v>826115</v>
      </c>
      <c r="J147" s="75">
        <v>752778</v>
      </c>
      <c r="K147" s="75">
        <v>787444</v>
      </c>
      <c r="L147" s="75">
        <v>956106</v>
      </c>
      <c r="M147" s="75">
        <v>881881</v>
      </c>
      <c r="N147" s="75">
        <v>727949</v>
      </c>
      <c r="O147" s="75">
        <v>1079176</v>
      </c>
      <c r="P147" s="75">
        <v>1773120</v>
      </c>
      <c r="Q147" s="75">
        <v>1599851</v>
      </c>
    </row>
    <row r="148" spans="1:17" x14ac:dyDescent="0.25">
      <c r="A148" s="74" t="s">
        <v>709</v>
      </c>
      <c r="B148" s="75">
        <v>1298</v>
      </c>
      <c r="C148" s="75">
        <v>1324</v>
      </c>
      <c r="D148" s="75">
        <v>1280</v>
      </c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</row>
    <row r="149" spans="1:17" x14ac:dyDescent="0.25">
      <c r="A149" s="74" t="s">
        <v>710</v>
      </c>
      <c r="B149" s="75">
        <v>1148</v>
      </c>
      <c r="C149" s="75">
        <v>1074</v>
      </c>
      <c r="D149" s="75">
        <v>1369</v>
      </c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</row>
    <row r="150" spans="1:17" x14ac:dyDescent="0.25">
      <c r="A150" s="74" t="s">
        <v>711</v>
      </c>
      <c r="B150" s="75">
        <v>18700</v>
      </c>
      <c r="C150" s="75">
        <v>17481</v>
      </c>
      <c r="D150" s="75">
        <v>16779</v>
      </c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</row>
    <row r="151" spans="1:17" x14ac:dyDescent="0.25">
      <c r="A151" s="74" t="s">
        <v>712</v>
      </c>
      <c r="B151" s="75">
        <v>40061</v>
      </c>
      <c r="C151" s="75">
        <v>38085</v>
      </c>
      <c r="D151" s="75">
        <v>25886</v>
      </c>
      <c r="E151" s="75">
        <v>4036</v>
      </c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</row>
    <row r="152" spans="1:17" x14ac:dyDescent="0.25">
      <c r="A152" s="74" t="s">
        <v>716</v>
      </c>
      <c r="B152" s="75">
        <v>81675</v>
      </c>
      <c r="C152" s="75">
        <v>65132</v>
      </c>
      <c r="D152" s="75">
        <v>63014</v>
      </c>
      <c r="E152" s="75">
        <v>70976</v>
      </c>
      <c r="F152" s="75">
        <v>70176</v>
      </c>
      <c r="G152" s="75">
        <v>60460</v>
      </c>
      <c r="H152" s="75">
        <v>63667</v>
      </c>
      <c r="I152" s="75">
        <v>68635</v>
      </c>
      <c r="J152" s="75">
        <v>59254</v>
      </c>
      <c r="K152" s="75">
        <v>58158</v>
      </c>
      <c r="L152" s="75">
        <v>62673</v>
      </c>
      <c r="M152" s="75">
        <v>62548</v>
      </c>
      <c r="N152" s="75">
        <v>39668</v>
      </c>
      <c r="O152" s="75">
        <v>61836</v>
      </c>
      <c r="P152" s="75">
        <v>7831</v>
      </c>
      <c r="Q152" s="75"/>
    </row>
    <row r="153" spans="1:17" x14ac:dyDescent="0.25">
      <c r="A153" s="74" t="s">
        <v>717</v>
      </c>
      <c r="B153" s="75">
        <v>13882</v>
      </c>
      <c r="C153" s="75">
        <v>11057</v>
      </c>
      <c r="D153" s="75">
        <v>10173</v>
      </c>
      <c r="E153" s="75">
        <v>5318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</row>
    <row r="154" spans="1:17" x14ac:dyDescent="0.25">
      <c r="A154" s="74" t="s">
        <v>718</v>
      </c>
      <c r="B154" s="75">
        <v>15167</v>
      </c>
      <c r="C154" s="75">
        <v>10115</v>
      </c>
      <c r="D154" s="75">
        <v>7567</v>
      </c>
      <c r="E154" s="75">
        <v>7252</v>
      </c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</row>
    <row r="155" spans="1:17" x14ac:dyDescent="0.25">
      <c r="A155" s="74" t="s">
        <v>720</v>
      </c>
      <c r="B155" s="75">
        <v>43408</v>
      </c>
      <c r="C155" s="75">
        <v>43119</v>
      </c>
      <c r="D155" s="75">
        <v>42703</v>
      </c>
      <c r="E155" s="75">
        <v>52045</v>
      </c>
      <c r="F155" s="75">
        <v>62526</v>
      </c>
      <c r="G155" s="75">
        <v>64241</v>
      </c>
      <c r="H155" s="75">
        <v>38829</v>
      </c>
      <c r="I155" s="75"/>
      <c r="J155" s="75"/>
      <c r="K155" s="75"/>
      <c r="L155" s="75">
        <v>34873</v>
      </c>
      <c r="M155" s="75">
        <v>150318</v>
      </c>
      <c r="N155" s="75">
        <v>131750</v>
      </c>
      <c r="O155" s="75">
        <v>188146</v>
      </c>
      <c r="P155" s="75">
        <v>160692</v>
      </c>
      <c r="Q155" s="75"/>
    </row>
    <row r="156" spans="1:17" x14ac:dyDescent="0.25">
      <c r="A156" s="74" t="s">
        <v>721</v>
      </c>
      <c r="B156" s="75">
        <v>7643</v>
      </c>
      <c r="C156" s="75">
        <v>4390</v>
      </c>
      <c r="D156" s="75">
        <v>2292</v>
      </c>
      <c r="E156" s="75">
        <v>2055</v>
      </c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</row>
    <row r="157" spans="1:17" x14ac:dyDescent="0.25">
      <c r="A157" s="74" t="s">
        <v>722</v>
      </c>
      <c r="B157" s="75">
        <v>50781</v>
      </c>
      <c r="C157" s="75">
        <v>51049</v>
      </c>
      <c r="D157" s="75">
        <v>6867</v>
      </c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</row>
    <row r="158" spans="1:17" x14ac:dyDescent="0.25">
      <c r="A158" s="74" t="s">
        <v>723</v>
      </c>
      <c r="B158" s="75">
        <v>3178</v>
      </c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</row>
    <row r="159" spans="1:17" x14ac:dyDescent="0.25">
      <c r="A159" s="74" t="s">
        <v>725</v>
      </c>
      <c r="B159" s="75">
        <v>2186</v>
      </c>
      <c r="C159" s="75">
        <v>2231</v>
      </c>
      <c r="D159" s="75">
        <v>1950</v>
      </c>
      <c r="E159" s="75">
        <v>1921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</row>
    <row r="160" spans="1:17" x14ac:dyDescent="0.25">
      <c r="A160" s="74" t="s">
        <v>726</v>
      </c>
      <c r="B160" s="75">
        <v>1841</v>
      </c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</row>
    <row r="161" spans="1:17" x14ac:dyDescent="0.25">
      <c r="A161" s="74" t="s">
        <v>727</v>
      </c>
      <c r="B161" s="75">
        <v>3133</v>
      </c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</row>
    <row r="162" spans="1:17" x14ac:dyDescent="0.25">
      <c r="A162" s="74" t="s">
        <v>728</v>
      </c>
      <c r="B162" s="75">
        <v>388418</v>
      </c>
      <c r="C162" s="75">
        <v>401148</v>
      </c>
      <c r="D162" s="75">
        <v>382163</v>
      </c>
      <c r="E162" s="75">
        <v>375508</v>
      </c>
      <c r="F162" s="75">
        <v>413258</v>
      </c>
      <c r="G162" s="75">
        <v>394991</v>
      </c>
      <c r="H162" s="75">
        <v>295976</v>
      </c>
      <c r="I162" s="75">
        <v>289394</v>
      </c>
      <c r="J162" s="75">
        <v>265247</v>
      </c>
      <c r="K162" s="75">
        <v>267821</v>
      </c>
      <c r="L162" s="75">
        <v>292495</v>
      </c>
      <c r="M162" s="75">
        <v>241314</v>
      </c>
      <c r="N162" s="75">
        <v>51051</v>
      </c>
      <c r="O162" s="75"/>
      <c r="P162" s="75"/>
      <c r="Q162" s="75"/>
    </row>
    <row r="163" spans="1:17" x14ac:dyDescent="0.25">
      <c r="A163" s="74" t="s">
        <v>730</v>
      </c>
      <c r="B163" s="75">
        <v>77637</v>
      </c>
      <c r="C163" s="75">
        <v>100548</v>
      </c>
      <c r="D163" s="75">
        <v>99128</v>
      </c>
      <c r="E163" s="75">
        <v>102441</v>
      </c>
      <c r="F163" s="75">
        <v>134555</v>
      </c>
      <c r="G163" s="75">
        <v>121752</v>
      </c>
      <c r="H163" s="75">
        <v>108254</v>
      </c>
      <c r="I163" s="75">
        <v>122822</v>
      </c>
      <c r="J163" s="75">
        <v>93311</v>
      </c>
      <c r="K163" s="75">
        <v>100984</v>
      </c>
      <c r="L163" s="75">
        <v>118727</v>
      </c>
      <c r="M163" s="75">
        <v>95828</v>
      </c>
      <c r="N163" s="75">
        <v>32379</v>
      </c>
      <c r="O163" s="75"/>
      <c r="P163" s="75"/>
      <c r="Q163" s="75"/>
    </row>
    <row r="164" spans="1:17" x14ac:dyDescent="0.25">
      <c r="A164" s="74" t="s">
        <v>732</v>
      </c>
      <c r="B164" s="75">
        <v>1423</v>
      </c>
      <c r="C164" s="75">
        <v>3294</v>
      </c>
      <c r="D164" s="75">
        <v>3403</v>
      </c>
      <c r="E164" s="75">
        <v>784</v>
      </c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</row>
    <row r="165" spans="1:17" x14ac:dyDescent="0.25">
      <c r="A165" s="74" t="s">
        <v>733</v>
      </c>
      <c r="B165" s="75">
        <v>101048</v>
      </c>
      <c r="C165" s="75">
        <v>85493</v>
      </c>
      <c r="D165" s="75">
        <v>46837</v>
      </c>
      <c r="E165" s="75">
        <v>46651</v>
      </c>
      <c r="F165" s="75">
        <v>38693</v>
      </c>
      <c r="G165" s="75">
        <v>26794</v>
      </c>
      <c r="H165" s="75"/>
      <c r="I165" s="75"/>
      <c r="J165" s="75"/>
      <c r="K165" s="75"/>
      <c r="L165" s="75"/>
      <c r="M165" s="75"/>
      <c r="N165" s="75"/>
      <c r="O165" s="75">
        <v>45826</v>
      </c>
      <c r="P165" s="75">
        <v>105459</v>
      </c>
      <c r="Q165" s="75">
        <v>108258</v>
      </c>
    </row>
    <row r="166" spans="1:17" x14ac:dyDescent="0.25">
      <c r="A166" s="74" t="s">
        <v>734</v>
      </c>
      <c r="B166" s="75">
        <v>27120</v>
      </c>
      <c r="C166" s="75">
        <v>21756</v>
      </c>
      <c r="D166" s="75">
        <v>26896</v>
      </c>
      <c r="E166" s="75">
        <v>7765</v>
      </c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</row>
    <row r="167" spans="1:17" x14ac:dyDescent="0.25">
      <c r="A167" s="74" t="s">
        <v>737</v>
      </c>
      <c r="B167" s="75">
        <v>3991</v>
      </c>
      <c r="C167" s="75"/>
      <c r="D167" s="75">
        <v>3339</v>
      </c>
      <c r="E167" s="75">
        <v>2982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</row>
    <row r="168" spans="1:17" x14ac:dyDescent="0.25">
      <c r="A168" s="74" t="s">
        <v>740</v>
      </c>
      <c r="B168" s="75">
        <v>27449</v>
      </c>
      <c r="C168" s="75">
        <v>17019</v>
      </c>
      <c r="D168" s="75">
        <v>19288</v>
      </c>
      <c r="E168" s="75">
        <v>6181</v>
      </c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</row>
    <row r="169" spans="1:17" x14ac:dyDescent="0.25">
      <c r="A169" s="74" t="s">
        <v>742</v>
      </c>
      <c r="B169" s="75"/>
      <c r="C169" s="75">
        <v>5387</v>
      </c>
      <c r="D169" s="75">
        <v>4897</v>
      </c>
      <c r="E169" s="75">
        <v>4421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</row>
    <row r="170" spans="1:17" x14ac:dyDescent="0.25">
      <c r="A170" s="74" t="s">
        <v>745</v>
      </c>
      <c r="B170" s="75">
        <v>4837</v>
      </c>
      <c r="C170" s="75">
        <v>6522</v>
      </c>
      <c r="D170" s="75">
        <v>1000</v>
      </c>
      <c r="E170" s="75">
        <v>5752</v>
      </c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</row>
    <row r="171" spans="1:17" x14ac:dyDescent="0.25">
      <c r="A171" s="74" t="s">
        <v>746</v>
      </c>
      <c r="B171" s="75">
        <v>66984</v>
      </c>
      <c r="C171" s="75">
        <v>59959</v>
      </c>
      <c r="D171" s="75">
        <v>63647</v>
      </c>
      <c r="E171" s="75">
        <v>62732</v>
      </c>
      <c r="F171" s="75">
        <v>72761</v>
      </c>
      <c r="G171" s="75">
        <v>79016</v>
      </c>
      <c r="H171" s="75">
        <v>70050</v>
      </c>
      <c r="I171" s="75">
        <v>74021</v>
      </c>
      <c r="J171" s="75">
        <v>54528</v>
      </c>
      <c r="K171" s="75">
        <v>58620</v>
      </c>
      <c r="L171" s="75">
        <v>64740</v>
      </c>
      <c r="M171" s="75">
        <v>59066</v>
      </c>
      <c r="N171" s="75">
        <v>58271</v>
      </c>
      <c r="O171" s="75"/>
      <c r="P171" s="75"/>
      <c r="Q171" s="75"/>
    </row>
    <row r="172" spans="1:17" x14ac:dyDescent="0.25">
      <c r="A172" s="74" t="s">
        <v>747</v>
      </c>
      <c r="B172" s="75">
        <v>5606</v>
      </c>
      <c r="C172" s="75">
        <v>2528</v>
      </c>
      <c r="D172" s="75">
        <v>2820</v>
      </c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</row>
    <row r="173" spans="1:17" x14ac:dyDescent="0.25">
      <c r="A173" s="74" t="s">
        <v>748</v>
      </c>
      <c r="B173" s="75">
        <v>2974</v>
      </c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</row>
    <row r="174" spans="1:17" x14ac:dyDescent="0.25">
      <c r="A174" s="74" t="s">
        <v>750</v>
      </c>
      <c r="B174" s="75">
        <v>99799</v>
      </c>
      <c r="C174" s="75">
        <v>110835</v>
      </c>
      <c r="D174" s="75">
        <v>116081</v>
      </c>
      <c r="E174" s="75">
        <v>217457</v>
      </c>
      <c r="F174" s="75">
        <v>258323</v>
      </c>
      <c r="G174" s="75">
        <v>308036</v>
      </c>
      <c r="H174" s="75">
        <v>245404</v>
      </c>
      <c r="I174" s="75">
        <v>267047</v>
      </c>
      <c r="J174" s="75">
        <v>236110</v>
      </c>
      <c r="K174" s="75">
        <v>241459</v>
      </c>
      <c r="L174" s="75">
        <v>243079</v>
      </c>
      <c r="M174" s="75">
        <v>266931</v>
      </c>
      <c r="N174" s="75">
        <v>179634</v>
      </c>
      <c r="O174" s="75">
        <v>33542</v>
      </c>
      <c r="P174" s="75"/>
      <c r="Q174" s="75"/>
    </row>
    <row r="175" spans="1:17" x14ac:dyDescent="0.25">
      <c r="A175" s="74" t="s">
        <v>751</v>
      </c>
      <c r="B175" s="75">
        <v>4127</v>
      </c>
      <c r="C175" s="75">
        <v>4350</v>
      </c>
      <c r="D175" s="75"/>
      <c r="E175" s="75">
        <v>4936</v>
      </c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</row>
    <row r="176" spans="1:17" x14ac:dyDescent="0.25">
      <c r="A176" s="74" t="s">
        <v>752</v>
      </c>
      <c r="B176" s="75">
        <v>72076</v>
      </c>
      <c r="C176" s="75">
        <v>66438</v>
      </c>
      <c r="D176" s="75">
        <v>48812</v>
      </c>
      <c r="E176" s="75">
        <v>4199</v>
      </c>
      <c r="F176" s="75">
        <v>6370</v>
      </c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</row>
    <row r="177" spans="1:17" x14ac:dyDescent="0.25">
      <c r="A177" s="74" t="s">
        <v>753</v>
      </c>
      <c r="B177" s="75">
        <v>1196</v>
      </c>
      <c r="C177" s="75">
        <v>0</v>
      </c>
      <c r="D177" s="75"/>
      <c r="E177" s="75">
        <v>6899</v>
      </c>
      <c r="F177" s="75">
        <v>4910</v>
      </c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</row>
    <row r="178" spans="1:17" x14ac:dyDescent="0.25">
      <c r="A178" s="74" t="s">
        <v>754</v>
      </c>
      <c r="B178" s="75">
        <v>781</v>
      </c>
      <c r="C178" s="75">
        <v>6353</v>
      </c>
      <c r="D178" s="75">
        <v>6790</v>
      </c>
      <c r="E178" s="75">
        <v>4857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</row>
    <row r="179" spans="1:17" x14ac:dyDescent="0.25">
      <c r="A179" s="74" t="s">
        <v>755</v>
      </c>
      <c r="B179" s="75">
        <v>1651</v>
      </c>
      <c r="C179" s="75"/>
      <c r="D179" s="75">
        <v>1746</v>
      </c>
      <c r="E179" s="75">
        <v>1627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</row>
    <row r="180" spans="1:17" x14ac:dyDescent="0.25">
      <c r="A180" s="74" t="s">
        <v>756</v>
      </c>
      <c r="B180" s="75">
        <v>3203</v>
      </c>
      <c r="C180" s="75">
        <v>2930</v>
      </c>
      <c r="D180" s="75"/>
      <c r="E180" s="75">
        <v>2990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</row>
    <row r="181" spans="1:17" x14ac:dyDescent="0.25">
      <c r="A181" s="74" t="s">
        <v>764</v>
      </c>
      <c r="B181" s="75"/>
      <c r="C181" s="75"/>
      <c r="D181" s="75">
        <v>7448</v>
      </c>
      <c r="E181" s="75"/>
      <c r="F181" s="75">
        <v>7376</v>
      </c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</row>
    <row r="182" spans="1:17" x14ac:dyDescent="0.25">
      <c r="A182" s="74" t="s">
        <v>766</v>
      </c>
      <c r="B182" s="75"/>
      <c r="C182" s="75">
        <v>6016</v>
      </c>
      <c r="D182" s="75">
        <v>6296</v>
      </c>
      <c r="E182" s="75">
        <v>809</v>
      </c>
      <c r="F182" s="75">
        <v>5010</v>
      </c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</row>
    <row r="183" spans="1:17" x14ac:dyDescent="0.25">
      <c r="A183" s="74" t="s">
        <v>767</v>
      </c>
      <c r="B183" s="75"/>
      <c r="C183" s="75">
        <v>898</v>
      </c>
      <c r="D183" s="75">
        <v>870</v>
      </c>
      <c r="E183" s="75">
        <v>863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</row>
    <row r="184" spans="1:17" x14ac:dyDescent="0.25">
      <c r="A184" s="74" t="s">
        <v>768</v>
      </c>
      <c r="B184" s="75">
        <v>1857</v>
      </c>
      <c r="C184" s="75">
        <v>1865</v>
      </c>
      <c r="D184" s="75">
        <v>1731</v>
      </c>
      <c r="E184" s="75">
        <v>1702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</row>
    <row r="185" spans="1:17" x14ac:dyDescent="0.25">
      <c r="A185" s="74" t="s">
        <v>770</v>
      </c>
      <c r="B185" s="75">
        <v>5601</v>
      </c>
      <c r="C185" s="75">
        <v>3092</v>
      </c>
      <c r="D185" s="75">
        <v>2875</v>
      </c>
      <c r="E185" s="75"/>
      <c r="F185" s="75">
        <v>2991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</row>
    <row r="186" spans="1:17" x14ac:dyDescent="0.25">
      <c r="A186" s="74" t="s">
        <v>772</v>
      </c>
      <c r="B186" s="75">
        <v>1700</v>
      </c>
      <c r="C186" s="75">
        <v>1535</v>
      </c>
      <c r="D186" s="75"/>
      <c r="E186" s="75">
        <v>1997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</row>
    <row r="187" spans="1:17" x14ac:dyDescent="0.25">
      <c r="A187" s="74" t="s">
        <v>773</v>
      </c>
      <c r="B187" s="75">
        <v>1672</v>
      </c>
      <c r="C187" s="75">
        <v>7010</v>
      </c>
      <c r="D187" s="75">
        <v>5124</v>
      </c>
      <c r="E187" s="75">
        <v>6446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</row>
    <row r="188" spans="1:17" x14ac:dyDescent="0.25">
      <c r="A188" s="74" t="s">
        <v>775</v>
      </c>
      <c r="B188" s="75">
        <v>21969</v>
      </c>
      <c r="C188" s="75">
        <v>22888</v>
      </c>
      <c r="D188" s="75">
        <v>23548</v>
      </c>
      <c r="E188" s="75">
        <v>14939</v>
      </c>
      <c r="F188" s="75">
        <v>9525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</row>
    <row r="189" spans="1:17" x14ac:dyDescent="0.25">
      <c r="A189" s="74" t="s">
        <v>780</v>
      </c>
      <c r="B189" s="75">
        <v>1775</v>
      </c>
      <c r="C189" s="75">
        <v>1753</v>
      </c>
      <c r="D189" s="75">
        <v>2008</v>
      </c>
      <c r="E189" s="75">
        <v>1765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</row>
    <row r="190" spans="1:17" x14ac:dyDescent="0.25">
      <c r="A190" s="74" t="s">
        <v>782</v>
      </c>
      <c r="B190" s="75">
        <v>6734</v>
      </c>
      <c r="C190" s="75">
        <v>1157</v>
      </c>
      <c r="D190" s="75"/>
      <c r="E190" s="75">
        <v>6875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</row>
    <row r="191" spans="1:17" x14ac:dyDescent="0.25">
      <c r="A191" s="74" t="s">
        <v>784</v>
      </c>
      <c r="B191" s="75">
        <v>16869</v>
      </c>
      <c r="C191" s="75">
        <v>16416</v>
      </c>
      <c r="D191" s="75">
        <v>13845</v>
      </c>
      <c r="E191" s="75">
        <v>2129</v>
      </c>
      <c r="F191" s="75">
        <v>14512</v>
      </c>
      <c r="G191" s="75">
        <v>15394</v>
      </c>
      <c r="H191" s="75">
        <v>14700</v>
      </c>
      <c r="I191" s="75">
        <v>14827</v>
      </c>
      <c r="J191" s="75"/>
      <c r="K191" s="75">
        <v>14227</v>
      </c>
      <c r="L191" s="75">
        <v>13705</v>
      </c>
      <c r="M191" s="75"/>
      <c r="N191" s="75"/>
      <c r="O191" s="75"/>
      <c r="P191" s="75"/>
      <c r="Q191" s="75"/>
    </row>
    <row r="192" spans="1:17" x14ac:dyDescent="0.25">
      <c r="A192" s="74" t="s">
        <v>785</v>
      </c>
      <c r="B192" s="75">
        <v>10937</v>
      </c>
      <c r="C192" s="75">
        <v>11529</v>
      </c>
      <c r="D192" s="75">
        <v>1594</v>
      </c>
      <c r="E192" s="75">
        <v>8531</v>
      </c>
      <c r="F192" s="75"/>
      <c r="G192" s="75"/>
      <c r="H192" s="75"/>
      <c r="I192" s="75"/>
      <c r="J192" s="75"/>
      <c r="K192" s="75">
        <v>7203</v>
      </c>
      <c r="L192" s="75">
        <v>7024</v>
      </c>
      <c r="M192" s="75"/>
      <c r="N192" s="75"/>
      <c r="O192" s="75"/>
      <c r="P192" s="75"/>
      <c r="Q192" s="75"/>
    </row>
    <row r="193" spans="1:17" x14ac:dyDescent="0.25">
      <c r="A193" s="74" t="s">
        <v>786</v>
      </c>
      <c r="B193" s="75">
        <v>5133</v>
      </c>
      <c r="C193" s="75">
        <v>5212</v>
      </c>
      <c r="D193" s="75"/>
      <c r="E193" s="75">
        <v>4985</v>
      </c>
      <c r="F193" s="75">
        <v>4651</v>
      </c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</row>
    <row r="194" spans="1:17" x14ac:dyDescent="0.25">
      <c r="A194" s="74" t="s">
        <v>788</v>
      </c>
      <c r="B194" s="75">
        <v>752</v>
      </c>
      <c r="C194" s="75">
        <v>736</v>
      </c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</row>
    <row r="195" spans="1:17" x14ac:dyDescent="0.25">
      <c r="A195" s="74" t="s">
        <v>789</v>
      </c>
      <c r="B195" s="75">
        <v>2030</v>
      </c>
      <c r="C195" s="75"/>
      <c r="D195" s="75">
        <v>2075</v>
      </c>
      <c r="E195" s="75">
        <v>1791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</row>
    <row r="196" spans="1:17" x14ac:dyDescent="0.25">
      <c r="A196" s="74" t="s">
        <v>794</v>
      </c>
      <c r="B196" s="75">
        <v>1782</v>
      </c>
      <c r="C196" s="75">
        <v>1547</v>
      </c>
      <c r="D196" s="75"/>
      <c r="E196" s="75">
        <v>1640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</row>
    <row r="197" spans="1:17" x14ac:dyDescent="0.25">
      <c r="A197" s="74" t="s">
        <v>795</v>
      </c>
      <c r="B197" s="75">
        <v>1946</v>
      </c>
      <c r="C197" s="75">
        <v>9238</v>
      </c>
      <c r="D197" s="75">
        <v>7376</v>
      </c>
      <c r="E197" s="75">
        <v>7392</v>
      </c>
      <c r="F197" s="75"/>
      <c r="G197" s="75"/>
      <c r="H197" s="75"/>
      <c r="I197" s="75">
        <v>6238</v>
      </c>
      <c r="J197" s="75"/>
      <c r="K197" s="75"/>
      <c r="L197" s="75">
        <v>6195</v>
      </c>
      <c r="M197" s="75"/>
      <c r="N197" s="75"/>
      <c r="O197" s="75"/>
      <c r="P197" s="75"/>
      <c r="Q197" s="75"/>
    </row>
    <row r="198" spans="1:17" x14ac:dyDescent="0.25">
      <c r="A198" s="74" t="s">
        <v>796</v>
      </c>
      <c r="B198" s="75">
        <v>5505</v>
      </c>
      <c r="C198" s="75">
        <v>5355</v>
      </c>
      <c r="D198" s="75">
        <v>3055</v>
      </c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</row>
    <row r="199" spans="1:17" x14ac:dyDescent="0.25">
      <c r="A199" s="74" t="s">
        <v>797</v>
      </c>
      <c r="B199" s="75">
        <v>5998</v>
      </c>
      <c r="C199" s="75">
        <v>5201</v>
      </c>
      <c r="D199" s="75">
        <v>5681</v>
      </c>
      <c r="E199" s="75">
        <v>4743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</row>
    <row r="200" spans="1:17" x14ac:dyDescent="0.25">
      <c r="A200" s="74" t="s">
        <v>798</v>
      </c>
      <c r="B200" s="75">
        <v>244830</v>
      </c>
      <c r="C200" s="75">
        <v>147147</v>
      </c>
      <c r="D200" s="75">
        <v>202666</v>
      </c>
      <c r="E200" s="75">
        <v>132245</v>
      </c>
      <c r="F200" s="75">
        <v>136298</v>
      </c>
      <c r="G200" s="75">
        <v>193629</v>
      </c>
      <c r="H200" s="75">
        <v>202386</v>
      </c>
      <c r="I200" s="75">
        <v>52332</v>
      </c>
      <c r="J200" s="75">
        <v>19311</v>
      </c>
      <c r="K200" s="75"/>
      <c r="L200" s="75"/>
      <c r="M200" s="75"/>
      <c r="N200" s="75"/>
      <c r="O200" s="75"/>
      <c r="P200" s="75"/>
      <c r="Q200" s="75"/>
    </row>
    <row r="201" spans="1:17" x14ac:dyDescent="0.25">
      <c r="A201" s="74" t="s">
        <v>799</v>
      </c>
      <c r="B201" s="75">
        <v>1996</v>
      </c>
      <c r="C201" s="75">
        <v>1570</v>
      </c>
      <c r="D201" s="75"/>
      <c r="E201" s="75">
        <v>1981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</row>
    <row r="202" spans="1:17" x14ac:dyDescent="0.25">
      <c r="A202" s="74" t="s">
        <v>801</v>
      </c>
      <c r="B202" s="75">
        <v>2057</v>
      </c>
      <c r="C202" s="75">
        <v>1775</v>
      </c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</row>
    <row r="203" spans="1:17" x14ac:dyDescent="0.25">
      <c r="A203" s="74" t="s">
        <v>803</v>
      </c>
      <c r="B203" s="75">
        <v>1349</v>
      </c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</row>
    <row r="204" spans="1:17" x14ac:dyDescent="0.25">
      <c r="A204" s="74" t="s">
        <v>804</v>
      </c>
      <c r="B204" s="75">
        <v>8448</v>
      </c>
      <c r="C204" s="75">
        <v>6747</v>
      </c>
      <c r="D204" s="75">
        <v>4841</v>
      </c>
      <c r="E204" s="75">
        <v>2383</v>
      </c>
      <c r="F204" s="75">
        <v>5242</v>
      </c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</row>
    <row r="205" spans="1:17" x14ac:dyDescent="0.25">
      <c r="A205" s="74" t="s">
        <v>809</v>
      </c>
      <c r="B205" s="75">
        <v>90097</v>
      </c>
      <c r="C205" s="75">
        <v>70373</v>
      </c>
      <c r="D205" s="75">
        <v>115142</v>
      </c>
      <c r="E205" s="75">
        <v>111190</v>
      </c>
      <c r="F205" s="75">
        <v>122822</v>
      </c>
      <c r="G205" s="75">
        <v>122315</v>
      </c>
      <c r="H205" s="75">
        <v>44611</v>
      </c>
      <c r="I205" s="75">
        <v>112862</v>
      </c>
      <c r="J205" s="75">
        <v>123086</v>
      </c>
      <c r="K205" s="75">
        <v>157713</v>
      </c>
      <c r="L205" s="75">
        <v>166414</v>
      </c>
      <c r="M205" s="75">
        <v>155036</v>
      </c>
      <c r="N205" s="75">
        <v>125669</v>
      </c>
      <c r="O205" s="75"/>
      <c r="P205" s="75">
        <v>176376</v>
      </c>
      <c r="Q205" s="75">
        <v>158288</v>
      </c>
    </row>
    <row r="206" spans="1:17" x14ac:dyDescent="0.25">
      <c r="A206" s="74" t="s">
        <v>869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>
        <v>6543</v>
      </c>
      <c r="P206" s="75"/>
      <c r="Q206" s="75"/>
    </row>
    <row r="207" spans="1:17" x14ac:dyDescent="0.25">
      <c r="A207" s="74" t="s">
        <v>877</v>
      </c>
      <c r="B207" s="75"/>
      <c r="C207" s="75">
        <v>6230</v>
      </c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>
        <v>5587</v>
      </c>
      <c r="Q207" s="75"/>
    </row>
    <row r="208" spans="1:17" x14ac:dyDescent="0.25">
      <c r="A208" s="74" t="s">
        <v>955</v>
      </c>
      <c r="B208" s="75">
        <v>230712</v>
      </c>
      <c r="C208" s="75">
        <v>219033</v>
      </c>
      <c r="D208" s="75">
        <v>200411</v>
      </c>
      <c r="E208" s="75">
        <v>215577</v>
      </c>
      <c r="F208" s="75">
        <v>253739</v>
      </c>
      <c r="G208" s="75">
        <v>335176</v>
      </c>
      <c r="H208" s="75">
        <v>359358</v>
      </c>
      <c r="I208" s="75">
        <v>345625</v>
      </c>
      <c r="J208" s="75">
        <v>521874</v>
      </c>
      <c r="K208" s="75">
        <v>514856</v>
      </c>
      <c r="L208" s="75">
        <v>605803</v>
      </c>
      <c r="M208" s="75">
        <v>653441</v>
      </c>
      <c r="N208" s="75">
        <v>459657</v>
      </c>
      <c r="O208" s="75">
        <v>425945</v>
      </c>
      <c r="P208" s="75">
        <v>541332</v>
      </c>
      <c r="Q208" s="75">
        <v>642106</v>
      </c>
    </row>
    <row r="209" spans="1:17" x14ac:dyDescent="0.25">
      <c r="A209" s="74" t="s">
        <v>956</v>
      </c>
      <c r="B209" s="75">
        <v>371940</v>
      </c>
      <c r="C209" s="75">
        <v>319189</v>
      </c>
      <c r="D209" s="75">
        <v>462382</v>
      </c>
      <c r="E209" s="75">
        <v>1854007</v>
      </c>
      <c r="F209" s="75">
        <v>2572898</v>
      </c>
      <c r="G209" s="75">
        <v>4078504</v>
      </c>
      <c r="H209" s="75">
        <v>4741648</v>
      </c>
      <c r="I209" s="75">
        <v>4505846</v>
      </c>
      <c r="J209" s="75">
        <v>4750175</v>
      </c>
      <c r="K209" s="75">
        <v>4958662</v>
      </c>
      <c r="L209" s="75">
        <v>5309904</v>
      </c>
      <c r="M209" s="75">
        <v>5347195</v>
      </c>
      <c r="N209" s="75">
        <v>4446521</v>
      </c>
      <c r="O209" s="75">
        <v>5081674</v>
      </c>
      <c r="P209" s="75">
        <v>4471471</v>
      </c>
      <c r="Q209" s="75">
        <v>4710075</v>
      </c>
    </row>
    <row r="210" spans="1:17" x14ac:dyDescent="0.25">
      <c r="A210" s="74" t="s">
        <v>957</v>
      </c>
      <c r="B210" s="75">
        <v>4109</v>
      </c>
      <c r="C210" s="75">
        <v>4320</v>
      </c>
      <c r="D210" s="75">
        <v>4246</v>
      </c>
      <c r="E210" s="75">
        <v>4187</v>
      </c>
      <c r="F210" s="75"/>
      <c r="G210" s="75">
        <v>29080</v>
      </c>
      <c r="H210" s="75">
        <v>140204</v>
      </c>
      <c r="I210" s="75">
        <v>148226</v>
      </c>
      <c r="J210" s="75">
        <v>162783</v>
      </c>
      <c r="K210" s="75">
        <v>134891</v>
      </c>
      <c r="L210" s="75">
        <v>166342</v>
      </c>
      <c r="M210" s="75">
        <v>151573</v>
      </c>
      <c r="N210" s="75">
        <v>117916</v>
      </c>
      <c r="O210" s="75"/>
      <c r="P210" s="75"/>
      <c r="Q210" s="75"/>
    </row>
    <row r="211" spans="1:17" x14ac:dyDescent="0.25">
      <c r="A211" s="74" t="s">
        <v>958</v>
      </c>
      <c r="B211" s="75">
        <v>1754</v>
      </c>
      <c r="C211" s="75">
        <v>1944</v>
      </c>
      <c r="D211" s="75">
        <v>1844</v>
      </c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</row>
    <row r="212" spans="1:17" x14ac:dyDescent="0.25">
      <c r="A212" s="74" t="s">
        <v>962</v>
      </c>
      <c r="B212" s="75">
        <v>99746</v>
      </c>
      <c r="C212" s="75">
        <v>97387</v>
      </c>
      <c r="D212" s="75">
        <v>90761</v>
      </c>
      <c r="E212" s="75">
        <v>93786</v>
      </c>
      <c r="F212" s="75">
        <v>85679</v>
      </c>
      <c r="G212" s="75">
        <v>96018</v>
      </c>
      <c r="H212" s="75">
        <v>114647</v>
      </c>
      <c r="I212" s="75">
        <v>94733</v>
      </c>
      <c r="J212" s="75">
        <v>88659</v>
      </c>
      <c r="K212" s="75">
        <v>69833</v>
      </c>
      <c r="L212" s="75">
        <v>30350</v>
      </c>
      <c r="M212" s="75">
        <v>50949</v>
      </c>
      <c r="N212" s="75"/>
      <c r="O212" s="75">
        <v>1624</v>
      </c>
      <c r="P212" s="75"/>
      <c r="Q212" s="75">
        <v>90610</v>
      </c>
    </row>
    <row r="213" spans="1:17" x14ac:dyDescent="0.25">
      <c r="A213" s="74" t="s">
        <v>963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>
        <v>146510</v>
      </c>
      <c r="N213" s="75">
        <v>122055</v>
      </c>
      <c r="O213" s="75">
        <v>147763</v>
      </c>
      <c r="P213" s="75">
        <v>157174</v>
      </c>
      <c r="Q213" s="75">
        <v>257187</v>
      </c>
    </row>
    <row r="214" spans="1:17" x14ac:dyDescent="0.25">
      <c r="A214" s="74" t="s">
        <v>964</v>
      </c>
      <c r="B214" s="75">
        <v>92006</v>
      </c>
      <c r="C214" s="75">
        <v>75337</v>
      </c>
      <c r="D214" s="75">
        <v>84029</v>
      </c>
      <c r="E214" s="75">
        <v>85026</v>
      </c>
      <c r="F214" s="75">
        <v>79376</v>
      </c>
      <c r="G214" s="75">
        <v>88975</v>
      </c>
      <c r="H214" s="75">
        <v>103056</v>
      </c>
      <c r="I214" s="75">
        <v>82243</v>
      </c>
      <c r="J214" s="75">
        <v>88110</v>
      </c>
      <c r="K214" s="75">
        <v>66968</v>
      </c>
      <c r="L214" s="75">
        <v>87811</v>
      </c>
      <c r="M214" s="75">
        <v>32715</v>
      </c>
      <c r="N214" s="75"/>
      <c r="O214" s="75"/>
      <c r="P214" s="75"/>
      <c r="Q214" s="75"/>
    </row>
    <row r="215" spans="1:17" x14ac:dyDescent="0.25">
      <c r="A215" s="74" t="s">
        <v>965</v>
      </c>
      <c r="B215" s="75">
        <v>224298</v>
      </c>
      <c r="C215" s="75">
        <v>142920</v>
      </c>
      <c r="D215" s="75">
        <v>106329</v>
      </c>
      <c r="E215" s="75">
        <v>84866</v>
      </c>
      <c r="F215" s="75">
        <v>132911</v>
      </c>
      <c r="G215" s="75">
        <v>118356</v>
      </c>
      <c r="H215" s="75">
        <v>108282</v>
      </c>
      <c r="I215" s="75">
        <v>122489</v>
      </c>
      <c r="J215" s="75">
        <v>58700</v>
      </c>
      <c r="K215" s="75">
        <v>102165</v>
      </c>
      <c r="L215" s="75">
        <v>76264</v>
      </c>
      <c r="M215" s="75">
        <v>87786</v>
      </c>
      <c r="N215" s="75"/>
      <c r="O215" s="75">
        <v>6022</v>
      </c>
      <c r="P215" s="75">
        <v>11825</v>
      </c>
      <c r="Q215" s="75">
        <v>98721</v>
      </c>
    </row>
    <row r="216" spans="1:17" x14ac:dyDescent="0.25">
      <c r="A216" s="74" t="s">
        <v>966</v>
      </c>
      <c r="B216" s="75"/>
      <c r="C216" s="75">
        <v>3398</v>
      </c>
      <c r="D216" s="75">
        <v>3281</v>
      </c>
      <c r="E216" s="75"/>
      <c r="F216" s="75"/>
      <c r="G216" s="75">
        <v>4475</v>
      </c>
      <c r="H216" s="75">
        <v>11554</v>
      </c>
      <c r="I216" s="75">
        <v>19820</v>
      </c>
      <c r="J216" s="75">
        <v>10779</v>
      </c>
      <c r="K216" s="75">
        <v>21157</v>
      </c>
      <c r="L216" s="75">
        <v>13910</v>
      </c>
      <c r="M216" s="75"/>
      <c r="N216" s="75"/>
      <c r="O216" s="75">
        <v>18065</v>
      </c>
      <c r="P216" s="75">
        <v>25060</v>
      </c>
      <c r="Q216" s="75">
        <v>13184</v>
      </c>
    </row>
    <row r="217" spans="1:17" x14ac:dyDescent="0.25">
      <c r="A217" s="74" t="s">
        <v>967</v>
      </c>
      <c r="B217" s="75">
        <v>7675</v>
      </c>
      <c r="C217" s="75">
        <v>5919</v>
      </c>
      <c r="D217" s="75">
        <v>3137</v>
      </c>
      <c r="E217" s="75">
        <v>6162</v>
      </c>
      <c r="F217" s="75">
        <v>2759</v>
      </c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</row>
    <row r="218" spans="1:17" x14ac:dyDescent="0.25">
      <c r="A218" s="74" t="s">
        <v>968</v>
      </c>
      <c r="B218" s="75">
        <v>45454</v>
      </c>
      <c r="C218" s="75">
        <v>39266</v>
      </c>
      <c r="D218" s="75">
        <v>45048</v>
      </c>
      <c r="E218" s="75">
        <v>50442</v>
      </c>
      <c r="F218" s="75">
        <v>45377</v>
      </c>
      <c r="G218" s="75">
        <v>48947</v>
      </c>
      <c r="H218" s="75">
        <v>5463</v>
      </c>
      <c r="I218" s="75"/>
      <c r="J218" s="75"/>
      <c r="K218" s="75"/>
      <c r="L218" s="75"/>
      <c r="M218" s="75"/>
      <c r="N218" s="75"/>
      <c r="O218" s="75">
        <v>12188</v>
      </c>
      <c r="P218" s="75">
        <v>6225</v>
      </c>
      <c r="Q218" s="75"/>
    </row>
    <row r="219" spans="1:17" x14ac:dyDescent="0.25">
      <c r="A219" s="74" t="s">
        <v>969</v>
      </c>
      <c r="B219" s="75">
        <v>48812</v>
      </c>
      <c r="C219" s="75">
        <v>49826</v>
      </c>
      <c r="D219" s="75">
        <v>49178</v>
      </c>
      <c r="E219" s="75">
        <v>40074</v>
      </c>
      <c r="F219" s="75">
        <v>55672</v>
      </c>
      <c r="G219" s="75">
        <v>56278</v>
      </c>
      <c r="H219" s="75">
        <v>7585</v>
      </c>
      <c r="I219" s="75">
        <v>51270</v>
      </c>
      <c r="J219" s="75">
        <v>52498</v>
      </c>
      <c r="K219" s="75">
        <v>51851</v>
      </c>
      <c r="L219" s="75">
        <v>51977</v>
      </c>
      <c r="M219" s="75">
        <v>321054</v>
      </c>
      <c r="N219" s="75">
        <v>250332</v>
      </c>
      <c r="O219" s="75">
        <v>141469</v>
      </c>
      <c r="P219" s="75">
        <v>327630</v>
      </c>
      <c r="Q219" s="75">
        <v>378734</v>
      </c>
    </row>
    <row r="220" spans="1:17" x14ac:dyDescent="0.25">
      <c r="A220" s="74" t="s">
        <v>970</v>
      </c>
      <c r="B220" s="75">
        <v>122736</v>
      </c>
      <c r="C220" s="75">
        <v>126944</v>
      </c>
      <c r="D220" s="75">
        <v>142260</v>
      </c>
      <c r="E220" s="75">
        <v>157520</v>
      </c>
      <c r="F220" s="75">
        <v>161276</v>
      </c>
      <c r="G220" s="75">
        <v>434880</v>
      </c>
      <c r="H220" s="75">
        <v>795831</v>
      </c>
      <c r="I220" s="75">
        <v>677135</v>
      </c>
      <c r="J220" s="75">
        <v>695757</v>
      </c>
      <c r="K220" s="75">
        <v>727473</v>
      </c>
      <c r="L220" s="75">
        <v>668175</v>
      </c>
      <c r="M220" s="75">
        <v>554928</v>
      </c>
      <c r="N220" s="75">
        <v>475987</v>
      </c>
      <c r="O220" s="75">
        <v>508385</v>
      </c>
      <c r="P220" s="75">
        <v>458080</v>
      </c>
      <c r="Q220" s="75">
        <v>522014</v>
      </c>
    </row>
    <row r="221" spans="1:17" x14ac:dyDescent="0.25">
      <c r="A221" s="74" t="s">
        <v>971</v>
      </c>
      <c r="B221" s="75">
        <v>10518</v>
      </c>
      <c r="C221" s="75">
        <v>12251</v>
      </c>
      <c r="D221" s="75">
        <v>10276</v>
      </c>
      <c r="E221" s="75"/>
      <c r="F221" s="75">
        <v>15015</v>
      </c>
      <c r="G221" s="75">
        <v>6833</v>
      </c>
      <c r="H221" s="75">
        <v>289116</v>
      </c>
      <c r="I221" s="75">
        <v>293909</v>
      </c>
      <c r="J221" s="75">
        <v>272527</v>
      </c>
      <c r="K221" s="75">
        <v>354912</v>
      </c>
      <c r="L221" s="75">
        <v>309007</v>
      </c>
      <c r="M221" s="75">
        <v>616537</v>
      </c>
      <c r="N221" s="75">
        <v>455656</v>
      </c>
      <c r="O221" s="75">
        <v>597287</v>
      </c>
      <c r="P221" s="75">
        <v>537664</v>
      </c>
      <c r="Q221" s="75">
        <v>1027200</v>
      </c>
    </row>
    <row r="222" spans="1:17" x14ac:dyDescent="0.25">
      <c r="A222" s="74" t="s">
        <v>972</v>
      </c>
      <c r="B222" s="75">
        <v>1655</v>
      </c>
      <c r="C222" s="75">
        <v>2183</v>
      </c>
      <c r="D222" s="75">
        <v>4250</v>
      </c>
      <c r="E222" s="75">
        <v>4449</v>
      </c>
      <c r="F222" s="75">
        <v>1729</v>
      </c>
      <c r="G222" s="75">
        <v>108453</v>
      </c>
      <c r="H222" s="75">
        <v>132231</v>
      </c>
      <c r="I222" s="75">
        <v>138137</v>
      </c>
      <c r="J222" s="75">
        <v>133792</v>
      </c>
      <c r="K222" s="75">
        <v>22743</v>
      </c>
      <c r="L222" s="75">
        <v>3171</v>
      </c>
      <c r="M222" s="75"/>
      <c r="N222" s="75"/>
      <c r="O222" s="75">
        <v>13070</v>
      </c>
      <c r="P222" s="75">
        <v>10072</v>
      </c>
      <c r="Q222" s="75">
        <v>3436</v>
      </c>
    </row>
    <row r="223" spans="1:17" x14ac:dyDescent="0.25">
      <c r="A223" s="74" t="s">
        <v>973</v>
      </c>
      <c r="B223" s="75"/>
      <c r="C223" s="75"/>
      <c r="D223" s="75">
        <v>131103</v>
      </c>
      <c r="E223" s="75">
        <v>382513</v>
      </c>
      <c r="F223" s="75">
        <v>433399</v>
      </c>
      <c r="G223" s="75">
        <v>527217</v>
      </c>
      <c r="H223" s="75">
        <v>560744</v>
      </c>
      <c r="I223" s="75">
        <v>564381</v>
      </c>
      <c r="J223" s="75">
        <v>540874</v>
      </c>
      <c r="K223" s="75">
        <v>534694</v>
      </c>
      <c r="L223" s="75">
        <v>646154</v>
      </c>
      <c r="M223" s="75">
        <v>600087</v>
      </c>
      <c r="N223" s="75">
        <v>353412</v>
      </c>
      <c r="O223" s="75">
        <v>616956</v>
      </c>
      <c r="P223" s="75">
        <v>553140</v>
      </c>
      <c r="Q223" s="75">
        <v>575267</v>
      </c>
    </row>
    <row r="224" spans="1:17" x14ac:dyDescent="0.25">
      <c r="A224" s="74" t="s">
        <v>974</v>
      </c>
      <c r="B224" s="75">
        <v>2323064</v>
      </c>
      <c r="C224" s="75">
        <v>2005849</v>
      </c>
      <c r="D224" s="75">
        <v>2467327</v>
      </c>
      <c r="E224" s="75">
        <v>2674998</v>
      </c>
      <c r="F224" s="75">
        <v>3009507</v>
      </c>
      <c r="G224" s="75">
        <v>3595801</v>
      </c>
      <c r="H224" s="75">
        <v>3759547</v>
      </c>
      <c r="I224" s="75">
        <v>3892754</v>
      </c>
      <c r="J224" s="75">
        <v>3876375</v>
      </c>
      <c r="K224" s="75">
        <v>4121851</v>
      </c>
      <c r="L224" s="75">
        <v>4085092</v>
      </c>
      <c r="M224" s="75">
        <v>4130520</v>
      </c>
      <c r="N224" s="75">
        <v>2702064</v>
      </c>
      <c r="O224" s="75">
        <v>3429429</v>
      </c>
      <c r="P224" s="75">
        <v>3487019</v>
      </c>
      <c r="Q224" s="75">
        <v>4614569</v>
      </c>
    </row>
    <row r="225" spans="1:17" x14ac:dyDescent="0.25">
      <c r="A225" s="74" t="s">
        <v>975</v>
      </c>
      <c r="B225" s="75">
        <v>1039746</v>
      </c>
      <c r="C225" s="75">
        <v>951119</v>
      </c>
      <c r="D225" s="75">
        <v>1016831</v>
      </c>
      <c r="E225" s="75">
        <v>1271351</v>
      </c>
      <c r="F225" s="75">
        <v>1417631</v>
      </c>
      <c r="G225" s="75">
        <v>2019070</v>
      </c>
      <c r="H225" s="75">
        <v>2448718</v>
      </c>
      <c r="I225" s="75">
        <v>2271685</v>
      </c>
      <c r="J225" s="75">
        <v>2187626</v>
      </c>
      <c r="K225" s="75">
        <v>2150192</v>
      </c>
      <c r="L225" s="75">
        <v>2752186</v>
      </c>
      <c r="M225" s="75">
        <v>3504876</v>
      </c>
      <c r="N225" s="75">
        <v>2580682</v>
      </c>
      <c r="O225" s="75">
        <v>2689090</v>
      </c>
      <c r="P225" s="75">
        <v>2591785</v>
      </c>
      <c r="Q225" s="75">
        <v>3684418</v>
      </c>
    </row>
    <row r="226" spans="1:17" x14ac:dyDescent="0.25">
      <c r="A226" s="74" t="s">
        <v>976</v>
      </c>
      <c r="B226" s="75">
        <v>231255</v>
      </c>
      <c r="C226" s="75">
        <v>224196</v>
      </c>
      <c r="D226" s="75">
        <v>200547</v>
      </c>
      <c r="E226" s="75">
        <v>205216</v>
      </c>
      <c r="F226" s="75">
        <v>133612</v>
      </c>
      <c r="G226" s="75">
        <v>175382</v>
      </c>
      <c r="H226" s="75">
        <v>166761</v>
      </c>
      <c r="I226" s="75">
        <v>424073</v>
      </c>
      <c r="J226" s="75">
        <v>399329</v>
      </c>
      <c r="K226" s="75">
        <v>429186</v>
      </c>
      <c r="L226" s="75">
        <v>390295</v>
      </c>
      <c r="M226" s="75">
        <v>350030</v>
      </c>
      <c r="N226" s="75">
        <v>321617</v>
      </c>
      <c r="O226" s="75">
        <v>273504</v>
      </c>
      <c r="P226" s="75">
        <v>508449</v>
      </c>
      <c r="Q226" s="75">
        <v>556816</v>
      </c>
    </row>
    <row r="227" spans="1:17" x14ac:dyDescent="0.25">
      <c r="A227" s="74" t="s">
        <v>977</v>
      </c>
      <c r="B227" s="75">
        <v>1256</v>
      </c>
      <c r="C227" s="75"/>
      <c r="D227" s="75">
        <v>9448</v>
      </c>
      <c r="E227" s="75">
        <v>1166</v>
      </c>
      <c r="F227" s="75">
        <v>1083</v>
      </c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</row>
    <row r="228" spans="1:17" x14ac:dyDescent="0.25">
      <c r="A228" s="74" t="s">
        <v>978</v>
      </c>
      <c r="B228" s="75">
        <v>98819</v>
      </c>
      <c r="C228" s="75">
        <v>84431</v>
      </c>
      <c r="D228" s="75">
        <v>87297</v>
      </c>
      <c r="E228" s="75">
        <v>88430</v>
      </c>
      <c r="F228" s="75">
        <v>105003</v>
      </c>
      <c r="G228" s="75">
        <v>105321</v>
      </c>
      <c r="H228" s="75">
        <v>92447</v>
      </c>
      <c r="I228" s="75">
        <v>63482</v>
      </c>
      <c r="J228" s="75"/>
      <c r="K228" s="75"/>
      <c r="L228" s="75"/>
      <c r="M228" s="75"/>
      <c r="N228" s="75"/>
      <c r="O228" s="75"/>
      <c r="P228" s="75"/>
      <c r="Q228" s="75"/>
    </row>
    <row r="229" spans="1:17" x14ac:dyDescent="0.25">
      <c r="A229" s="74" t="s">
        <v>979</v>
      </c>
      <c r="B229" s="75">
        <v>308664</v>
      </c>
      <c r="C229" s="75">
        <v>287852</v>
      </c>
      <c r="D229" s="75">
        <v>348209</v>
      </c>
      <c r="E229" s="75">
        <v>278338</v>
      </c>
      <c r="F229" s="75">
        <v>267203</v>
      </c>
      <c r="G229" s="75">
        <v>287259</v>
      </c>
      <c r="H229" s="75">
        <v>59696</v>
      </c>
      <c r="I229" s="75">
        <v>240690</v>
      </c>
      <c r="J229" s="75">
        <v>209582</v>
      </c>
      <c r="K229" s="75">
        <v>284625</v>
      </c>
      <c r="L229" s="75">
        <v>233247</v>
      </c>
      <c r="M229" s="75">
        <v>165456</v>
      </c>
      <c r="N229" s="75">
        <v>119874</v>
      </c>
      <c r="O229" s="75">
        <v>90302</v>
      </c>
      <c r="P229" s="75">
        <v>59945</v>
      </c>
      <c r="Q229" s="75"/>
    </row>
    <row r="230" spans="1:17" x14ac:dyDescent="0.25">
      <c r="A230" s="74" t="s">
        <v>980</v>
      </c>
      <c r="B230" s="75">
        <v>68951</v>
      </c>
      <c r="C230" s="75">
        <v>51980</v>
      </c>
      <c r="D230" s="75">
        <v>28377</v>
      </c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</row>
    <row r="231" spans="1:17" x14ac:dyDescent="0.25">
      <c r="A231" s="74" t="s">
        <v>981</v>
      </c>
      <c r="B231" s="75">
        <v>86716</v>
      </c>
      <c r="C231" s="75">
        <v>75245</v>
      </c>
      <c r="D231" s="75">
        <v>98308</v>
      </c>
      <c r="E231" s="75">
        <v>97659</v>
      </c>
      <c r="F231" s="75">
        <v>119583</v>
      </c>
      <c r="G231" s="75">
        <v>111725</v>
      </c>
      <c r="H231" s="75">
        <v>102076</v>
      </c>
      <c r="I231" s="75">
        <v>97657</v>
      </c>
      <c r="J231" s="75">
        <v>94423</v>
      </c>
      <c r="K231" s="75">
        <v>116991</v>
      </c>
      <c r="L231" s="75">
        <v>12031</v>
      </c>
      <c r="M231" s="75"/>
      <c r="N231" s="75"/>
      <c r="O231" s="75"/>
      <c r="P231" s="75"/>
      <c r="Q231" s="75"/>
    </row>
    <row r="232" spans="1:17" x14ac:dyDescent="0.25">
      <c r="A232" s="74" t="s">
        <v>982</v>
      </c>
      <c r="B232" s="75">
        <v>845476</v>
      </c>
      <c r="C232" s="75">
        <v>837911</v>
      </c>
      <c r="D232" s="75">
        <v>827737</v>
      </c>
      <c r="E232" s="75">
        <v>808650</v>
      </c>
      <c r="F232" s="75">
        <v>889926</v>
      </c>
      <c r="G232" s="75">
        <v>909507</v>
      </c>
      <c r="H232" s="75">
        <v>438002</v>
      </c>
      <c r="I232" s="75">
        <v>741968</v>
      </c>
      <c r="J232" s="75">
        <v>678853</v>
      </c>
      <c r="K232" s="75">
        <v>812985</v>
      </c>
      <c r="L232" s="75">
        <v>851437</v>
      </c>
      <c r="M232" s="75">
        <v>963461</v>
      </c>
      <c r="N232" s="75">
        <v>545390</v>
      </c>
      <c r="O232" s="75">
        <v>129801</v>
      </c>
      <c r="P232" s="75">
        <v>652388</v>
      </c>
      <c r="Q232" s="75">
        <v>555815</v>
      </c>
    </row>
    <row r="233" spans="1:17" x14ac:dyDescent="0.25">
      <c r="A233" s="74" t="s">
        <v>983</v>
      </c>
      <c r="B233" s="75">
        <v>562232</v>
      </c>
      <c r="C233" s="75">
        <v>506411</v>
      </c>
      <c r="D233" s="75">
        <v>577104</v>
      </c>
      <c r="E233" s="75">
        <v>590940</v>
      </c>
      <c r="F233" s="75">
        <v>619697</v>
      </c>
      <c r="G233" s="75">
        <v>750464</v>
      </c>
      <c r="H233" s="75">
        <v>555972</v>
      </c>
      <c r="I233" s="75">
        <v>622708</v>
      </c>
      <c r="J233" s="75">
        <v>339251</v>
      </c>
      <c r="K233" s="75">
        <v>374973</v>
      </c>
      <c r="L233" s="75">
        <v>379944</v>
      </c>
      <c r="M233" s="75">
        <v>365882</v>
      </c>
      <c r="N233" s="75">
        <v>324249</v>
      </c>
      <c r="O233" s="75">
        <v>301437</v>
      </c>
      <c r="P233" s="75">
        <v>237814</v>
      </c>
      <c r="Q233" s="75">
        <v>244251</v>
      </c>
    </row>
    <row r="234" spans="1:17" x14ac:dyDescent="0.25">
      <c r="A234" s="74" t="s">
        <v>984</v>
      </c>
      <c r="B234" s="75">
        <v>2608944</v>
      </c>
      <c r="C234" s="75">
        <v>2831744</v>
      </c>
      <c r="D234" s="75">
        <v>3284706</v>
      </c>
      <c r="E234" s="75">
        <v>3302744</v>
      </c>
      <c r="F234" s="75">
        <v>3560599</v>
      </c>
      <c r="G234" s="75">
        <v>4515883</v>
      </c>
      <c r="H234" s="75">
        <v>3723449</v>
      </c>
      <c r="I234" s="75">
        <v>4802249</v>
      </c>
      <c r="J234" s="75">
        <v>4921276</v>
      </c>
      <c r="K234" s="75">
        <v>5202474</v>
      </c>
      <c r="L234" s="75">
        <v>5516818</v>
      </c>
      <c r="M234" s="75">
        <v>5714387</v>
      </c>
      <c r="N234" s="75">
        <v>5296410</v>
      </c>
      <c r="O234" s="75">
        <v>5539729</v>
      </c>
      <c r="P234" s="75">
        <v>6618829</v>
      </c>
      <c r="Q234" s="75">
        <v>6213687</v>
      </c>
    </row>
    <row r="235" spans="1:17" x14ac:dyDescent="0.25">
      <c r="A235" s="74" t="s">
        <v>985</v>
      </c>
      <c r="B235" s="75">
        <v>574590</v>
      </c>
      <c r="C235" s="75">
        <v>507305</v>
      </c>
      <c r="D235" s="75">
        <v>611716</v>
      </c>
      <c r="E235" s="75">
        <v>633141</v>
      </c>
      <c r="F235" s="75">
        <v>752129</v>
      </c>
      <c r="G235" s="75">
        <v>1370598</v>
      </c>
      <c r="H235" s="75">
        <v>1331677</v>
      </c>
      <c r="I235" s="75">
        <v>1578051</v>
      </c>
      <c r="J235" s="75">
        <v>1851145</v>
      </c>
      <c r="K235" s="75">
        <v>1875408</v>
      </c>
      <c r="L235" s="75">
        <v>2104814</v>
      </c>
      <c r="M235" s="75">
        <v>2098147</v>
      </c>
      <c r="N235" s="75">
        <v>1835201</v>
      </c>
      <c r="O235" s="75">
        <v>2050787</v>
      </c>
      <c r="P235" s="75">
        <v>1795782</v>
      </c>
      <c r="Q235" s="75">
        <v>1584968</v>
      </c>
    </row>
    <row r="236" spans="1:17" x14ac:dyDescent="0.25">
      <c r="A236" s="74" t="s">
        <v>987</v>
      </c>
      <c r="B236" s="75">
        <v>9413</v>
      </c>
      <c r="C236" s="75"/>
      <c r="D236" s="75">
        <v>9640</v>
      </c>
      <c r="E236" s="75">
        <v>96594</v>
      </c>
      <c r="F236" s="75">
        <v>555488</v>
      </c>
      <c r="G236" s="75">
        <v>846163</v>
      </c>
      <c r="H236" s="75">
        <v>940941</v>
      </c>
      <c r="I236" s="75">
        <v>854580</v>
      </c>
      <c r="J236" s="75">
        <v>901245</v>
      </c>
      <c r="K236" s="75">
        <v>1024694</v>
      </c>
      <c r="L236" s="75">
        <v>1091370</v>
      </c>
      <c r="M236" s="75">
        <v>1015759</v>
      </c>
      <c r="N236" s="75">
        <v>893004</v>
      </c>
      <c r="O236" s="75">
        <v>836414</v>
      </c>
      <c r="P236" s="75">
        <v>617142</v>
      </c>
      <c r="Q236" s="75">
        <v>476638</v>
      </c>
    </row>
    <row r="237" spans="1:17" x14ac:dyDescent="0.25">
      <c r="A237" s="74" t="s">
        <v>988</v>
      </c>
      <c r="B237" s="75">
        <v>1689</v>
      </c>
      <c r="C237" s="75"/>
      <c r="D237" s="75">
        <v>1432</v>
      </c>
      <c r="E237" s="75">
        <v>2064</v>
      </c>
      <c r="F237" s="75"/>
      <c r="G237" s="75">
        <v>98134</v>
      </c>
      <c r="H237" s="75">
        <v>122847</v>
      </c>
      <c r="I237" s="75">
        <v>252916</v>
      </c>
      <c r="J237" s="75">
        <v>302434</v>
      </c>
      <c r="K237" s="75">
        <v>317117</v>
      </c>
      <c r="L237" s="75">
        <v>344591</v>
      </c>
      <c r="M237" s="75">
        <v>305516</v>
      </c>
      <c r="N237" s="75">
        <v>122506</v>
      </c>
      <c r="O237" s="75">
        <v>382992</v>
      </c>
      <c r="P237" s="75">
        <v>312359</v>
      </c>
      <c r="Q237" s="75">
        <v>289937</v>
      </c>
    </row>
    <row r="238" spans="1:17" x14ac:dyDescent="0.25">
      <c r="A238" s="74" t="s">
        <v>989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>
        <v>6019</v>
      </c>
      <c r="P238" s="75"/>
      <c r="Q238" s="75">
        <v>6714</v>
      </c>
    </row>
    <row r="239" spans="1:17" x14ac:dyDescent="0.25">
      <c r="A239" s="74" t="s">
        <v>990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>
        <v>5938</v>
      </c>
      <c r="M239" s="75"/>
      <c r="N239" s="75"/>
      <c r="O239" s="75">
        <v>6235</v>
      </c>
      <c r="P239" s="75">
        <v>11695</v>
      </c>
      <c r="Q239" s="75"/>
    </row>
    <row r="240" spans="1:17" x14ac:dyDescent="0.25">
      <c r="A240" s="74" t="s">
        <v>991</v>
      </c>
      <c r="B240" s="75">
        <v>1501</v>
      </c>
      <c r="C240" s="75"/>
      <c r="D240" s="75">
        <v>1444</v>
      </c>
      <c r="E240" s="75">
        <v>1503</v>
      </c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</row>
    <row r="241" spans="1:17" x14ac:dyDescent="0.25">
      <c r="A241" s="74" t="s">
        <v>992</v>
      </c>
      <c r="B241" s="75"/>
      <c r="C241" s="75"/>
      <c r="D241" s="75"/>
      <c r="E241" s="75"/>
      <c r="F241" s="75"/>
      <c r="G241" s="75">
        <v>135308</v>
      </c>
      <c r="H241" s="75">
        <v>260839</v>
      </c>
      <c r="I241" s="75">
        <v>288490</v>
      </c>
      <c r="J241" s="75">
        <v>301795</v>
      </c>
      <c r="K241" s="75">
        <v>322256</v>
      </c>
      <c r="L241" s="75">
        <v>370530</v>
      </c>
      <c r="M241" s="75">
        <v>309625</v>
      </c>
      <c r="N241" s="75">
        <v>300916</v>
      </c>
      <c r="O241" s="75">
        <v>107676</v>
      </c>
      <c r="P241" s="75"/>
      <c r="Q241" s="75"/>
    </row>
    <row r="242" spans="1:17" x14ac:dyDescent="0.25">
      <c r="A242" s="74" t="s">
        <v>993</v>
      </c>
      <c r="B242" s="75"/>
      <c r="C242" s="75"/>
      <c r="D242" s="75"/>
      <c r="E242" s="75"/>
      <c r="F242" s="75"/>
      <c r="G242" s="75">
        <v>354616</v>
      </c>
      <c r="H242" s="75">
        <v>509685</v>
      </c>
      <c r="I242" s="75">
        <v>500095</v>
      </c>
      <c r="J242" s="75">
        <v>493166</v>
      </c>
      <c r="K242" s="75">
        <v>577724</v>
      </c>
      <c r="L242" s="75">
        <v>569682</v>
      </c>
      <c r="M242" s="75">
        <v>560768</v>
      </c>
      <c r="N242" s="75">
        <v>562113</v>
      </c>
      <c r="O242" s="75">
        <v>405998</v>
      </c>
      <c r="P242" s="75">
        <v>283249</v>
      </c>
      <c r="Q242" s="75"/>
    </row>
    <row r="243" spans="1:17" x14ac:dyDescent="0.25">
      <c r="A243" s="74" t="s">
        <v>994</v>
      </c>
      <c r="B243" s="75"/>
      <c r="C243" s="75"/>
      <c r="D243" s="75"/>
      <c r="E243" s="75"/>
      <c r="F243" s="75"/>
      <c r="G243" s="75">
        <v>231135</v>
      </c>
      <c r="H243" s="75">
        <v>1031943</v>
      </c>
      <c r="I243" s="75">
        <v>946793</v>
      </c>
      <c r="J243" s="75">
        <v>1021690</v>
      </c>
      <c r="K243" s="75">
        <v>1246225</v>
      </c>
      <c r="L243" s="75">
        <v>1263433</v>
      </c>
      <c r="M243" s="75">
        <v>1195747</v>
      </c>
      <c r="N243" s="75">
        <v>1062608</v>
      </c>
      <c r="O243" s="75">
        <v>923788</v>
      </c>
      <c r="P243" s="75">
        <v>366143</v>
      </c>
      <c r="Q243" s="75"/>
    </row>
    <row r="244" spans="1:17" x14ac:dyDescent="0.25">
      <c r="A244" s="74" t="s">
        <v>995</v>
      </c>
      <c r="B244" s="75">
        <v>3859</v>
      </c>
      <c r="C244" s="75"/>
      <c r="D244" s="75">
        <v>1364</v>
      </c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</row>
    <row r="245" spans="1:17" x14ac:dyDescent="0.25">
      <c r="A245" s="74" t="s">
        <v>997</v>
      </c>
      <c r="B245" s="75"/>
      <c r="C245" s="75">
        <v>2030</v>
      </c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>
        <v>7505</v>
      </c>
      <c r="Q245" s="75">
        <v>3627</v>
      </c>
    </row>
    <row r="246" spans="1:17" x14ac:dyDescent="0.25">
      <c r="A246" s="74" t="s">
        <v>999</v>
      </c>
      <c r="B246" s="75">
        <v>3157</v>
      </c>
      <c r="C246" s="75">
        <v>2692</v>
      </c>
      <c r="D246" s="75">
        <v>4354</v>
      </c>
      <c r="E246" s="75">
        <v>4038</v>
      </c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</row>
    <row r="247" spans="1:17" x14ac:dyDescent="0.25">
      <c r="A247" s="74" t="s">
        <v>1000</v>
      </c>
      <c r="B247" s="75">
        <v>31312</v>
      </c>
      <c r="C247" s="75">
        <v>24963</v>
      </c>
      <c r="D247" s="75">
        <v>211274</v>
      </c>
      <c r="E247" s="75">
        <v>249251</v>
      </c>
      <c r="F247" s="75">
        <v>95940</v>
      </c>
      <c r="G247" s="75">
        <v>325775</v>
      </c>
      <c r="H247" s="75">
        <v>373029</v>
      </c>
      <c r="I247" s="75">
        <v>315798</v>
      </c>
      <c r="J247" s="75">
        <v>330507</v>
      </c>
      <c r="K247" s="75">
        <v>298950</v>
      </c>
      <c r="L247" s="75">
        <v>369104</v>
      </c>
      <c r="M247" s="75">
        <v>285306</v>
      </c>
      <c r="N247" s="75">
        <v>272361</v>
      </c>
      <c r="O247" s="75">
        <v>287664</v>
      </c>
      <c r="P247" s="75">
        <v>320722</v>
      </c>
      <c r="Q247" s="75">
        <v>524298</v>
      </c>
    </row>
    <row r="248" spans="1:17" x14ac:dyDescent="0.25">
      <c r="A248" s="74" t="s">
        <v>1001</v>
      </c>
      <c r="B248" s="75">
        <v>273493</v>
      </c>
      <c r="C248" s="75">
        <v>267841</v>
      </c>
      <c r="D248" s="75">
        <v>501123</v>
      </c>
      <c r="E248" s="75">
        <v>516561</v>
      </c>
      <c r="F248" s="75">
        <v>493469</v>
      </c>
      <c r="G248" s="75">
        <v>603125</v>
      </c>
      <c r="H248" s="75">
        <v>698106</v>
      </c>
      <c r="I248" s="75">
        <v>617959</v>
      </c>
      <c r="J248" s="75">
        <v>641559</v>
      </c>
      <c r="K248" s="75">
        <v>679520</v>
      </c>
      <c r="L248" s="75">
        <v>682509</v>
      </c>
      <c r="M248" s="75">
        <v>689934</v>
      </c>
      <c r="N248" s="75">
        <v>441052</v>
      </c>
      <c r="O248" s="75">
        <v>391744</v>
      </c>
      <c r="P248" s="75">
        <v>297791</v>
      </c>
      <c r="Q248" s="75">
        <v>712342</v>
      </c>
    </row>
    <row r="249" spans="1:17" x14ac:dyDescent="0.25">
      <c r="A249" s="74" t="s">
        <v>494</v>
      </c>
      <c r="B249" s="75">
        <v>46807723</v>
      </c>
      <c r="C249" s="75">
        <v>44506280</v>
      </c>
      <c r="D249" s="75">
        <v>49915080</v>
      </c>
      <c r="E249" s="75">
        <v>55308892</v>
      </c>
      <c r="F249" s="75">
        <v>62569162</v>
      </c>
      <c r="G249" s="75">
        <v>74810301</v>
      </c>
      <c r="H249" s="75">
        <v>71312901</v>
      </c>
      <c r="I249" s="75">
        <v>75937788</v>
      </c>
      <c r="J249" s="75">
        <v>75229455</v>
      </c>
      <c r="K249" s="75">
        <v>81111079</v>
      </c>
      <c r="L249" s="75">
        <v>93643355</v>
      </c>
      <c r="M249" s="75">
        <v>94809330</v>
      </c>
      <c r="N249" s="75">
        <v>80896177</v>
      </c>
      <c r="O249" s="75">
        <v>87305424</v>
      </c>
      <c r="P249" s="75">
        <v>90943804</v>
      </c>
      <c r="Q249" s="75">
        <v>89925043</v>
      </c>
    </row>
    <row r="250" spans="1:17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95A6-E401-4555-9C22-CBA1B2DA47E1}">
  <sheetPr codeName="Ark21">
    <tabColor theme="7" tint="0.59999389629810485"/>
  </sheetPr>
  <dimension ref="A2:W48"/>
  <sheetViews>
    <sheetView topLeftCell="Q1" workbookViewId="0">
      <selection activeCell="Q30" sqref="Q30"/>
    </sheetView>
  </sheetViews>
  <sheetFormatPr baseColWidth="10" defaultRowHeight="12" x14ac:dyDescent="0.25"/>
  <cols>
    <col min="1" max="1" width="13.7109375" customWidth="1"/>
    <col min="2" max="2" width="15.140625" customWidth="1"/>
    <col min="3" max="3" width="15" bestFit="1" customWidth="1"/>
    <col min="4" max="4" width="11.42578125" bestFit="1" customWidth="1"/>
    <col min="5" max="5" width="14.28515625" bestFit="1" customWidth="1"/>
    <col min="6" max="6" width="14" bestFit="1" customWidth="1"/>
    <col min="7" max="8" width="15" bestFit="1" customWidth="1"/>
    <col min="9" max="9" width="16.7109375" bestFit="1" customWidth="1"/>
    <col min="10" max="11" width="10.140625" bestFit="1" customWidth="1"/>
    <col min="12" max="12" width="28.85546875" bestFit="1" customWidth="1"/>
    <col min="13" max="13" width="17.42578125" bestFit="1" customWidth="1"/>
    <col min="14" max="14" width="11.42578125" bestFit="1" customWidth="1"/>
    <col min="15" max="15" width="8.85546875" bestFit="1" customWidth="1"/>
    <col min="16" max="18" width="16" customWidth="1"/>
  </cols>
  <sheetData>
    <row r="2" spans="1:21" x14ac:dyDescent="0.25">
      <c r="A2" s="1" t="s">
        <v>1009</v>
      </c>
      <c r="B2" t="s" vm="2">
        <v>1442</v>
      </c>
      <c r="L2" s="1" t="s">
        <v>1009</v>
      </c>
      <c r="M2" t="s" vm="2">
        <v>1442</v>
      </c>
      <c r="P2" s="1" t="s">
        <v>1012</v>
      </c>
      <c r="Q2" t="s" vm="13">
        <v>1453</v>
      </c>
    </row>
    <row r="3" spans="1:21" x14ac:dyDescent="0.25">
      <c r="A3" s="1" t="s">
        <v>1012</v>
      </c>
      <c r="B3" t="s" vm="13">
        <v>1453</v>
      </c>
      <c r="L3" s="1" t="s">
        <v>1012</v>
      </c>
      <c r="M3" t="s" vm="13">
        <v>1453</v>
      </c>
      <c r="P3" s="1" t="s">
        <v>1009</v>
      </c>
      <c r="Q3" t="s" vm="2">
        <v>1442</v>
      </c>
      <c r="T3" s="1" t="s">
        <v>1483</v>
      </c>
      <c r="U3" t="s" vm="4">
        <v>1453</v>
      </c>
    </row>
    <row r="5" spans="1:21" x14ac:dyDescent="0.25">
      <c r="A5" s="1" t="s">
        <v>1452</v>
      </c>
      <c r="B5" s="1" t="s">
        <v>1443</v>
      </c>
      <c r="L5" s="1" t="s">
        <v>1488</v>
      </c>
      <c r="M5" s="1" t="s">
        <v>1443</v>
      </c>
      <c r="P5" s="1" t="s">
        <v>1488</v>
      </c>
      <c r="Q5" s="1" t="s">
        <v>1443</v>
      </c>
      <c r="T5" t="s">
        <v>1488</v>
      </c>
    </row>
    <row r="6" spans="1:21" x14ac:dyDescent="0.25">
      <c r="A6" s="1" t="s">
        <v>0</v>
      </c>
      <c r="B6" t="s">
        <v>1458</v>
      </c>
      <c r="C6" t="s">
        <v>1456</v>
      </c>
      <c r="D6" t="s">
        <v>1461</v>
      </c>
      <c r="E6" t="s">
        <v>1460</v>
      </c>
      <c r="F6" t="s">
        <v>1487</v>
      </c>
      <c r="G6" t="s">
        <v>1457</v>
      </c>
      <c r="H6" t="s">
        <v>1459</v>
      </c>
      <c r="I6" t="s">
        <v>494</v>
      </c>
      <c r="L6" s="1" t="s">
        <v>0</v>
      </c>
      <c r="M6" t="s">
        <v>429</v>
      </c>
      <c r="N6" t="s">
        <v>436</v>
      </c>
      <c r="P6" s="1" t="s">
        <v>0</v>
      </c>
      <c r="Q6" t="s">
        <v>429</v>
      </c>
      <c r="R6" t="s">
        <v>436</v>
      </c>
      <c r="T6" s="14">
        <v>1</v>
      </c>
    </row>
    <row r="7" spans="1:21" x14ac:dyDescent="0.25">
      <c r="A7" s="2" t="s">
        <v>429</v>
      </c>
      <c r="B7" s="13">
        <v>20562196</v>
      </c>
      <c r="C7" s="13">
        <v>859556</v>
      </c>
      <c r="D7" s="13">
        <v>2521986</v>
      </c>
      <c r="E7" s="13">
        <v>19871441</v>
      </c>
      <c r="F7" s="13">
        <v>10335552</v>
      </c>
      <c r="G7" s="13">
        <v>6821</v>
      </c>
      <c r="H7" s="13">
        <v>69547</v>
      </c>
      <c r="I7" s="13">
        <v>54227099</v>
      </c>
      <c r="L7" s="2" t="s">
        <v>1457</v>
      </c>
      <c r="M7" s="14">
        <v>1.2594639827644911E-4</v>
      </c>
      <c r="N7" s="14">
        <v>9.7482353234936553E-5</v>
      </c>
      <c r="P7" s="2" t="s">
        <v>1457</v>
      </c>
      <c r="Q7" s="14">
        <v>1.2594639827644911E-4</v>
      </c>
      <c r="R7" s="14">
        <v>9.7482353234936553E-5</v>
      </c>
    </row>
    <row r="8" spans="1:21" x14ac:dyDescent="0.25">
      <c r="A8" s="2" t="s">
        <v>430</v>
      </c>
      <c r="B8" s="13">
        <v>18592898</v>
      </c>
      <c r="C8" s="13">
        <v>976474</v>
      </c>
      <c r="D8" s="13">
        <v>2148655</v>
      </c>
      <c r="E8" s="13">
        <v>17218200</v>
      </c>
      <c r="F8" s="13">
        <v>9761486</v>
      </c>
      <c r="G8" s="13">
        <v>6228</v>
      </c>
      <c r="H8" s="13">
        <v>50991</v>
      </c>
      <c r="I8" s="13">
        <v>48754932</v>
      </c>
      <c r="L8" s="2" t="s">
        <v>1458</v>
      </c>
      <c r="M8" s="14">
        <v>0.37967080000797665</v>
      </c>
      <c r="N8" s="14">
        <v>0.32377007207122455</v>
      </c>
      <c r="P8" s="2" t="s">
        <v>1458</v>
      </c>
      <c r="Q8" s="14">
        <v>0.37967080000797665</v>
      </c>
      <c r="R8" s="14">
        <v>0.32377007207122455</v>
      </c>
    </row>
    <row r="9" spans="1:21" x14ac:dyDescent="0.25">
      <c r="A9" s="2" t="s">
        <v>1444</v>
      </c>
      <c r="B9" s="13">
        <v>19986195</v>
      </c>
      <c r="C9" s="13">
        <v>1249832</v>
      </c>
      <c r="D9" s="13">
        <v>2552910</v>
      </c>
      <c r="E9" s="13">
        <v>18791648</v>
      </c>
      <c r="F9" s="13">
        <v>11626773</v>
      </c>
      <c r="G9" s="13">
        <v>7559</v>
      </c>
      <c r="H9" s="13">
        <v>50880</v>
      </c>
      <c r="I9" s="13">
        <v>54265797</v>
      </c>
      <c r="L9" s="2" t="s">
        <v>1456</v>
      </c>
      <c r="M9" s="14">
        <v>1.5871277278538556E-2</v>
      </c>
      <c r="N9" s="14">
        <v>6.0765541516854277E-3</v>
      </c>
      <c r="P9" s="2" t="s">
        <v>1456</v>
      </c>
      <c r="Q9" s="14">
        <v>1.5871277278538556E-2</v>
      </c>
      <c r="R9" s="14">
        <v>6.0765541516854277E-3</v>
      </c>
    </row>
    <row r="10" spans="1:21" x14ac:dyDescent="0.25">
      <c r="A10" s="2" t="s">
        <v>1445</v>
      </c>
      <c r="B10" s="13">
        <v>20615198</v>
      </c>
      <c r="C10" s="13">
        <v>1641151</v>
      </c>
      <c r="D10" s="13">
        <v>2399459</v>
      </c>
      <c r="E10" s="13">
        <v>18814309</v>
      </c>
      <c r="F10" s="13">
        <v>13801253</v>
      </c>
      <c r="G10" s="13">
        <v>4092</v>
      </c>
      <c r="H10" s="13">
        <v>47255</v>
      </c>
      <c r="I10" s="13">
        <v>57322717</v>
      </c>
      <c r="L10" s="2" t="s">
        <v>1487</v>
      </c>
      <c r="M10" s="14">
        <v>0.19084086623646829</v>
      </c>
      <c r="N10" s="14">
        <v>0.3893495071368166</v>
      </c>
      <c r="P10" s="2" t="s">
        <v>1487</v>
      </c>
      <c r="Q10" s="14">
        <v>0.19084086623646829</v>
      </c>
      <c r="R10" s="14">
        <v>0.3893495071368166</v>
      </c>
    </row>
    <row r="11" spans="1:21" x14ac:dyDescent="0.25">
      <c r="A11" s="2" t="s">
        <v>1446</v>
      </c>
      <c r="B11" s="13">
        <v>19873267</v>
      </c>
      <c r="C11" s="13">
        <v>2186398</v>
      </c>
      <c r="D11" s="13">
        <v>2358746</v>
      </c>
      <c r="E11" s="13">
        <v>19087514</v>
      </c>
      <c r="F11" s="13">
        <v>15860700</v>
      </c>
      <c r="G11" s="13">
        <v>5452</v>
      </c>
      <c r="H11" s="13">
        <v>55922</v>
      </c>
      <c r="I11" s="13">
        <v>59427999</v>
      </c>
      <c r="L11" s="2" t="s">
        <v>1461</v>
      </c>
      <c r="M11" s="14">
        <v>4.6574760201455151E-2</v>
      </c>
      <c r="N11" s="14">
        <v>3.9591931611077838E-2</v>
      </c>
      <c r="P11" s="2" t="s">
        <v>1461</v>
      </c>
      <c r="Q11" s="14">
        <v>4.6574760201455151E-2</v>
      </c>
      <c r="R11" s="14">
        <v>3.9591931611077838E-2</v>
      </c>
    </row>
    <row r="12" spans="1:21" x14ac:dyDescent="0.25">
      <c r="A12" s="2" t="s">
        <v>1447</v>
      </c>
      <c r="B12" s="13">
        <v>21143974</v>
      </c>
      <c r="C12" s="13">
        <v>2768931</v>
      </c>
      <c r="D12" s="13">
        <v>2417181</v>
      </c>
      <c r="E12" s="13">
        <v>18423543</v>
      </c>
      <c r="F12" s="13">
        <v>22368458</v>
      </c>
      <c r="G12" s="13">
        <v>5567</v>
      </c>
      <c r="H12" s="13">
        <v>57558</v>
      </c>
      <c r="I12" s="13">
        <v>67185212</v>
      </c>
      <c r="L12" s="2" t="s">
        <v>1460</v>
      </c>
      <c r="M12" s="14">
        <v>0.36691634987728489</v>
      </c>
      <c r="N12" s="14">
        <v>0.24111445267596066</v>
      </c>
      <c r="P12" s="2" t="s">
        <v>1460</v>
      </c>
      <c r="Q12" s="14">
        <v>0.36691634987728489</v>
      </c>
      <c r="R12" s="14">
        <v>0.24111445267596066</v>
      </c>
    </row>
    <row r="13" spans="1:21" x14ac:dyDescent="0.25">
      <c r="A13" s="2" t="s">
        <v>1448</v>
      </c>
      <c r="B13" s="13">
        <v>21303844</v>
      </c>
      <c r="C13" s="13">
        <v>2961611</v>
      </c>
      <c r="D13" s="13">
        <v>2304545</v>
      </c>
      <c r="E13" s="13">
        <v>17396840</v>
      </c>
      <c r="F13" s="13">
        <v>23985454</v>
      </c>
      <c r="G13" s="13">
        <v>3913</v>
      </c>
      <c r="H13" s="13">
        <v>60724</v>
      </c>
      <c r="I13" s="13">
        <v>68016931</v>
      </c>
      <c r="L13" s="2" t="s">
        <v>494</v>
      </c>
      <c r="M13" s="14">
        <v>1</v>
      </c>
      <c r="N13" s="14">
        <v>1</v>
      </c>
      <c r="P13" s="2" t="s">
        <v>494</v>
      </c>
      <c r="Q13" s="14">
        <v>1</v>
      </c>
      <c r="R13" s="14">
        <v>1</v>
      </c>
    </row>
    <row r="14" spans="1:21" x14ac:dyDescent="0.25">
      <c r="A14" s="2" t="s">
        <v>1449</v>
      </c>
      <c r="B14" s="13">
        <v>21944807</v>
      </c>
      <c r="C14" s="13">
        <v>2516968</v>
      </c>
      <c r="D14" s="13">
        <v>2316817</v>
      </c>
      <c r="E14" s="13">
        <v>17376459</v>
      </c>
      <c r="F14" s="13">
        <v>25555762</v>
      </c>
      <c r="G14" s="13">
        <v>7296</v>
      </c>
      <c r="H14" s="13">
        <v>54367</v>
      </c>
      <c r="I14" s="13">
        <v>69772476</v>
      </c>
    </row>
    <row r="15" spans="1:21" x14ac:dyDescent="0.25">
      <c r="A15" s="2" t="s">
        <v>431</v>
      </c>
      <c r="B15" s="13">
        <v>21914984</v>
      </c>
      <c r="C15" s="13">
        <v>2823612</v>
      </c>
      <c r="D15" s="13">
        <v>2297983</v>
      </c>
      <c r="E15" s="13">
        <v>16947925</v>
      </c>
      <c r="F15" s="13">
        <v>25926784</v>
      </c>
      <c r="G15" s="13">
        <v>6683</v>
      </c>
      <c r="H15" s="13">
        <v>51582</v>
      </c>
      <c r="I15" s="13">
        <v>69969553</v>
      </c>
    </row>
    <row r="16" spans="1:21" x14ac:dyDescent="0.25">
      <c r="A16" s="2" t="s">
        <v>432</v>
      </c>
      <c r="B16" s="13">
        <v>21118024</v>
      </c>
      <c r="C16" s="13">
        <v>2987612</v>
      </c>
      <c r="D16" s="13">
        <v>2300103</v>
      </c>
      <c r="E16" s="13">
        <v>16273122</v>
      </c>
      <c r="F16" s="13">
        <v>27395376</v>
      </c>
      <c r="G16" s="13">
        <v>3921</v>
      </c>
      <c r="H16" s="13">
        <v>53789</v>
      </c>
      <c r="I16" s="13">
        <v>70131947</v>
      </c>
      <c r="L16" s="1" t="s">
        <v>1009</v>
      </c>
      <c r="M16" t="s" vm="2">
        <v>1442</v>
      </c>
    </row>
    <row r="17" spans="1:23" x14ac:dyDescent="0.25">
      <c r="A17" s="2" t="s">
        <v>1450</v>
      </c>
      <c r="B17" s="13">
        <v>19818951</v>
      </c>
      <c r="C17" s="13">
        <v>3429016</v>
      </c>
      <c r="D17" s="13">
        <v>2491426</v>
      </c>
      <c r="E17" s="13">
        <v>17064240</v>
      </c>
      <c r="F17" s="13">
        <v>28991889</v>
      </c>
      <c r="G17" s="13">
        <v>8256</v>
      </c>
      <c r="H17" s="13">
        <v>29712</v>
      </c>
      <c r="I17" s="13">
        <v>71833490</v>
      </c>
      <c r="L17" s="1" t="s">
        <v>1012</v>
      </c>
      <c r="M17" t="s" vm="13">
        <v>1453</v>
      </c>
      <c r="Q17" t="s">
        <v>1489</v>
      </c>
      <c r="R17" t="str" vm="2">
        <f>IF(Q3=Q17,Q21,IF(Q3=Q18,Q22,Q3))</f>
        <v>Trøndelag</v>
      </c>
    </row>
    <row r="18" spans="1:23" x14ac:dyDescent="0.25">
      <c r="A18" s="2" t="s">
        <v>433</v>
      </c>
      <c r="B18" s="13">
        <v>20202723</v>
      </c>
      <c r="C18" s="13">
        <v>3358832</v>
      </c>
      <c r="D18" s="13">
        <v>2424269</v>
      </c>
      <c r="E18" s="13">
        <v>15415400</v>
      </c>
      <c r="F18" s="13">
        <v>30218189</v>
      </c>
      <c r="G18" s="13">
        <v>7256</v>
      </c>
      <c r="H18" s="13">
        <v>24578</v>
      </c>
      <c r="I18" s="13">
        <v>71651247</v>
      </c>
      <c r="Q18" t="s">
        <v>1453</v>
      </c>
      <c r="R18" s="20" t="str" vm="2">
        <f>IF(Q2=Q17,Q20,IF(Q2=Q18,R17,Q2))</f>
        <v>Trøndelag</v>
      </c>
    </row>
    <row r="19" spans="1:23" x14ac:dyDescent="0.25">
      <c r="A19" s="2" t="s">
        <v>434</v>
      </c>
      <c r="B19" s="13">
        <v>20745047</v>
      </c>
      <c r="C19" s="13">
        <v>3002380</v>
      </c>
      <c r="D19" s="13">
        <v>2530262</v>
      </c>
      <c r="E19" s="13">
        <v>16233743</v>
      </c>
      <c r="F19" s="13">
        <v>24061583</v>
      </c>
      <c r="G19" s="13">
        <v>5701</v>
      </c>
      <c r="H19" s="13">
        <v>24157</v>
      </c>
      <c r="I19" s="13">
        <v>66602873</v>
      </c>
      <c r="L19" s="1" t="s">
        <v>1488</v>
      </c>
      <c r="M19" s="1" t="s">
        <v>1443</v>
      </c>
    </row>
    <row r="20" spans="1:23" x14ac:dyDescent="0.25">
      <c r="A20" s="2" t="s">
        <v>1451</v>
      </c>
      <c r="B20" s="13">
        <v>22180626</v>
      </c>
      <c r="C20" s="13">
        <v>2973086</v>
      </c>
      <c r="D20" s="13">
        <v>2670264</v>
      </c>
      <c r="E20" s="13">
        <v>16812217</v>
      </c>
      <c r="F20" s="13">
        <v>25423057</v>
      </c>
      <c r="G20" s="13">
        <v>4868</v>
      </c>
      <c r="H20" s="13">
        <v>19549</v>
      </c>
      <c r="I20" s="13">
        <v>70083667</v>
      </c>
      <c r="L20" s="1" t="s">
        <v>0</v>
      </c>
      <c r="M20" t="s">
        <v>429</v>
      </c>
      <c r="N20" t="s">
        <v>436</v>
      </c>
      <c r="Q20" t="s">
        <v>1504</v>
      </c>
    </row>
    <row r="21" spans="1:23" x14ac:dyDescent="0.25">
      <c r="A21" s="2" t="s">
        <v>435</v>
      </c>
      <c r="B21" s="13">
        <v>22350207</v>
      </c>
      <c r="C21" s="13">
        <v>2590302</v>
      </c>
      <c r="D21" s="13">
        <v>2852880</v>
      </c>
      <c r="E21" s="13">
        <v>17369171</v>
      </c>
      <c r="F21" s="13">
        <v>25268290</v>
      </c>
      <c r="G21" s="13">
        <v>7815</v>
      </c>
      <c r="H21" s="13">
        <v>18753</v>
      </c>
      <c r="I21" s="13">
        <v>70457418</v>
      </c>
      <c r="L21" s="2" t="s">
        <v>1457</v>
      </c>
      <c r="M21" s="13"/>
      <c r="N21" s="13">
        <v>136</v>
      </c>
      <c r="Q21" t="s">
        <v>1499</v>
      </c>
    </row>
    <row r="22" spans="1:23" x14ac:dyDescent="0.25">
      <c r="A22" s="2" t="s">
        <v>436</v>
      </c>
      <c r="B22" s="13">
        <v>23106014</v>
      </c>
      <c r="C22" s="13">
        <v>433664</v>
      </c>
      <c r="D22" s="13">
        <v>2825344</v>
      </c>
      <c r="E22" s="13">
        <v>17207354</v>
      </c>
      <c r="F22" s="13">
        <v>27786614</v>
      </c>
      <c r="G22" s="13">
        <v>6957</v>
      </c>
      <c r="H22" s="13">
        <v>15521</v>
      </c>
      <c r="I22" s="13">
        <v>71381468</v>
      </c>
      <c r="L22" s="2" t="s">
        <v>1458</v>
      </c>
      <c r="M22" s="13"/>
      <c r="N22" s="13">
        <v>2544226</v>
      </c>
      <c r="Q22" t="s">
        <v>1500</v>
      </c>
    </row>
    <row r="23" spans="1:23" x14ac:dyDescent="0.25">
      <c r="A23" s="2" t="s">
        <v>494</v>
      </c>
      <c r="B23" s="13">
        <v>335458955</v>
      </c>
      <c r="C23" s="13">
        <v>36759425</v>
      </c>
      <c r="D23" s="13">
        <v>39412830</v>
      </c>
      <c r="E23" s="13">
        <v>280303126</v>
      </c>
      <c r="F23" s="13">
        <v>348367220</v>
      </c>
      <c r="G23" s="13">
        <v>98385</v>
      </c>
      <c r="H23" s="13">
        <v>684885</v>
      </c>
      <c r="I23" s="13">
        <v>1041084826</v>
      </c>
      <c r="L23" s="2" t="s">
        <v>1456</v>
      </c>
      <c r="M23" s="13"/>
      <c r="N23" s="13">
        <v>-425892</v>
      </c>
    </row>
    <row r="24" spans="1:23" x14ac:dyDescent="0.25">
      <c r="L24" s="2" t="s">
        <v>1487</v>
      </c>
      <c r="M24" s="13"/>
      <c r="N24" s="13">
        <v>17451062</v>
      </c>
      <c r="Q24" t="s">
        <v>1490</v>
      </c>
      <c r="R24" s="33" t="str">
        <f>IF(U3=Q17,Q24,IF(U3=Q18,Q25,U3))</f>
        <v>de viktigste dyreslaga</v>
      </c>
    </row>
    <row r="25" spans="1:23" x14ac:dyDescent="0.25">
      <c r="L25" s="2" t="s">
        <v>1461</v>
      </c>
      <c r="M25" s="13"/>
      <c r="N25" s="13">
        <v>303154</v>
      </c>
      <c r="Q25" t="s">
        <v>1505</v>
      </c>
    </row>
    <row r="26" spans="1:23" x14ac:dyDescent="0.25">
      <c r="L26" s="2" t="s">
        <v>1460</v>
      </c>
      <c r="M26" s="13"/>
      <c r="N26" s="13">
        <v>-2663883</v>
      </c>
    </row>
    <row r="27" spans="1:23" x14ac:dyDescent="0.25">
      <c r="A27" s="1" t="s">
        <v>1009</v>
      </c>
      <c r="B27" t="s" vm="2">
        <v>1442</v>
      </c>
      <c r="Q27" t="str">
        <f>CONCATENATE("Slaktemengde levert slakteri for ",R24," i ",R18," i 2018 i kg")</f>
        <v>Slaktemengde levert slakteri for de viktigste dyreslaga i Trøndelag i 2018 i kg</v>
      </c>
    </row>
    <row r="28" spans="1:23" x14ac:dyDescent="0.25">
      <c r="A28" s="1" t="s">
        <v>1012</v>
      </c>
      <c r="B28" t="s" vm="13">
        <v>1453</v>
      </c>
      <c r="Q28" t="str">
        <f>CONCATENATE("Andel slaktemengde levert slakteri for ",R24," i ",R18," i 2003 og 2018 i prosent")</f>
        <v>Andel slaktemengde levert slakteri for de viktigste dyreslaga i Trøndelag i 2003 og 2018 i prosent</v>
      </c>
    </row>
    <row r="29" spans="1:23" x14ac:dyDescent="0.25">
      <c r="A29" s="1" t="s">
        <v>1483</v>
      </c>
      <c r="B29" t="s" vm="4">
        <v>1453</v>
      </c>
      <c r="Q29" t="str">
        <f>CONCATENATE("Andel slaktemengde for ulike dyreslag i ",R18," i henholdsvis 2003 og 2018 - (2003 = 100%) og tilsv. (2018 =100%)")</f>
        <v>Andel slaktemengde for ulike dyreslag i Trøndelag i henholdsvis 2003 og 2018 - (2003 = 100%) og tilsv. (2018 =100%)</v>
      </c>
    </row>
    <row r="30" spans="1:23" x14ac:dyDescent="0.25">
      <c r="L30" s="1" t="s">
        <v>1009</v>
      </c>
      <c r="M30" t="s" vm="2">
        <v>1442</v>
      </c>
      <c r="Q30" t="str">
        <f>CONCATENATE("Endring i slakteleverander for ",Q25," i ",R18," mellom 2003 og 2018 i kg")</f>
        <v>Endring i slakteleverander for de viktigste dyreslaga i Trøndelag mellom 2003 og 2018 i kg</v>
      </c>
    </row>
    <row r="31" spans="1:23" x14ac:dyDescent="0.25">
      <c r="A31" s="1" t="s">
        <v>0</v>
      </c>
      <c r="B31" t="s">
        <v>1452</v>
      </c>
      <c r="G31" s="1"/>
      <c r="H31" s="1"/>
      <c r="I31" s="1"/>
      <c r="J31" s="1"/>
      <c r="K31" s="1"/>
      <c r="L31" s="1" t="s">
        <v>1012</v>
      </c>
      <c r="M31" t="s" vm="13">
        <v>1453</v>
      </c>
      <c r="N31" s="1"/>
      <c r="O31" s="1"/>
      <c r="P31" s="1"/>
      <c r="Q31" s="99" t="str">
        <f>CONCATENATE("Slakteleveransene for ",R24," i ",R18," perioden 2003 - 2018 i kg")</f>
        <v>Slakteleveransene for de viktigste dyreslaga i Trøndelag perioden 2003 - 2018 i kg</v>
      </c>
      <c r="R31" s="99"/>
      <c r="S31" s="99"/>
      <c r="T31" s="99"/>
      <c r="U31" s="99"/>
      <c r="V31" s="99"/>
      <c r="W31" s="99"/>
    </row>
    <row r="32" spans="1:23" x14ac:dyDescent="0.25">
      <c r="A32" s="2" t="s">
        <v>429</v>
      </c>
      <c r="B32" s="13">
        <v>54227099</v>
      </c>
      <c r="Q32" t="str">
        <f>CONCATENATE("Samla slaktemengde levert slakteri i ",R18," perioden 2003 - 2018 i kg")</f>
        <v>Samla slaktemengde levert slakteri i Trøndelag perioden 2003 - 2018 i kg</v>
      </c>
    </row>
    <row r="33" spans="1:17" x14ac:dyDescent="0.25">
      <c r="A33" s="2" t="s">
        <v>430</v>
      </c>
      <c r="B33" s="13">
        <v>48754932</v>
      </c>
      <c r="L33" s="1" t="s">
        <v>1488</v>
      </c>
      <c r="M33" s="1" t="s">
        <v>1443</v>
      </c>
    </row>
    <row r="34" spans="1:17" x14ac:dyDescent="0.25">
      <c r="A34" s="2" t="s">
        <v>1444</v>
      </c>
      <c r="B34" s="13">
        <v>54265797</v>
      </c>
      <c r="L34" s="1" t="s">
        <v>0</v>
      </c>
      <c r="M34" t="s">
        <v>436</v>
      </c>
      <c r="Q34" t="str">
        <f>CONCATENATE("Slaktemengde levert slakteri for ",R24," i ",R18," i 2003 og 2018")</f>
        <v>Slaktemengde levert slakteri for de viktigste dyreslaga i Trøndelag i 2003 og 2018</v>
      </c>
    </row>
    <row r="35" spans="1:17" x14ac:dyDescent="0.25">
      <c r="A35" s="2" t="s">
        <v>1445</v>
      </c>
      <c r="B35" s="13">
        <v>57322717</v>
      </c>
      <c r="L35" s="2" t="s">
        <v>1457</v>
      </c>
      <c r="M35" s="13">
        <v>6957</v>
      </c>
    </row>
    <row r="36" spans="1:17" x14ac:dyDescent="0.25">
      <c r="A36" s="2" t="s">
        <v>1446</v>
      </c>
      <c r="B36" s="13">
        <v>59427999</v>
      </c>
      <c r="L36" s="2" t="s">
        <v>1456</v>
      </c>
      <c r="M36" s="13">
        <v>433664</v>
      </c>
    </row>
    <row r="37" spans="1:17" x14ac:dyDescent="0.25">
      <c r="A37" s="2" t="s">
        <v>1447</v>
      </c>
      <c r="B37" s="13">
        <v>67185212</v>
      </c>
      <c r="L37" s="2" t="s">
        <v>1461</v>
      </c>
      <c r="M37" s="13">
        <v>2825548</v>
      </c>
    </row>
    <row r="38" spans="1:17" x14ac:dyDescent="0.25">
      <c r="A38" s="2" t="s">
        <v>1448</v>
      </c>
      <c r="B38" s="13">
        <v>68016931</v>
      </c>
      <c r="L38" s="2" t="s">
        <v>1460</v>
      </c>
      <c r="M38" s="13">
        <v>17207558</v>
      </c>
    </row>
    <row r="39" spans="1:17" x14ac:dyDescent="0.25">
      <c r="A39" s="2" t="s">
        <v>1449</v>
      </c>
      <c r="B39" s="13">
        <v>69772476</v>
      </c>
      <c r="L39" s="2" t="s">
        <v>1458</v>
      </c>
      <c r="M39" s="13">
        <v>23106422</v>
      </c>
    </row>
    <row r="40" spans="1:17" x14ac:dyDescent="0.25">
      <c r="A40" s="2" t="s">
        <v>431</v>
      </c>
      <c r="B40" s="13">
        <v>69969553</v>
      </c>
      <c r="L40" s="2" t="s">
        <v>1487</v>
      </c>
      <c r="M40" s="13">
        <v>27786614</v>
      </c>
    </row>
    <row r="41" spans="1:17" x14ac:dyDescent="0.25">
      <c r="A41" s="2" t="s">
        <v>432</v>
      </c>
      <c r="B41" s="13">
        <v>70131947</v>
      </c>
    </row>
    <row r="42" spans="1:17" x14ac:dyDescent="0.25">
      <c r="A42" s="2" t="s">
        <v>1450</v>
      </c>
      <c r="B42" s="13">
        <v>71833490</v>
      </c>
    </row>
    <row r="43" spans="1:17" x14ac:dyDescent="0.25">
      <c r="A43" s="2" t="s">
        <v>433</v>
      </c>
      <c r="B43" s="13">
        <v>71651247</v>
      </c>
    </row>
    <row r="44" spans="1:17" x14ac:dyDescent="0.25">
      <c r="A44" s="2" t="s">
        <v>434</v>
      </c>
      <c r="B44" s="13">
        <v>66602873</v>
      </c>
    </row>
    <row r="45" spans="1:17" x14ac:dyDescent="0.25">
      <c r="A45" s="2" t="s">
        <v>1451</v>
      </c>
      <c r="B45" s="13">
        <v>70083667</v>
      </c>
    </row>
    <row r="46" spans="1:17" x14ac:dyDescent="0.25">
      <c r="A46" s="2" t="s">
        <v>435</v>
      </c>
      <c r="B46" s="13">
        <v>70457418</v>
      </c>
    </row>
    <row r="47" spans="1:17" x14ac:dyDescent="0.25">
      <c r="A47" s="2" t="s">
        <v>436</v>
      </c>
      <c r="B47" s="13">
        <v>71381468</v>
      </c>
    </row>
    <row r="48" spans="1:17" x14ac:dyDescent="0.25">
      <c r="A48" s="2" t="s">
        <v>494</v>
      </c>
      <c r="B48" s="13">
        <v>1041084826</v>
      </c>
    </row>
  </sheetData>
  <mergeCells count="1">
    <mergeCell ref="Q31:W31"/>
  </mergeCells>
  <pageMargins left="0.7" right="0.7" top="0.75" bottom="0.75" header="0.3" footer="0.3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759E-8FF1-4FE0-BC97-1595F287532B}">
  <sheetPr>
    <tabColor theme="5" tint="0.59999389629810485"/>
  </sheetPr>
  <dimension ref="B3:F20"/>
  <sheetViews>
    <sheetView showGridLines="0" showRowColHeaders="0" tabSelected="1" workbookViewId="0">
      <selection activeCell="L11" sqref="L11"/>
    </sheetView>
  </sheetViews>
  <sheetFormatPr baseColWidth="10" defaultRowHeight="12" x14ac:dyDescent="0.25"/>
  <cols>
    <col min="1" max="1" width="4.140625" style="6" customWidth="1"/>
    <col min="2" max="16384" width="11.42578125" style="6"/>
  </cols>
  <sheetData>
    <row r="3" spans="2:6" ht="18" x14ac:dyDescent="0.35">
      <c r="B3" s="79" t="s">
        <v>1541</v>
      </c>
    </row>
    <row r="5" spans="2:6" ht="14.4" x14ac:dyDescent="0.3">
      <c r="B5" s="87" t="s">
        <v>1542</v>
      </c>
      <c r="C5" s="87"/>
      <c r="D5" s="87"/>
      <c r="E5" s="87"/>
      <c r="F5" s="87"/>
    </row>
    <row r="6" spans="2:6" ht="14.4" x14ac:dyDescent="0.3">
      <c r="B6" s="87"/>
      <c r="C6" s="87"/>
      <c r="D6" s="87"/>
      <c r="E6" s="87"/>
      <c r="F6" s="87"/>
    </row>
    <row r="7" spans="2:6" ht="14.4" x14ac:dyDescent="0.3">
      <c r="B7" s="87" t="s">
        <v>1543</v>
      </c>
      <c r="C7" s="87"/>
      <c r="D7" s="87"/>
      <c r="E7" s="87"/>
      <c r="F7" s="87"/>
    </row>
    <row r="8" spans="2:6" ht="14.4" x14ac:dyDescent="0.3">
      <c r="B8" s="87" t="s">
        <v>1530</v>
      </c>
      <c r="C8" s="87"/>
      <c r="D8" s="87"/>
      <c r="E8" s="87"/>
      <c r="F8" s="87"/>
    </row>
    <row r="9" spans="2:6" ht="14.4" x14ac:dyDescent="0.3">
      <c r="B9" s="87" t="s">
        <v>1531</v>
      </c>
      <c r="C9" s="87"/>
      <c r="D9" s="87"/>
      <c r="E9" s="87"/>
      <c r="F9" s="87"/>
    </row>
    <row r="10" spans="2:6" ht="14.4" x14ac:dyDescent="0.3">
      <c r="B10" s="87" t="s">
        <v>1532</v>
      </c>
      <c r="C10" s="87"/>
      <c r="D10" s="87"/>
      <c r="E10" s="87"/>
      <c r="F10" s="87"/>
    </row>
    <row r="11" spans="2:6" ht="14.4" x14ac:dyDescent="0.3">
      <c r="B11" s="87" t="s">
        <v>1533</v>
      </c>
      <c r="C11" s="87"/>
      <c r="D11" s="87"/>
      <c r="E11" s="87"/>
      <c r="F11" s="87"/>
    </row>
    <row r="12" spans="2:6" ht="14.4" x14ac:dyDescent="0.3">
      <c r="B12" s="87"/>
      <c r="C12" s="87"/>
      <c r="D12" s="87"/>
      <c r="E12" s="87"/>
      <c r="F12" s="87"/>
    </row>
    <row r="13" spans="2:6" ht="14.4" x14ac:dyDescent="0.3">
      <c r="B13" s="87"/>
      <c r="C13" s="87"/>
      <c r="D13" s="87"/>
      <c r="E13" s="87"/>
      <c r="F13" s="87"/>
    </row>
    <row r="14" spans="2:6" ht="14.4" x14ac:dyDescent="0.3">
      <c r="B14" s="87" t="s">
        <v>1536</v>
      </c>
      <c r="C14" s="87"/>
      <c r="D14" s="87"/>
      <c r="E14" s="87"/>
      <c r="F14" s="87"/>
    </row>
    <row r="15" spans="2:6" ht="14.4" x14ac:dyDescent="0.3">
      <c r="B15" s="87"/>
      <c r="C15" s="87"/>
      <c r="D15" s="87"/>
      <c r="E15" s="87"/>
      <c r="F15" s="87"/>
    </row>
    <row r="16" spans="2:6" x14ac:dyDescent="0.25">
      <c r="B16" s="85" t="s">
        <v>1537</v>
      </c>
    </row>
    <row r="17" spans="2:2" x14ac:dyDescent="0.25">
      <c r="B17" s="85"/>
    </row>
    <row r="18" spans="2:2" x14ac:dyDescent="0.25">
      <c r="B18" s="85" t="s">
        <v>1538</v>
      </c>
    </row>
    <row r="19" spans="2:2" x14ac:dyDescent="0.25">
      <c r="B19" s="86" t="s">
        <v>1539</v>
      </c>
    </row>
    <row r="20" spans="2:2" x14ac:dyDescent="0.25">
      <c r="B20" s="85" t="s">
        <v>1540</v>
      </c>
    </row>
  </sheetData>
  <hyperlinks>
    <hyperlink ref="B19" r:id="rId1" xr:uid="{B92F2FA1-C321-4756-A6A1-61890D95B212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69B7E-C832-477F-81EF-DCFEBE19066A}">
  <sheetPr codeName="Ark5">
    <tabColor theme="8"/>
  </sheetPr>
  <dimension ref="B1:V36"/>
  <sheetViews>
    <sheetView showGridLines="0" showRowColHeaders="0" zoomScaleNormal="100" workbookViewId="0">
      <selection activeCell="G1" sqref="G1"/>
    </sheetView>
  </sheetViews>
  <sheetFormatPr baseColWidth="10" defaultColWidth="11.42578125" defaultRowHeight="12" x14ac:dyDescent="0.25"/>
  <cols>
    <col min="1" max="1" width="2.85546875" style="20" customWidth="1"/>
    <col min="2" max="2" width="19" style="20" customWidth="1"/>
    <col min="3" max="4" width="13.85546875" style="20" customWidth="1"/>
    <col min="5" max="21" width="11.42578125" style="20"/>
    <col min="22" max="22" width="5.140625" style="20" customWidth="1"/>
    <col min="23" max="16384" width="11.42578125" style="20"/>
  </cols>
  <sheetData>
    <row r="1" spans="2:22" ht="9.75" customHeight="1" x14ac:dyDescent="0.25"/>
    <row r="2" spans="2:22" s="31" customFormat="1" ht="31.5" customHeight="1" x14ac:dyDescent="0.25">
      <c r="B2" s="81" t="s">
        <v>1535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</row>
    <row r="3" spans="2:22" s="31" customFormat="1" ht="8.25" customHeight="1" x14ac:dyDescent="0.25"/>
    <row r="4" spans="2:22" s="31" customFormat="1" ht="32.4" customHeight="1" x14ac:dyDescent="0.25">
      <c r="B4" s="90" t="str">
        <f>PD_e_fy!O15</f>
        <v>Kjøttmengde av gris levert slakteri i 2003 og 2018 i kg</v>
      </c>
      <c r="C4" s="90"/>
      <c r="D4" s="90"/>
    </row>
    <row r="5" spans="2:22" s="31" customFormat="1" x14ac:dyDescent="0.25">
      <c r="B5" s="91" t="s">
        <v>1493</v>
      </c>
      <c r="C5" s="91"/>
      <c r="D5" s="91"/>
    </row>
    <row r="6" spans="2:22" s="31" customFormat="1" x14ac:dyDescent="0.25">
      <c r="B6" s="92"/>
      <c r="C6" s="92"/>
      <c r="D6" s="92"/>
    </row>
    <row r="7" spans="2:22" s="31" customFormat="1" x14ac:dyDescent="0.25">
      <c r="B7" s="34"/>
      <c r="C7" s="45" t="str">
        <f>IF(PD_e_fy!C6=0," ",PD_e_fy!C6)</f>
        <v>2003</v>
      </c>
      <c r="D7" s="45" t="str">
        <f>IF(PD_e_fy!D6=0," ",PD_e_fy!D6)</f>
        <v>2018</v>
      </c>
    </row>
    <row r="8" spans="2:22" s="31" customFormat="1" x14ac:dyDescent="0.25">
      <c r="B8" s="35" t="str">
        <f>IF(PD_e_fy!B7=0," ",PD_e_fy!B7)</f>
        <v>01 Østfold</v>
      </c>
      <c r="C8" s="36">
        <f>IF(PD_e_fy!C7=0," ",PD_e_fy!C7)</f>
        <v>9571797</v>
      </c>
      <c r="D8" s="36">
        <f>IF(PD_e_fy!D7=0," ",PD_e_fy!D7)</f>
        <v>10366538</v>
      </c>
    </row>
    <row r="9" spans="2:22" s="31" customFormat="1" x14ac:dyDescent="0.25">
      <c r="B9" s="35" t="str">
        <f>IF(PD_e_fy!B8=0," ",PD_e_fy!B8)</f>
        <v>02 Akershus</v>
      </c>
      <c r="C9" s="36">
        <f>IF(PD_e_fy!C8=0," ",PD_e_fy!C8)</f>
        <v>6399802</v>
      </c>
      <c r="D9" s="36">
        <f>IF(PD_e_fy!D8=0," ",PD_e_fy!D8)</f>
        <v>5250444</v>
      </c>
    </row>
    <row r="10" spans="2:22" s="31" customFormat="1" x14ac:dyDescent="0.25">
      <c r="B10" s="35" t="str">
        <f>IF(PD_e_fy!B9=0," ",PD_e_fy!B9)</f>
        <v>04 Hedmark</v>
      </c>
      <c r="C10" s="36">
        <f>IF(PD_e_fy!C9=0," ",PD_e_fy!C9)</f>
        <v>13686043</v>
      </c>
      <c r="D10" s="36">
        <f>IF(PD_e_fy!D9=0," ",PD_e_fy!D9)</f>
        <v>19277686</v>
      </c>
    </row>
    <row r="11" spans="2:22" s="31" customFormat="1" x14ac:dyDescent="0.25">
      <c r="B11" s="35" t="str">
        <f>IF(PD_e_fy!B10=0," ",PD_e_fy!B10)</f>
        <v>05 Oppland</v>
      </c>
      <c r="C11" s="36">
        <f>IF(PD_e_fy!C10=0," ",PD_e_fy!C10)</f>
        <v>9943873</v>
      </c>
      <c r="D11" s="36">
        <f>IF(PD_e_fy!D10=0," ",PD_e_fy!D10)</f>
        <v>9376213</v>
      </c>
    </row>
    <row r="12" spans="2:22" s="31" customFormat="1" x14ac:dyDescent="0.25">
      <c r="B12" s="35" t="str">
        <f>IF(PD_e_fy!B11=0," ",PD_e_fy!B11)</f>
        <v>06 Buskerud</v>
      </c>
      <c r="C12" s="36">
        <f>IF(PD_e_fy!C11=0," ",PD_e_fy!C11)</f>
        <v>1438964</v>
      </c>
      <c r="D12" s="36">
        <f>IF(PD_e_fy!D11=0," ",PD_e_fy!D11)</f>
        <v>1059972</v>
      </c>
    </row>
    <row r="13" spans="2:22" s="31" customFormat="1" x14ac:dyDescent="0.25">
      <c r="B13" s="35" t="str">
        <f>IF(PD_e_fy!B12=0," ",PD_e_fy!B12)</f>
        <v>07 Vestfold</v>
      </c>
      <c r="C13" s="36">
        <f>IF(PD_e_fy!C12=0," ",PD_e_fy!C12)</f>
        <v>8523592</v>
      </c>
      <c r="D13" s="36">
        <f>IF(PD_e_fy!D12=0," ",PD_e_fy!D12)</f>
        <v>9108391</v>
      </c>
    </row>
    <row r="14" spans="2:22" s="31" customFormat="1" x14ac:dyDescent="0.25">
      <c r="B14" s="35" t="str">
        <f>IF(PD_e_fy!B13=0," ",PD_e_fy!B13)</f>
        <v>08 Telemark</v>
      </c>
      <c r="C14" s="36">
        <f>IF(PD_e_fy!C13=0," ",PD_e_fy!C13)</f>
        <v>2164003</v>
      </c>
      <c r="D14" s="36">
        <f>IF(PD_e_fy!D13=0," ",PD_e_fy!D13)</f>
        <v>2009886</v>
      </c>
    </row>
    <row r="15" spans="2:22" s="31" customFormat="1" x14ac:dyDescent="0.25">
      <c r="B15" s="35" t="str">
        <f>IF(PD_e_fy!B14=0," ",PD_e_fy!B14)</f>
        <v>09 Aust-Agder</v>
      </c>
      <c r="C15" s="36">
        <f>IF(PD_e_fy!C14=0," ",PD_e_fy!C14)</f>
        <v>846462</v>
      </c>
      <c r="D15" s="36">
        <f>IF(PD_e_fy!D14=0," ",PD_e_fy!D14)</f>
        <v>1133453</v>
      </c>
    </row>
    <row r="16" spans="2:22" s="31" customFormat="1" x14ac:dyDescent="0.25">
      <c r="B16" s="35" t="str">
        <f>IF(PD_e_fy!B15=0," ",PD_e_fy!B15)</f>
        <v>10 Vest-Agder</v>
      </c>
      <c r="C16" s="36">
        <f>IF(PD_e_fy!C15=0," ",PD_e_fy!C15)</f>
        <v>811359</v>
      </c>
      <c r="D16" s="36">
        <f>IF(PD_e_fy!D15=0," ",PD_e_fy!D15)</f>
        <v>1326831</v>
      </c>
    </row>
    <row r="17" spans="2:4" s="31" customFormat="1" x14ac:dyDescent="0.25">
      <c r="B17" s="35" t="str">
        <f>IF(PD_e_fy!B16=0," ",PD_e_fy!B16)</f>
        <v>11 Rogaland</v>
      </c>
      <c r="C17" s="36">
        <f>IF(PD_e_fy!C16=0," ",PD_e_fy!C16)</f>
        <v>27840305</v>
      </c>
      <c r="D17" s="36">
        <f>IF(PD_e_fy!D16=0," ",PD_e_fy!D16)</f>
        <v>39694159</v>
      </c>
    </row>
    <row r="18" spans="2:4" s="31" customFormat="1" x14ac:dyDescent="0.25">
      <c r="B18" s="35" t="str">
        <f>IF(PD_e_fy!B17=0," ",PD_e_fy!B17)</f>
        <v>12 Hordaland</v>
      </c>
      <c r="C18" s="36">
        <f>IF(PD_e_fy!C17=0," ",PD_e_fy!C17)</f>
        <v>2154819</v>
      </c>
      <c r="D18" s="36">
        <f>IF(PD_e_fy!D17=0," ",PD_e_fy!D17)</f>
        <v>2660319</v>
      </c>
    </row>
    <row r="19" spans="2:4" s="31" customFormat="1" x14ac:dyDescent="0.25">
      <c r="B19" s="35" t="str">
        <f>IF(PD_e_fy!B18=0," ",PD_e_fy!B18)</f>
        <v>14 Sogn og Fjordane</v>
      </c>
      <c r="C19" s="36">
        <f>IF(PD_e_fy!C18=0," ",PD_e_fy!C18)</f>
        <v>1520344</v>
      </c>
      <c r="D19" s="36">
        <f>IF(PD_e_fy!D18=0," ",PD_e_fy!D18)</f>
        <v>2144643</v>
      </c>
    </row>
    <row r="20" spans="2:4" s="31" customFormat="1" x14ac:dyDescent="0.25">
      <c r="B20" s="35" t="str">
        <f>IF(PD_e_fy!B19=0," ",PD_e_fy!B19)</f>
        <v>15 Møre og Romsdal</v>
      </c>
      <c r="C20" s="36">
        <f>IF(PD_e_fy!C19=0," ",PD_e_fy!C19)</f>
        <v>1947437</v>
      </c>
      <c r="D20" s="36">
        <f>IF(PD_e_fy!D19=0," ",PD_e_fy!D19)</f>
        <v>2517651</v>
      </c>
    </row>
    <row r="21" spans="2:4" s="31" customFormat="1" x14ac:dyDescent="0.25">
      <c r="B21" s="35" t="str">
        <f>IF(PD_e_fy!B20=0," ",PD_e_fy!B20)</f>
        <v>18 Nordland</v>
      </c>
      <c r="C21" s="36">
        <f>IF(PD_e_fy!C20=0," ",PD_e_fy!C20)</f>
        <v>3768425</v>
      </c>
      <c r="D21" s="36">
        <f>IF(PD_e_fy!D20=0," ",PD_e_fy!D20)</f>
        <v>7076642</v>
      </c>
    </row>
    <row r="22" spans="2:4" s="31" customFormat="1" x14ac:dyDescent="0.25">
      <c r="B22" s="35" t="str">
        <f>IF(PD_e_fy!B21=0," ",PD_e_fy!B21)</f>
        <v>19 Troms</v>
      </c>
      <c r="C22" s="36">
        <f>IF(PD_e_fy!C21=0," ",PD_e_fy!C21)</f>
        <v>1156185</v>
      </c>
      <c r="D22" s="36">
        <f>IF(PD_e_fy!D21=0," ",PD_e_fy!D21)</f>
        <v>779385</v>
      </c>
    </row>
    <row r="23" spans="2:4" s="31" customFormat="1" x14ac:dyDescent="0.25">
      <c r="B23" s="35" t="str">
        <f>IF(PD_e_fy!B22=0," ",PD_e_fy!B22)</f>
        <v>20 Finnmark</v>
      </c>
      <c r="C23" s="36">
        <f>IF(PD_e_fy!C22=0," ",PD_e_fy!C22)</f>
        <v>269635</v>
      </c>
      <c r="D23" s="36">
        <f>IF(PD_e_fy!D22=0," ",PD_e_fy!D22)</f>
        <v>27766</v>
      </c>
    </row>
    <row r="24" spans="2:4" s="31" customFormat="1" x14ac:dyDescent="0.25">
      <c r="B24" s="35" t="str">
        <f>IF(PD_e_fy!B23=0," ",PD_e_fy!B23)</f>
        <v>50 Trøndelag</v>
      </c>
      <c r="C24" s="36">
        <f>IF(PD_e_fy!C23=0," ",PD_e_fy!C23)</f>
        <v>20562196</v>
      </c>
      <c r="D24" s="36">
        <f>IF(PD_e_fy!D23=0," ",PD_e_fy!D23)</f>
        <v>23106422</v>
      </c>
    </row>
    <row r="25" spans="2:4" s="31" customFormat="1" x14ac:dyDescent="0.25">
      <c r="B25" s="43" t="str">
        <f>IF(PD_e_fy!B24=0," ",PD_e_fy!B24)</f>
        <v>Totalsum</v>
      </c>
      <c r="C25" s="44">
        <f>IF(PD_e_fy!C24=0," ",PD_e_fy!C24)</f>
        <v>112605241</v>
      </c>
      <c r="D25" s="44">
        <f>IF(PD_e_fy!D24=0," ",PD_e_fy!D24)</f>
        <v>136916401</v>
      </c>
    </row>
    <row r="26" spans="2:4" s="31" customFormat="1" x14ac:dyDescent="0.25">
      <c r="C26" s="31" t="str">
        <f>IF(PD_e_fy!C25=0," ",PD_e_fy!C25)</f>
        <v xml:space="preserve"> </v>
      </c>
      <c r="D26" s="31" t="str">
        <f>IF(PD_e_fy!D25=0," ",PD_e_fy!D25)</f>
        <v xml:space="preserve"> </v>
      </c>
    </row>
    <row r="27" spans="2:4" s="31" customFormat="1" x14ac:dyDescent="0.25">
      <c r="B27" s="31" t="str">
        <f>IF(PD_e_fy!B26=0," ",PD_e_fy!B26)</f>
        <v xml:space="preserve"> </v>
      </c>
      <c r="C27" s="31" t="str">
        <f>IF(PD_e_fy!C26=0," ",PD_e_fy!C26)</f>
        <v xml:space="preserve"> </v>
      </c>
      <c r="D27" s="31" t="str">
        <f>IF(PD_e_fy!D26=0," ",PD_e_fy!D26)</f>
        <v xml:space="preserve"> </v>
      </c>
    </row>
    <row r="28" spans="2:4" s="31" customFormat="1" x14ac:dyDescent="0.25">
      <c r="B28" s="31" t="str">
        <f>IF(PD_e_fy!B27=0," ",PD_e_fy!B27)</f>
        <v xml:space="preserve"> </v>
      </c>
      <c r="C28" s="31" t="str">
        <f>IF(PD_e_fy!C27=0," ",PD_e_fy!C27)</f>
        <v xml:space="preserve"> </v>
      </c>
      <c r="D28" s="31" t="str">
        <f>IF(PD_e_fy!D27=0," ",PD_e_fy!D27)</f>
        <v xml:space="preserve"> </v>
      </c>
    </row>
    <row r="29" spans="2:4" s="31" customFormat="1" x14ac:dyDescent="0.25"/>
    <row r="36" spans="2:4" ht="14.4" x14ac:dyDescent="0.3">
      <c r="B36" s="80" t="s">
        <v>1507</v>
      </c>
      <c r="C36" s="42"/>
      <c r="D36" s="42"/>
    </row>
  </sheetData>
  <mergeCells count="2">
    <mergeCell ref="B4:D4"/>
    <mergeCell ref="B5:D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B0419-8D9A-4C35-BB75-5CF415A4D45D}">
  <sheetPr codeName="Ark6">
    <tabColor theme="7" tint="0.79998168889431442"/>
  </sheetPr>
  <dimension ref="B3:O49"/>
  <sheetViews>
    <sheetView topLeftCell="F1" workbookViewId="0">
      <selection activeCell="O13" sqref="O13"/>
    </sheetView>
  </sheetViews>
  <sheetFormatPr baseColWidth="10" defaultRowHeight="12" x14ac:dyDescent="0.25"/>
  <cols>
    <col min="1" max="1" width="4.42578125" customWidth="1"/>
    <col min="2" max="2" width="15.42578125" customWidth="1"/>
    <col min="3" max="3" width="13.85546875" customWidth="1"/>
    <col min="4" max="4" width="13.140625" customWidth="1"/>
    <col min="5" max="5" width="6.85546875" customWidth="1"/>
    <col min="6" max="6" width="20.28515625" customWidth="1"/>
    <col min="7" max="7" width="10.140625" customWidth="1"/>
    <col min="8" max="8" width="13" customWidth="1"/>
    <col min="9" max="9" width="15.42578125" customWidth="1"/>
    <col min="10" max="10" width="28.85546875" bestFit="1" customWidth="1"/>
    <col min="11" max="11" width="17.42578125" bestFit="1" customWidth="1"/>
    <col min="12" max="12" width="10.7109375" bestFit="1" customWidth="1"/>
    <col min="13" max="13" width="8.85546875" bestFit="1" customWidth="1"/>
    <col min="14" max="14" width="5.85546875" customWidth="1"/>
    <col min="15" max="15" width="18.42578125" customWidth="1"/>
  </cols>
  <sheetData>
    <row r="3" spans="2:15" x14ac:dyDescent="0.25">
      <c r="B3" s="1" t="s">
        <v>1483</v>
      </c>
      <c r="C3" t="s" vm="11">
        <v>1458</v>
      </c>
      <c r="F3" s="1" t="s">
        <v>1483</v>
      </c>
      <c r="G3" t="s" vm="11">
        <v>1458</v>
      </c>
      <c r="J3" s="1" t="s">
        <v>1483</v>
      </c>
      <c r="K3" t="s" vm="11">
        <v>1458</v>
      </c>
      <c r="O3" t="s">
        <v>1489</v>
      </c>
    </row>
    <row r="4" spans="2:15" x14ac:dyDescent="0.25">
      <c r="O4" t="s">
        <v>1453</v>
      </c>
    </row>
    <row r="5" spans="2:15" x14ac:dyDescent="0.25">
      <c r="B5" s="1" t="s">
        <v>1488</v>
      </c>
      <c r="C5" s="1" t="s">
        <v>1443</v>
      </c>
      <c r="F5" s="1" t="s">
        <v>1488</v>
      </c>
      <c r="G5" s="1" t="s">
        <v>1443</v>
      </c>
      <c r="J5" s="1" t="s">
        <v>1488</v>
      </c>
      <c r="K5" s="1" t="s">
        <v>1443</v>
      </c>
    </row>
    <row r="6" spans="2:15" x14ac:dyDescent="0.25">
      <c r="B6" s="1" t="s">
        <v>0</v>
      </c>
      <c r="C6" t="s">
        <v>429</v>
      </c>
      <c r="D6" t="s">
        <v>436</v>
      </c>
      <c r="F6" s="1" t="s">
        <v>0</v>
      </c>
      <c r="G6" t="s">
        <v>429</v>
      </c>
      <c r="H6" t="s">
        <v>436</v>
      </c>
      <c r="I6" s="1"/>
      <c r="J6" s="1" t="s">
        <v>0</v>
      </c>
      <c r="K6" t="s">
        <v>429</v>
      </c>
      <c r="L6" t="s">
        <v>436</v>
      </c>
      <c r="M6" t="s">
        <v>494</v>
      </c>
      <c r="O6" t="s">
        <v>1490</v>
      </c>
    </row>
    <row r="7" spans="2:15" x14ac:dyDescent="0.25">
      <c r="B7" s="2" t="s">
        <v>496</v>
      </c>
      <c r="C7" s="13">
        <v>9571797</v>
      </c>
      <c r="D7" s="13">
        <v>10366538</v>
      </c>
      <c r="F7" s="2" t="s">
        <v>510</v>
      </c>
      <c r="G7" s="14">
        <v>0.18260425373984146</v>
      </c>
      <c r="H7" s="14">
        <v>0.16876299574950118</v>
      </c>
      <c r="I7" s="1"/>
      <c r="J7" s="2" t="s">
        <v>510</v>
      </c>
      <c r="L7" s="21">
        <v>2544226</v>
      </c>
      <c r="O7" t="s">
        <v>1491</v>
      </c>
    </row>
    <row r="8" spans="2:15" x14ac:dyDescent="0.25">
      <c r="B8" s="2" t="s">
        <v>497</v>
      </c>
      <c r="C8" s="13">
        <v>6399802</v>
      </c>
      <c r="D8" s="13">
        <v>5250444</v>
      </c>
      <c r="F8" s="2" t="s">
        <v>509</v>
      </c>
      <c r="G8" s="14">
        <v>2.3945155447960011E-3</v>
      </c>
      <c r="H8" s="14">
        <v>2.0279528089552982E-4</v>
      </c>
      <c r="J8" s="2" t="s">
        <v>509</v>
      </c>
      <c r="L8" s="21">
        <v>-241869</v>
      </c>
      <c r="O8" t="s">
        <v>1492</v>
      </c>
    </row>
    <row r="9" spans="2:15" x14ac:dyDescent="0.25">
      <c r="B9" s="2" t="s">
        <v>498</v>
      </c>
      <c r="C9" s="13">
        <v>13686043</v>
      </c>
      <c r="D9" s="13">
        <v>19277686</v>
      </c>
      <c r="F9" s="2" t="s">
        <v>508</v>
      </c>
      <c r="G9" s="14">
        <v>1.0267594915941789E-2</v>
      </c>
      <c r="H9" s="14">
        <v>5.6924151840654939E-3</v>
      </c>
      <c r="J9" s="2" t="s">
        <v>508</v>
      </c>
      <c r="L9" s="21">
        <v>-376800</v>
      </c>
      <c r="O9" t="str" vm="11">
        <f>IF(K3=O3,O6,IF(K3=O4,O7,K3))</f>
        <v>gris</v>
      </c>
    </row>
    <row r="10" spans="2:15" x14ac:dyDescent="0.25">
      <c r="B10" s="2" t="s">
        <v>499</v>
      </c>
      <c r="C10" s="13">
        <v>9943873</v>
      </c>
      <c r="D10" s="13">
        <v>9376213</v>
      </c>
      <c r="F10" s="2" t="s">
        <v>507</v>
      </c>
      <c r="G10" s="14">
        <v>3.3465804668896364E-2</v>
      </c>
      <c r="H10" s="14">
        <v>5.168586048358078E-2</v>
      </c>
      <c r="J10" s="2" t="s">
        <v>507</v>
      </c>
      <c r="L10" s="21">
        <v>3308217</v>
      </c>
    </row>
    <row r="11" spans="2:15" x14ac:dyDescent="0.25">
      <c r="B11" s="2" t="s">
        <v>500</v>
      </c>
      <c r="C11" s="13">
        <v>1438964</v>
      </c>
      <c r="D11" s="13">
        <v>1059972</v>
      </c>
      <c r="F11" s="2" t="s">
        <v>511</v>
      </c>
      <c r="G11" s="14">
        <v>1.7294372648250005E-2</v>
      </c>
      <c r="H11" s="14">
        <v>1.8388235314482155E-2</v>
      </c>
      <c r="J11" s="2" t="s">
        <v>511</v>
      </c>
      <c r="L11" s="21">
        <v>570214</v>
      </c>
      <c r="O11" t="str">
        <f>CONCATENATE("Kjøttmengde av ",O9," fylkesvis levert slakteri i kg i 2018")</f>
        <v>Kjøttmengde av gris fylkesvis levert slakteri i kg i 2018</v>
      </c>
    </row>
    <row r="12" spans="2:15" x14ac:dyDescent="0.25">
      <c r="B12" s="2" t="s">
        <v>501</v>
      </c>
      <c r="C12" s="13">
        <v>8523592</v>
      </c>
      <c r="D12" s="13">
        <v>9108391</v>
      </c>
      <c r="F12" s="2" t="s">
        <v>495</v>
      </c>
      <c r="G12" s="14">
        <v>1.3501538529632026E-2</v>
      </c>
      <c r="H12" s="14">
        <v>1.5663886753786348E-2</v>
      </c>
      <c r="J12" s="2" t="s">
        <v>495</v>
      </c>
      <c r="L12" s="21">
        <v>624299</v>
      </c>
      <c r="O12" t="str">
        <f>CONCATENATE("Fylkesvis andel av slakteleveransene av ",O9," i  2003 og 2018 i prosent")</f>
        <v>Fylkesvis andel av slakteleveransene av gris i  2003 og 2018 i prosent</v>
      </c>
    </row>
    <row r="13" spans="2:15" x14ac:dyDescent="0.25">
      <c r="B13" s="2" t="s">
        <v>502</v>
      </c>
      <c r="C13" s="13">
        <v>2164003</v>
      </c>
      <c r="D13" s="13">
        <v>2009886</v>
      </c>
      <c r="F13" s="2" t="s">
        <v>506</v>
      </c>
      <c r="G13" s="14">
        <v>1.9136045363998645E-2</v>
      </c>
      <c r="H13" s="14">
        <v>1.9430243422772997E-2</v>
      </c>
      <c r="J13" s="2" t="s">
        <v>506</v>
      </c>
      <c r="L13" s="21">
        <v>505500</v>
      </c>
      <c r="O13" t="str">
        <f>CONCATENATE("Endring av slakteleveransene av ",O9," fra 2003 til 2018 i kg")</f>
        <v>Endring av slakteleveransene av gris fra 2003 til 2018 i kg</v>
      </c>
    </row>
    <row r="14" spans="2:15" x14ac:dyDescent="0.25">
      <c r="B14" s="2" t="s">
        <v>503</v>
      </c>
      <c r="C14" s="13">
        <v>846462</v>
      </c>
      <c r="D14" s="13">
        <v>1133453</v>
      </c>
      <c r="F14" s="2" t="s">
        <v>505</v>
      </c>
      <c r="G14" s="14">
        <v>0.24723809258576163</v>
      </c>
      <c r="H14" s="14">
        <v>0.28991529656114756</v>
      </c>
      <c r="J14" s="2" t="s">
        <v>505</v>
      </c>
      <c r="L14" s="21">
        <v>11853854</v>
      </c>
    </row>
    <row r="15" spans="2:15" x14ac:dyDescent="0.25">
      <c r="B15" s="2" t="s">
        <v>504</v>
      </c>
      <c r="C15" s="13">
        <v>811359</v>
      </c>
      <c r="D15" s="13">
        <v>1326831</v>
      </c>
      <c r="F15" s="2" t="s">
        <v>504</v>
      </c>
      <c r="G15" s="14">
        <v>7.205339580952542E-3</v>
      </c>
      <c r="H15" s="14">
        <v>9.6908112564250068E-3</v>
      </c>
      <c r="J15" s="2" t="s">
        <v>504</v>
      </c>
      <c r="L15" s="21">
        <v>515472</v>
      </c>
      <c r="O15" t="str">
        <f>CONCATENATE("Kjøttmengde av ",O9," levert slakteri i 2003 og 2018 i kg")</f>
        <v>Kjøttmengde av gris levert slakteri i 2003 og 2018 i kg</v>
      </c>
    </row>
    <row r="16" spans="2:15" x14ac:dyDescent="0.25">
      <c r="B16" s="2" t="s">
        <v>505</v>
      </c>
      <c r="C16" s="13">
        <v>27840305</v>
      </c>
      <c r="D16" s="13">
        <v>39694159</v>
      </c>
      <c r="F16" s="2" t="s">
        <v>503</v>
      </c>
      <c r="G16" s="14">
        <v>7.5170746271037243E-3</v>
      </c>
      <c r="H16" s="14">
        <v>8.2784311574184595E-3</v>
      </c>
      <c r="J16" s="2" t="s">
        <v>503</v>
      </c>
      <c r="L16" s="21">
        <v>286991</v>
      </c>
    </row>
    <row r="17" spans="2:15" x14ac:dyDescent="0.25">
      <c r="B17" s="2" t="s">
        <v>506</v>
      </c>
      <c r="C17" s="13">
        <v>2154819</v>
      </c>
      <c r="D17" s="13">
        <v>2660319</v>
      </c>
      <c r="F17" s="2" t="s">
        <v>502</v>
      </c>
      <c r="G17" s="14">
        <v>1.9217604622861203E-2</v>
      </c>
      <c r="H17" s="14">
        <v>1.4679658428941613E-2</v>
      </c>
      <c r="J17" s="2" t="s">
        <v>502</v>
      </c>
      <c r="L17" s="21">
        <v>-154117</v>
      </c>
      <c r="O17" t="str">
        <f>CONCATENATE("Fylkesvis av andel av slakteleveransene av ",O9," årene 2003 - 2018 i prosent")</f>
        <v>Fylkesvis av andel av slakteleveransene av gris årene 2003 - 2018 i prosent</v>
      </c>
    </row>
    <row r="18" spans="2:15" x14ac:dyDescent="0.25">
      <c r="B18" s="2" t="s">
        <v>495</v>
      </c>
      <c r="C18" s="13">
        <v>1520344</v>
      </c>
      <c r="D18" s="13">
        <v>2144643</v>
      </c>
      <c r="F18" s="2" t="s">
        <v>501</v>
      </c>
      <c r="G18" s="14">
        <v>7.569445191276665E-2</v>
      </c>
      <c r="H18" s="14">
        <v>6.652520029357184E-2</v>
      </c>
      <c r="J18" s="2" t="s">
        <v>501</v>
      </c>
      <c r="L18" s="21">
        <v>584799</v>
      </c>
    </row>
    <row r="19" spans="2:15" x14ac:dyDescent="0.25">
      <c r="B19" s="2" t="s">
        <v>511</v>
      </c>
      <c r="C19" s="13">
        <v>1947437</v>
      </c>
      <c r="D19" s="13">
        <v>2517651</v>
      </c>
      <c r="F19" s="2" t="s">
        <v>500</v>
      </c>
      <c r="G19" s="14">
        <v>1.2778836821636037E-2</v>
      </c>
      <c r="H19" s="14">
        <v>7.7417460016349681E-3</v>
      </c>
      <c r="J19" s="2" t="s">
        <v>500</v>
      </c>
      <c r="L19" s="21">
        <v>-378992</v>
      </c>
      <c r="O19" t="str">
        <f>CONCATENATE("Fylkesvis andel av slakteleveransene av ",O9," i 2018 i prosent")</f>
        <v>Fylkesvis andel av slakteleveransene av gris i 2018 i prosent</v>
      </c>
    </row>
    <row r="20" spans="2:15" x14ac:dyDescent="0.25">
      <c r="B20" s="2" t="s">
        <v>507</v>
      </c>
      <c r="C20" s="13">
        <v>3768425</v>
      </c>
      <c r="D20" s="13">
        <v>7076642</v>
      </c>
      <c r="F20" s="2" t="s">
        <v>499</v>
      </c>
      <c r="G20" s="14">
        <v>8.830737283356109E-2</v>
      </c>
      <c r="H20" s="14">
        <v>6.8481299037359306E-2</v>
      </c>
      <c r="J20" s="2" t="s">
        <v>499</v>
      </c>
      <c r="L20" s="21">
        <v>-567660</v>
      </c>
    </row>
    <row r="21" spans="2:15" x14ac:dyDescent="0.25">
      <c r="B21" s="2" t="s">
        <v>508</v>
      </c>
      <c r="C21" s="13">
        <v>1156185</v>
      </c>
      <c r="D21" s="13">
        <v>779385</v>
      </c>
      <c r="F21" s="2" t="s">
        <v>498</v>
      </c>
      <c r="G21" s="14">
        <v>0.1215400178398446</v>
      </c>
      <c r="H21" s="14">
        <v>0.1407989536622424</v>
      </c>
      <c r="J21" s="2" t="s">
        <v>498</v>
      </c>
      <c r="L21" s="21">
        <v>5591643</v>
      </c>
    </row>
    <row r="22" spans="2:15" x14ac:dyDescent="0.25">
      <c r="B22" s="2" t="s">
        <v>509</v>
      </c>
      <c r="C22" s="13">
        <v>269635</v>
      </c>
      <c r="D22" s="13">
        <v>27766</v>
      </c>
      <c r="F22" s="2" t="s">
        <v>497</v>
      </c>
      <c r="G22" s="14">
        <v>5.6833962106612783E-2</v>
      </c>
      <c r="H22" s="14">
        <v>3.8347809040057954E-2</v>
      </c>
      <c r="J22" s="2" t="s">
        <v>497</v>
      </c>
      <c r="L22" s="21">
        <v>-1149358</v>
      </c>
    </row>
    <row r="23" spans="2:15" x14ac:dyDescent="0.25">
      <c r="B23" s="2" t="s">
        <v>510</v>
      </c>
      <c r="C23" s="13">
        <v>20562196</v>
      </c>
      <c r="D23" s="13">
        <v>23106422</v>
      </c>
      <c r="F23" s="2" t="s">
        <v>496</v>
      </c>
      <c r="G23" s="14">
        <v>8.5003121657543451E-2</v>
      </c>
      <c r="H23" s="14">
        <v>7.5714362372116401E-2</v>
      </c>
      <c r="J23" s="2" t="s">
        <v>496</v>
      </c>
      <c r="L23" s="21">
        <v>794741</v>
      </c>
    </row>
    <row r="24" spans="2:15" x14ac:dyDescent="0.25">
      <c r="B24" s="2" t="s">
        <v>494</v>
      </c>
      <c r="C24" s="13">
        <v>112605241</v>
      </c>
      <c r="D24" s="13">
        <v>136916401</v>
      </c>
      <c r="F24" s="2" t="s">
        <v>494</v>
      </c>
      <c r="G24" s="14">
        <v>1</v>
      </c>
      <c r="H24" s="14">
        <v>1</v>
      </c>
      <c r="J24" s="2" t="s">
        <v>494</v>
      </c>
      <c r="L24" s="21">
        <v>24311160</v>
      </c>
    </row>
    <row r="28" spans="2:15" x14ac:dyDescent="0.25">
      <c r="B28" s="1" t="s">
        <v>1483</v>
      </c>
      <c r="C28" t="s" vm="11">
        <v>1458</v>
      </c>
      <c r="F28" s="1" t="s">
        <v>1483</v>
      </c>
      <c r="G28" t="s" vm="11">
        <v>1458</v>
      </c>
    </row>
    <row r="30" spans="2:15" x14ac:dyDescent="0.25">
      <c r="B30" s="1" t="s">
        <v>1488</v>
      </c>
      <c r="C30" s="1" t="s">
        <v>1443</v>
      </c>
      <c r="F30" s="1" t="s">
        <v>1488</v>
      </c>
      <c r="G30" s="1" t="s">
        <v>1443</v>
      </c>
    </row>
    <row r="31" spans="2:15" x14ac:dyDescent="0.25">
      <c r="B31" s="1" t="s">
        <v>0</v>
      </c>
      <c r="C31" t="s">
        <v>436</v>
      </c>
      <c r="E31" s="1"/>
      <c r="F31" s="1" t="s">
        <v>0</v>
      </c>
      <c r="G31" t="s">
        <v>436</v>
      </c>
      <c r="I31" s="1"/>
      <c r="J31" s="1"/>
      <c r="K31" s="1"/>
      <c r="L31" s="1"/>
    </row>
    <row r="32" spans="2:15" x14ac:dyDescent="0.25">
      <c r="B32" s="2" t="s">
        <v>510</v>
      </c>
      <c r="C32" s="13">
        <v>23106422</v>
      </c>
      <c r="F32" s="2" t="s">
        <v>1423</v>
      </c>
      <c r="G32" s="14">
        <v>2.0279528089552982E-4</v>
      </c>
      <c r="I32" s="1"/>
      <c r="J32" s="1"/>
      <c r="K32" s="1"/>
      <c r="L32" s="1"/>
      <c r="M32" s="1"/>
      <c r="N32" s="1"/>
      <c r="O32" s="1"/>
    </row>
    <row r="33" spans="2:7" x14ac:dyDescent="0.25">
      <c r="B33" s="2" t="s">
        <v>509</v>
      </c>
      <c r="C33" s="13">
        <v>27766</v>
      </c>
      <c r="F33" s="2" t="s">
        <v>1398</v>
      </c>
      <c r="G33" s="14">
        <v>5.6924151840654939E-3</v>
      </c>
    </row>
    <row r="34" spans="2:7" x14ac:dyDescent="0.25">
      <c r="B34" s="2" t="s">
        <v>508</v>
      </c>
      <c r="C34" s="13">
        <v>779385</v>
      </c>
      <c r="F34" s="2" t="s">
        <v>1103</v>
      </c>
      <c r="G34" s="14">
        <v>7.7417460016349681E-3</v>
      </c>
    </row>
    <row r="35" spans="2:7" x14ac:dyDescent="0.25">
      <c r="B35" s="2" t="s">
        <v>507</v>
      </c>
      <c r="C35" s="13">
        <v>7076642</v>
      </c>
      <c r="F35" s="2" t="s">
        <v>1153</v>
      </c>
      <c r="G35" s="14">
        <v>8.2784311574184595E-3</v>
      </c>
    </row>
    <row r="36" spans="2:7" x14ac:dyDescent="0.25">
      <c r="B36" s="2" t="s">
        <v>511</v>
      </c>
      <c r="C36" s="13">
        <v>2517651</v>
      </c>
      <c r="F36" s="2" t="s">
        <v>1169</v>
      </c>
      <c r="G36" s="14">
        <v>9.6908112564250068E-3</v>
      </c>
    </row>
    <row r="37" spans="2:7" x14ac:dyDescent="0.25">
      <c r="B37" s="2" t="s">
        <v>495</v>
      </c>
      <c r="C37" s="13">
        <v>2144643</v>
      </c>
      <c r="F37" s="2" t="s">
        <v>1134</v>
      </c>
      <c r="G37" s="14">
        <v>1.4679658428941613E-2</v>
      </c>
    </row>
    <row r="38" spans="2:7" x14ac:dyDescent="0.25">
      <c r="B38" s="2" t="s">
        <v>506</v>
      </c>
      <c r="C38" s="13">
        <v>2660319</v>
      </c>
      <c r="F38" s="2" t="s">
        <v>1245</v>
      </c>
      <c r="G38" s="14">
        <v>1.5663886753786348E-2</v>
      </c>
    </row>
    <row r="39" spans="2:7" x14ac:dyDescent="0.25">
      <c r="B39" s="2" t="s">
        <v>505</v>
      </c>
      <c r="C39" s="13">
        <v>39694159</v>
      </c>
      <c r="F39" s="2" t="s">
        <v>1272</v>
      </c>
      <c r="G39" s="14">
        <v>1.8388235314482155E-2</v>
      </c>
    </row>
    <row r="40" spans="2:7" x14ac:dyDescent="0.25">
      <c r="B40" s="2" t="s">
        <v>504</v>
      </c>
      <c r="C40" s="13">
        <v>1326831</v>
      </c>
      <c r="F40" s="2" t="s">
        <v>1212</v>
      </c>
      <c r="G40" s="14">
        <v>1.9430243422772997E-2</v>
      </c>
    </row>
    <row r="41" spans="2:7" x14ac:dyDescent="0.25">
      <c r="B41" s="2" t="s">
        <v>503</v>
      </c>
      <c r="C41" s="13">
        <v>1133453</v>
      </c>
      <c r="F41" s="2" t="s">
        <v>1011</v>
      </c>
      <c r="G41" s="14">
        <v>3.8347809040057954E-2</v>
      </c>
    </row>
    <row r="42" spans="2:7" x14ac:dyDescent="0.25">
      <c r="B42" s="2" t="s">
        <v>502</v>
      </c>
      <c r="C42" s="13">
        <v>2009886</v>
      </c>
      <c r="F42" s="2" t="s">
        <v>1355</v>
      </c>
      <c r="G42" s="14">
        <v>5.168586048358078E-2</v>
      </c>
    </row>
    <row r="43" spans="2:7" x14ac:dyDescent="0.25">
      <c r="B43" s="2" t="s">
        <v>501</v>
      </c>
      <c r="C43" s="13">
        <v>9108391</v>
      </c>
      <c r="F43" s="2" t="s">
        <v>1124</v>
      </c>
      <c r="G43" s="14">
        <v>6.652520029357184E-2</v>
      </c>
    </row>
    <row r="44" spans="2:7" x14ac:dyDescent="0.25">
      <c r="B44" s="2" t="s">
        <v>500</v>
      </c>
      <c r="C44" s="13">
        <v>1059972</v>
      </c>
      <c r="F44" s="2" t="s">
        <v>1076</v>
      </c>
      <c r="G44" s="14">
        <v>6.8481299037359306E-2</v>
      </c>
    </row>
    <row r="45" spans="2:7" x14ac:dyDescent="0.25">
      <c r="B45" s="2" t="s">
        <v>499</v>
      </c>
      <c r="C45" s="13">
        <v>9376213</v>
      </c>
      <c r="F45" s="2" t="s">
        <v>1010</v>
      </c>
      <c r="G45" s="14">
        <v>7.5714362372116401E-2</v>
      </c>
    </row>
    <row r="46" spans="2:7" x14ac:dyDescent="0.25">
      <c r="B46" s="2" t="s">
        <v>498</v>
      </c>
      <c r="C46" s="13">
        <v>19277686</v>
      </c>
      <c r="F46" s="2" t="s">
        <v>1054</v>
      </c>
      <c r="G46" s="14">
        <v>0.1407989536622424</v>
      </c>
    </row>
    <row r="47" spans="2:7" x14ac:dyDescent="0.25">
      <c r="B47" s="2" t="s">
        <v>497</v>
      </c>
      <c r="C47" s="13">
        <v>5250444</v>
      </c>
      <c r="F47" s="2" t="s">
        <v>1442</v>
      </c>
      <c r="G47" s="14">
        <v>0.16876299574950118</v>
      </c>
    </row>
    <row r="48" spans="2:7" x14ac:dyDescent="0.25">
      <c r="B48" s="2" t="s">
        <v>496</v>
      </c>
      <c r="C48" s="13">
        <v>10366538</v>
      </c>
      <c r="F48" s="2" t="s">
        <v>1185</v>
      </c>
      <c r="G48" s="14">
        <v>0.28991529656114756</v>
      </c>
    </row>
    <row r="49" spans="2:7" x14ac:dyDescent="0.25">
      <c r="B49" s="2" t="s">
        <v>494</v>
      </c>
      <c r="C49" s="13">
        <v>136916401</v>
      </c>
      <c r="F49" s="2" t="s">
        <v>494</v>
      </c>
      <c r="G49" s="14">
        <v>1</v>
      </c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D3E90-5F6A-4072-B4CB-4ECF85D9BD26}">
  <sheetPr codeName="Ark7">
    <tabColor rgb="FFFFFFCC"/>
  </sheetPr>
  <dimension ref="A3:S50"/>
  <sheetViews>
    <sheetView topLeftCell="B4" workbookViewId="0">
      <selection activeCell="N11" sqref="N11"/>
    </sheetView>
  </sheetViews>
  <sheetFormatPr baseColWidth="10" defaultRowHeight="12" x14ac:dyDescent="0.25"/>
  <cols>
    <col min="1" max="1" width="28.42578125" bestFit="1" customWidth="1"/>
    <col min="2" max="2" width="19.28515625" bestFit="1" customWidth="1"/>
    <col min="3" max="17" width="5.42578125" bestFit="1" customWidth="1"/>
    <col min="18" max="19" width="9.140625" bestFit="1" customWidth="1"/>
  </cols>
  <sheetData>
    <row r="3" spans="1:19" x14ac:dyDescent="0.25">
      <c r="A3" s="1" t="s">
        <v>1483</v>
      </c>
      <c r="B3" t="s" vm="11">
        <v>1458</v>
      </c>
    </row>
    <row r="5" spans="1:19" x14ac:dyDescent="0.25">
      <c r="A5" s="1" t="s">
        <v>1454</v>
      </c>
      <c r="B5" s="1" t="s">
        <v>1443</v>
      </c>
    </row>
    <row r="6" spans="1:19" x14ac:dyDescent="0.25">
      <c r="A6" s="1" t="s">
        <v>0</v>
      </c>
      <c r="B6" t="s">
        <v>1011</v>
      </c>
      <c r="C6" t="s">
        <v>1153</v>
      </c>
      <c r="D6" t="s">
        <v>1103</v>
      </c>
      <c r="E6" t="s">
        <v>1423</v>
      </c>
      <c r="F6" t="s">
        <v>1054</v>
      </c>
      <c r="G6" t="s">
        <v>1212</v>
      </c>
      <c r="H6" t="s">
        <v>1272</v>
      </c>
      <c r="I6" t="s">
        <v>1355</v>
      </c>
      <c r="J6" t="s">
        <v>1076</v>
      </c>
      <c r="K6" t="s">
        <v>1185</v>
      </c>
      <c r="L6" t="s">
        <v>1245</v>
      </c>
      <c r="M6" t="s">
        <v>1134</v>
      </c>
      <c r="N6" t="s">
        <v>1398</v>
      </c>
      <c r="O6" t="s">
        <v>1442</v>
      </c>
      <c r="P6" t="s">
        <v>1169</v>
      </c>
      <c r="Q6" t="s">
        <v>1124</v>
      </c>
      <c r="R6" t="s">
        <v>1010</v>
      </c>
      <c r="S6" t="s">
        <v>494</v>
      </c>
    </row>
    <row r="7" spans="1:19" x14ac:dyDescent="0.25">
      <c r="A7" s="2" t="s">
        <v>429</v>
      </c>
      <c r="B7" s="14">
        <v>5.6830750656557238E-2</v>
      </c>
      <c r="C7" s="14">
        <v>7.517129100388373E-3</v>
      </c>
      <c r="D7" s="14">
        <v>1.2778929424842763E-2</v>
      </c>
      <c r="E7" s="14">
        <v>2.3945328969088029E-3</v>
      </c>
      <c r="F7" s="14">
        <v>0.12153908694085512</v>
      </c>
      <c r="G7" s="14">
        <v>1.9136184035396478E-2</v>
      </c>
      <c r="H7" s="14">
        <v>1.7294497973769682E-2</v>
      </c>
      <c r="I7" s="14">
        <v>3.3464235530708493E-2</v>
      </c>
      <c r="J7" s="14">
        <v>8.8308012762375904E-2</v>
      </c>
      <c r="K7" s="14">
        <v>0.24723988422302232</v>
      </c>
      <c r="L7" s="14">
        <v>1.3501636369973915E-2</v>
      </c>
      <c r="M7" s="14">
        <v>1.9217743885286923E-2</v>
      </c>
      <c r="N7" s="14">
        <v>1.0267669321165665E-2</v>
      </c>
      <c r="O7" s="14">
        <v>0.18260557700108143</v>
      </c>
      <c r="P7" s="14">
        <v>7.205391795215863E-3</v>
      </c>
      <c r="Q7" s="14">
        <v>7.5695000440702043E-2</v>
      </c>
      <c r="R7" s="14">
        <v>8.5003737641748983E-2</v>
      </c>
      <c r="S7" s="14">
        <v>1</v>
      </c>
    </row>
    <row r="8" spans="1:19" x14ac:dyDescent="0.25">
      <c r="A8" s="2" t="s">
        <v>430</v>
      </c>
      <c r="B8" s="14">
        <v>5.4431257350533724E-2</v>
      </c>
      <c r="C8" s="14">
        <v>7.8847966732069029E-3</v>
      </c>
      <c r="D8" s="14">
        <v>1.1442775657973728E-2</v>
      </c>
      <c r="E8" s="14">
        <v>2.4587948186663411E-3</v>
      </c>
      <c r="F8" s="14">
        <v>0.12137996912956661</v>
      </c>
      <c r="G8" s="14">
        <v>1.9477603987599748E-2</v>
      </c>
      <c r="H8" s="14">
        <v>1.5545707963385603E-2</v>
      </c>
      <c r="I8" s="14">
        <v>3.5607063070291718E-2</v>
      </c>
      <c r="J8" s="14">
        <v>8.485707355813811E-2</v>
      </c>
      <c r="K8" s="14">
        <v>0.25377977644251287</v>
      </c>
      <c r="L8" s="14">
        <v>1.461805192231375E-2</v>
      </c>
      <c r="M8" s="14">
        <v>1.8216680353105294E-2</v>
      </c>
      <c r="N8" s="14">
        <v>9.17243417851713E-3</v>
      </c>
      <c r="O8" s="14">
        <v>0.17930984666527472</v>
      </c>
      <c r="P8" s="14">
        <v>7.5017178369094079E-3</v>
      </c>
      <c r="Q8" s="14">
        <v>7.8932448143024331E-2</v>
      </c>
      <c r="R8" s="14">
        <v>8.5384002248980032E-2</v>
      </c>
      <c r="S8" s="14">
        <v>1</v>
      </c>
    </row>
    <row r="9" spans="1:19" x14ac:dyDescent="0.25">
      <c r="A9" s="2" t="s">
        <v>1444</v>
      </c>
      <c r="B9" s="14">
        <v>5.0248433933537666E-2</v>
      </c>
      <c r="C9" s="14">
        <v>7.0869872094772432E-3</v>
      </c>
      <c r="D9" s="14">
        <v>9.4652482080853171E-3</v>
      </c>
      <c r="E9" s="14">
        <v>1.781405664017005E-3</v>
      </c>
      <c r="F9" s="14">
        <v>0.12208340880153574</v>
      </c>
      <c r="G9" s="14">
        <v>1.8054086028747727E-2</v>
      </c>
      <c r="H9" s="14">
        <v>1.5694751057663155E-2</v>
      </c>
      <c r="I9" s="14">
        <v>3.7647625462781879E-2</v>
      </c>
      <c r="J9" s="14">
        <v>7.9510591800856747E-2</v>
      </c>
      <c r="K9" s="14">
        <v>0.27061798856778918</v>
      </c>
      <c r="L9" s="14">
        <v>1.4578489325195247E-2</v>
      </c>
      <c r="M9" s="14">
        <v>1.7417135290597935E-2</v>
      </c>
      <c r="N9" s="14">
        <v>8.0328256724673079E-3</v>
      </c>
      <c r="O9" s="14">
        <v>0.17792063812796199</v>
      </c>
      <c r="P9" s="14">
        <v>6.2113335070682124E-3</v>
      </c>
      <c r="Q9" s="14">
        <v>7.7415170758258378E-2</v>
      </c>
      <c r="R9" s="14">
        <v>8.6233880583959283E-2</v>
      </c>
      <c r="S9" s="14">
        <v>1</v>
      </c>
    </row>
    <row r="10" spans="1:19" x14ac:dyDescent="0.25">
      <c r="A10" s="2" t="s">
        <v>1445</v>
      </c>
      <c r="B10" s="14">
        <v>5.3986557218518312E-2</v>
      </c>
      <c r="C10" s="14">
        <v>6.0680662123628213E-3</v>
      </c>
      <c r="D10" s="14">
        <v>9.7482896749897241E-3</v>
      </c>
      <c r="E10" s="14">
        <v>1.6628918241267002E-3</v>
      </c>
      <c r="F10" s="14">
        <v>0.12013814586578181</v>
      </c>
      <c r="G10" s="14">
        <v>1.6421975492781935E-2</v>
      </c>
      <c r="H10" s="14">
        <v>1.7048341995126851E-2</v>
      </c>
      <c r="I10" s="14">
        <v>3.7884161577350771E-2</v>
      </c>
      <c r="J10" s="14">
        <v>7.9200446511178524E-2</v>
      </c>
      <c r="K10" s="14">
        <v>0.26776088360214439</v>
      </c>
      <c r="L10" s="14">
        <v>1.6958496285615327E-2</v>
      </c>
      <c r="M10" s="14">
        <v>1.7983634537156571E-2</v>
      </c>
      <c r="N10" s="14">
        <v>7.4881287636100287E-3</v>
      </c>
      <c r="O10" s="14">
        <v>0.17783841488531624</v>
      </c>
      <c r="P10" s="14">
        <v>6.1628031861367593E-3</v>
      </c>
      <c r="Q10" s="14">
        <v>8.1275765942221828E-2</v>
      </c>
      <c r="R10" s="14">
        <v>8.2372996425581393E-2</v>
      </c>
      <c r="S10" s="14">
        <v>1</v>
      </c>
    </row>
    <row r="11" spans="1:19" x14ac:dyDescent="0.25">
      <c r="A11" s="2" t="s">
        <v>1446</v>
      </c>
      <c r="B11" s="14">
        <v>5.1706220282438091E-2</v>
      </c>
      <c r="C11" s="14">
        <v>5.7436513644530656E-3</v>
      </c>
      <c r="D11" s="14">
        <v>1.0528627523783911E-2</v>
      </c>
      <c r="E11" s="14">
        <v>1.5425936986128491E-3</v>
      </c>
      <c r="F11" s="14">
        <v>0.12216714403208967</v>
      </c>
      <c r="G11" s="14">
        <v>1.5915863872448591E-2</v>
      </c>
      <c r="H11" s="14">
        <v>2.0221936905060408E-2</v>
      </c>
      <c r="I11" s="14">
        <v>4.0022355571093321E-2</v>
      </c>
      <c r="J11" s="14">
        <v>8.0585514297701194E-2</v>
      </c>
      <c r="K11" s="14">
        <v>0.27195600453323576</v>
      </c>
      <c r="L11" s="14">
        <v>1.5417162277945253E-2</v>
      </c>
      <c r="M11" s="14">
        <v>1.756197357022115E-2</v>
      </c>
      <c r="N11" s="14">
        <v>7.3902125763360207E-3</v>
      </c>
      <c r="O11" s="14">
        <v>0.16930302774031986</v>
      </c>
      <c r="P11" s="14">
        <v>5.8348146190829748E-3</v>
      </c>
      <c r="Q11" s="14">
        <v>7.9006637606707369E-2</v>
      </c>
      <c r="R11" s="14">
        <v>8.5096259528470525E-2</v>
      </c>
      <c r="S11" s="14">
        <v>1</v>
      </c>
    </row>
    <row r="12" spans="1:19" x14ac:dyDescent="0.25">
      <c r="A12" s="2" t="s">
        <v>1447</v>
      </c>
      <c r="B12" s="14">
        <v>5.0746999077967439E-2</v>
      </c>
      <c r="C12" s="14">
        <v>5.5178816048454486E-3</v>
      </c>
      <c r="D12" s="14">
        <v>9.2564820053237101E-3</v>
      </c>
      <c r="E12" s="14">
        <v>1.351494782920156E-3</v>
      </c>
      <c r="F12" s="14">
        <v>0.12179691125958124</v>
      </c>
      <c r="G12" s="14">
        <v>1.6003426999956903E-2</v>
      </c>
      <c r="H12" s="14">
        <v>1.8505933831165958E-2</v>
      </c>
      <c r="I12" s="14">
        <v>4.2118957895895405E-2</v>
      </c>
      <c r="J12" s="14">
        <v>7.7821217565612999E-2</v>
      </c>
      <c r="K12" s="14">
        <v>0.27571389510723704</v>
      </c>
      <c r="L12" s="14">
        <v>1.5280119626841997E-2</v>
      </c>
      <c r="M12" s="14">
        <v>1.6615755632792342E-2</v>
      </c>
      <c r="N12" s="14">
        <v>7.4205833322488332E-3</v>
      </c>
      <c r="O12" s="14">
        <v>0.17284410717603446</v>
      </c>
      <c r="P12" s="14">
        <v>5.3340260621505793E-3</v>
      </c>
      <c r="Q12" s="14">
        <v>7.9698128343872174E-2</v>
      </c>
      <c r="R12" s="14">
        <v>8.397407969555333E-2</v>
      </c>
      <c r="S12" s="14">
        <v>1</v>
      </c>
    </row>
    <row r="13" spans="1:19" x14ac:dyDescent="0.25">
      <c r="A13" s="2" t="s">
        <v>1448</v>
      </c>
      <c r="B13" s="14">
        <v>4.8155399036110338E-2</v>
      </c>
      <c r="C13" s="14">
        <v>6.4193832887115745E-3</v>
      </c>
      <c r="D13" s="14">
        <v>8.5805938493995603E-3</v>
      </c>
      <c r="E13" s="14">
        <v>1.2388873789953461E-3</v>
      </c>
      <c r="F13" s="14">
        <v>0.12219393419284739</v>
      </c>
      <c r="G13" s="14">
        <v>1.5809109648764533E-2</v>
      </c>
      <c r="H13" s="14">
        <v>1.8521113375933408E-2</v>
      </c>
      <c r="I13" s="14">
        <v>4.3967668489769886E-2</v>
      </c>
      <c r="J13" s="14">
        <v>7.5629544266567414E-2</v>
      </c>
      <c r="K13" s="14">
        <v>0.28278221372286017</v>
      </c>
      <c r="L13" s="14">
        <v>1.4689347303449937E-2</v>
      </c>
      <c r="M13" s="14">
        <v>1.4972583406737291E-2</v>
      </c>
      <c r="N13" s="14">
        <v>7.8560341134404337E-3</v>
      </c>
      <c r="O13" s="14">
        <v>0.17271138791543902</v>
      </c>
      <c r="P13" s="14">
        <v>5.1803094475020824E-3</v>
      </c>
      <c r="Q13" s="14">
        <v>8.0823635703810709E-2</v>
      </c>
      <c r="R13" s="14">
        <v>8.0468854859660918E-2</v>
      </c>
      <c r="S13" s="14">
        <v>1</v>
      </c>
    </row>
    <row r="14" spans="1:19" x14ac:dyDescent="0.25">
      <c r="A14" s="2" t="s">
        <v>1449</v>
      </c>
      <c r="B14" s="14">
        <v>4.6217867661320154E-2</v>
      </c>
      <c r="C14" s="14">
        <v>8.0734976038065922E-3</v>
      </c>
      <c r="D14" s="14">
        <v>7.6257861855460298E-3</v>
      </c>
      <c r="E14" s="14">
        <v>1.0368885322532915E-3</v>
      </c>
      <c r="F14" s="14">
        <v>0.12117997876061327</v>
      </c>
      <c r="G14" s="14">
        <v>1.6907878167710225E-2</v>
      </c>
      <c r="H14" s="14">
        <v>1.764900308823061E-2</v>
      </c>
      <c r="I14" s="14">
        <v>4.9178056215427902E-2</v>
      </c>
      <c r="J14" s="14">
        <v>7.1789969128899705E-2</v>
      </c>
      <c r="K14" s="14">
        <v>0.288425511630505</v>
      </c>
      <c r="L14" s="14">
        <v>1.4181836778951785E-2</v>
      </c>
      <c r="M14" s="14">
        <v>1.3474041391124113E-2</v>
      </c>
      <c r="N14" s="14">
        <v>7.5887758522547493E-3</v>
      </c>
      <c r="O14" s="14">
        <v>0.17077052587948333</v>
      </c>
      <c r="P14" s="14">
        <v>6.2560614537129754E-3</v>
      </c>
      <c r="Q14" s="14">
        <v>8.0916525885771043E-2</v>
      </c>
      <c r="R14" s="14">
        <v>7.8727795784389196E-2</v>
      </c>
      <c r="S14" s="14">
        <v>1</v>
      </c>
    </row>
    <row r="15" spans="1:19" x14ac:dyDescent="0.25">
      <c r="A15" s="2" t="s">
        <v>431</v>
      </c>
      <c r="B15" s="14">
        <v>4.3918639775020286E-2</v>
      </c>
      <c r="C15" s="14">
        <v>8.1173732834141209E-3</v>
      </c>
      <c r="D15" s="14">
        <v>7.6195986235439205E-3</v>
      </c>
      <c r="E15" s="14">
        <v>7.2508973689436795E-4</v>
      </c>
      <c r="F15" s="14">
        <v>0.12901460737656886</v>
      </c>
      <c r="G15" s="14">
        <v>1.7559093645107746E-2</v>
      </c>
      <c r="H15" s="14">
        <v>1.8312011626567024E-2</v>
      </c>
      <c r="I15" s="14">
        <v>4.9165711986250152E-2</v>
      </c>
      <c r="J15" s="14">
        <v>6.9740400481538969E-2</v>
      </c>
      <c r="K15" s="14">
        <v>0.29466214120566175</v>
      </c>
      <c r="L15" s="14">
        <v>1.4137200294709691E-2</v>
      </c>
      <c r="M15" s="14">
        <v>1.3212662035164113E-2</v>
      </c>
      <c r="N15" s="14">
        <v>6.8163415543116617E-3</v>
      </c>
      <c r="O15" s="14">
        <v>0.16791176607602137</v>
      </c>
      <c r="P15" s="14">
        <v>6.8474108086372986E-3</v>
      </c>
      <c r="Q15" s="14">
        <v>7.9337980466288593E-2</v>
      </c>
      <c r="R15" s="14">
        <v>7.2901971024300058E-2</v>
      </c>
      <c r="S15" s="14">
        <v>1</v>
      </c>
    </row>
    <row r="16" spans="1:19" x14ac:dyDescent="0.25">
      <c r="A16" s="2" t="s">
        <v>432</v>
      </c>
      <c r="B16" s="14">
        <v>4.1750821394700634E-2</v>
      </c>
      <c r="C16" s="14">
        <v>7.6399678725533188E-3</v>
      </c>
      <c r="D16" s="14">
        <v>7.2166951525589511E-3</v>
      </c>
      <c r="E16" s="14">
        <v>6.3466916832839769E-4</v>
      </c>
      <c r="F16" s="14">
        <v>0.13025358655179209</v>
      </c>
      <c r="G16" s="14">
        <v>1.7190835950255483E-2</v>
      </c>
      <c r="H16" s="14">
        <v>1.9164859579665475E-2</v>
      </c>
      <c r="I16" s="14">
        <v>5.1055585803465718E-2</v>
      </c>
      <c r="J16" s="14">
        <v>7.1928776365901448E-2</v>
      </c>
      <c r="K16" s="14">
        <v>0.29980311934972331</v>
      </c>
      <c r="L16" s="14">
        <v>1.3793222209145133E-2</v>
      </c>
      <c r="M16" s="14">
        <v>1.2381231635952223E-2</v>
      </c>
      <c r="N16" s="14">
        <v>7.3957073344887323E-3</v>
      </c>
      <c r="O16" s="14">
        <v>0.16084000826606115</v>
      </c>
      <c r="P16" s="14">
        <v>7.1524369080498643E-3</v>
      </c>
      <c r="Q16" s="14">
        <v>7.7780686421084405E-2</v>
      </c>
      <c r="R16" s="14">
        <v>7.4017790036273651E-2</v>
      </c>
      <c r="S16" s="14">
        <v>1</v>
      </c>
    </row>
    <row r="17" spans="1:19" x14ac:dyDescent="0.25">
      <c r="A17" s="2" t="s">
        <v>1450</v>
      </c>
      <c r="B17" s="14">
        <v>3.9969796448618297E-2</v>
      </c>
      <c r="C17" s="14">
        <v>7.1467111041045011E-3</v>
      </c>
      <c r="D17" s="14">
        <v>8.5194047703778739E-3</v>
      </c>
      <c r="E17" s="14">
        <v>4.9620726351780515E-4</v>
      </c>
      <c r="F17" s="14">
        <v>0.13138159000247548</v>
      </c>
      <c r="G17" s="14">
        <v>1.9537621713626871E-2</v>
      </c>
      <c r="H17" s="14">
        <v>1.9033540264878003E-2</v>
      </c>
      <c r="I17" s="14">
        <v>5.2923923480805428E-2</v>
      </c>
      <c r="J17" s="14">
        <v>7.1540116211500651E-2</v>
      </c>
      <c r="K17" s="14">
        <v>0.29919175417837313</v>
      </c>
      <c r="L17" s="14">
        <v>1.3306940824735717E-2</v>
      </c>
      <c r="M17" s="14">
        <v>1.2207085319178095E-2</v>
      </c>
      <c r="N17" s="14">
        <v>7.6050562673795428E-3</v>
      </c>
      <c r="O17" s="14">
        <v>0.15574659806318147</v>
      </c>
      <c r="P17" s="14">
        <v>8.4895897416686506E-3</v>
      </c>
      <c r="Q17" s="14">
        <v>7.8061678304311655E-2</v>
      </c>
      <c r="R17" s="14">
        <v>7.4842386041266806E-2</v>
      </c>
      <c r="S17" s="14">
        <v>1</v>
      </c>
    </row>
    <row r="18" spans="1:19" x14ac:dyDescent="0.25">
      <c r="A18" s="2" t="s">
        <v>433</v>
      </c>
      <c r="B18" s="14">
        <v>4.0804555575262053E-2</v>
      </c>
      <c r="C18" s="14">
        <v>7.6267258552427742E-3</v>
      </c>
      <c r="D18" s="14">
        <v>8.6253961567495461E-3</v>
      </c>
      <c r="E18" s="14">
        <v>4.5118354461822971E-4</v>
      </c>
      <c r="F18" s="14">
        <v>0.13752597382198781</v>
      </c>
      <c r="G18" s="14">
        <v>2.0281220005408041E-2</v>
      </c>
      <c r="H18" s="14">
        <v>2.029091334109661E-2</v>
      </c>
      <c r="I18" s="14">
        <v>5.4567419646953774E-2</v>
      </c>
      <c r="J18" s="14">
        <v>7.1167902717371848E-2</v>
      </c>
      <c r="K18" s="14">
        <v>0.29405297829606125</v>
      </c>
      <c r="L18" s="14">
        <v>1.396376351055339E-2</v>
      </c>
      <c r="M18" s="14">
        <v>1.2328779400077743E-2</v>
      </c>
      <c r="N18" s="14">
        <v>6.7282874453985526E-3</v>
      </c>
      <c r="O18" s="14">
        <v>0.15716835943996543</v>
      </c>
      <c r="P18" s="14">
        <v>9.7639974606883503E-3</v>
      </c>
      <c r="Q18" s="14">
        <v>7.3415877506483831E-2</v>
      </c>
      <c r="R18" s="14">
        <v>7.1236666276080732E-2</v>
      </c>
      <c r="S18" s="14">
        <v>1</v>
      </c>
    </row>
    <row r="19" spans="1:19" x14ac:dyDescent="0.25">
      <c r="A19" s="2" t="s">
        <v>434</v>
      </c>
      <c r="B19" s="14">
        <v>3.8067699746791361E-2</v>
      </c>
      <c r="C19" s="14">
        <v>7.0745962569310041E-3</v>
      </c>
      <c r="D19" s="14">
        <v>8.8178645320947883E-3</v>
      </c>
      <c r="E19" s="14">
        <v>4.7089384781806912E-4</v>
      </c>
      <c r="F19" s="14">
        <v>0.13263638582327905</v>
      </c>
      <c r="G19" s="14">
        <v>2.0860321280814591E-2</v>
      </c>
      <c r="H19" s="14">
        <v>2.0749262183551082E-2</v>
      </c>
      <c r="I19" s="14">
        <v>5.288471333945266E-2</v>
      </c>
      <c r="J19" s="14">
        <v>7.5536727014185581E-2</v>
      </c>
      <c r="K19" s="14">
        <v>0.29660309459523188</v>
      </c>
      <c r="L19" s="14">
        <v>1.4847564335684925E-2</v>
      </c>
      <c r="M19" s="14">
        <v>1.4398146826468988E-2</v>
      </c>
      <c r="N19" s="14">
        <v>6.4368867170036806E-3</v>
      </c>
      <c r="O19" s="14">
        <v>0.15442899607943297</v>
      </c>
      <c r="P19" s="14">
        <v>9.8770611748480296E-3</v>
      </c>
      <c r="Q19" s="14">
        <v>7.5245988754066032E-2</v>
      </c>
      <c r="R19" s="14">
        <v>7.1063797492345288E-2</v>
      </c>
      <c r="S19" s="14">
        <v>1</v>
      </c>
    </row>
    <row r="20" spans="1:19" x14ac:dyDescent="0.25">
      <c r="A20" s="2" t="s">
        <v>1451</v>
      </c>
      <c r="B20" s="14">
        <v>3.8881941921560956E-2</v>
      </c>
      <c r="C20" s="14">
        <v>7.2000611877896239E-3</v>
      </c>
      <c r="D20" s="14">
        <v>9.1566161684949153E-3</v>
      </c>
      <c r="E20" s="14">
        <v>5.2178924090630829E-4</v>
      </c>
      <c r="F20" s="14">
        <v>0.13603740700495379</v>
      </c>
      <c r="G20" s="14">
        <v>1.9966315853955436E-2</v>
      </c>
      <c r="H20" s="14">
        <v>2.0049780878652699E-2</v>
      </c>
      <c r="I20" s="14">
        <v>5.3374161877805984E-2</v>
      </c>
      <c r="J20" s="14">
        <v>7.0726152556858268E-2</v>
      </c>
      <c r="K20" s="14">
        <v>0.29496484409778612</v>
      </c>
      <c r="L20" s="14">
        <v>1.4831837518584743E-2</v>
      </c>
      <c r="M20" s="14">
        <v>1.4771162150495759E-2</v>
      </c>
      <c r="N20" s="14">
        <v>6.8810715037085635E-3</v>
      </c>
      <c r="O20" s="14">
        <v>0.16144645477376268</v>
      </c>
      <c r="P20" s="14">
        <v>9.7961240668032312E-3</v>
      </c>
      <c r="Q20" s="14">
        <v>7.0169119778009673E-2</v>
      </c>
      <c r="R20" s="14">
        <v>7.1225159419871273E-2</v>
      </c>
      <c r="S20" s="14">
        <v>1</v>
      </c>
    </row>
    <row r="21" spans="1:19" x14ac:dyDescent="0.25">
      <c r="A21" s="2" t="s">
        <v>435</v>
      </c>
      <c r="B21" s="14">
        <v>3.719334204943843E-2</v>
      </c>
      <c r="C21" s="14">
        <v>7.5195535923713776E-3</v>
      </c>
      <c r="D21" s="14">
        <v>8.4517912041785562E-3</v>
      </c>
      <c r="E21" s="14">
        <v>5.1758009945042057E-4</v>
      </c>
      <c r="F21" s="14">
        <v>0.13841434829879004</v>
      </c>
      <c r="G21" s="14">
        <v>1.7939890008108177E-2</v>
      </c>
      <c r="H21" s="14">
        <v>1.8382457863439495E-2</v>
      </c>
      <c r="I21" s="14">
        <v>5.3802795192712E-2</v>
      </c>
      <c r="J21" s="14">
        <v>7.1420879457903527E-2</v>
      </c>
      <c r="K21" s="14">
        <v>0.29428558931402932</v>
      </c>
      <c r="L21" s="14">
        <v>1.5109734457459729E-2</v>
      </c>
      <c r="M21" s="14">
        <v>1.4490613036907317E-2</v>
      </c>
      <c r="N21" s="14">
        <v>5.7448314250729523E-3</v>
      </c>
      <c r="O21" s="14">
        <v>0.16334169754447814</v>
      </c>
      <c r="P21" s="14">
        <v>9.9962877562938136E-3</v>
      </c>
      <c r="Q21" s="14">
        <v>6.7934417929212607E-2</v>
      </c>
      <c r="R21" s="14">
        <v>7.5454190770154084E-2</v>
      </c>
      <c r="S21" s="14">
        <v>1</v>
      </c>
    </row>
    <row r="22" spans="1:19" x14ac:dyDescent="0.25">
      <c r="A22" s="2" t="s">
        <v>436</v>
      </c>
      <c r="B22" s="14">
        <v>3.8347980450961723E-2</v>
      </c>
      <c r="C22" s="14">
        <v>8.2784681611848283E-3</v>
      </c>
      <c r="D22" s="14">
        <v>7.7417806064719093E-3</v>
      </c>
      <c r="E22" s="14">
        <v>2.0279618737032587E-4</v>
      </c>
      <c r="F22" s="14">
        <v>0.14079958301960338</v>
      </c>
      <c r="G22" s="14">
        <v>1.9430330274034357E-2</v>
      </c>
      <c r="H22" s="14">
        <v>1.8388317508070601E-2</v>
      </c>
      <c r="I22" s="14">
        <v>5.1686091514251874E-2</v>
      </c>
      <c r="J22" s="14">
        <v>6.8481605141975266E-2</v>
      </c>
      <c r="K22" s="14">
        <v>0.28991510248682861</v>
      </c>
      <c r="L22" s="14">
        <v>1.5663956769806878E-2</v>
      </c>
      <c r="M22" s="14">
        <v>1.4679724045559128E-2</v>
      </c>
      <c r="N22" s="14">
        <v>5.6924406285968959E-3</v>
      </c>
      <c r="O22" s="14">
        <v>0.16876077016946525</v>
      </c>
      <c r="P22" s="14">
        <v>9.6908545733903634E-3</v>
      </c>
      <c r="Q22" s="14">
        <v>6.6525497654620389E-2</v>
      </c>
      <c r="R22" s="14">
        <v>7.5714700807808219E-2</v>
      </c>
      <c r="S22" s="14">
        <v>1</v>
      </c>
    </row>
    <row r="23" spans="1:19" x14ac:dyDescent="0.25">
      <c r="A23" s="2" t="s">
        <v>494</v>
      </c>
      <c r="B23" s="14">
        <v>4.5239845646304074E-2</v>
      </c>
      <c r="C23" s="14">
        <v>7.2010804286723505E-3</v>
      </c>
      <c r="D23" s="14">
        <v>9.0132348522746087E-3</v>
      </c>
      <c r="E23" s="14">
        <v>1.0417036780206654E-3</v>
      </c>
      <c r="F23" s="14">
        <v>0.12848100383154934</v>
      </c>
      <c r="G23" s="14">
        <v>1.8186044376413718E-2</v>
      </c>
      <c r="H23" s="14">
        <v>1.8507593192592518E-2</v>
      </c>
      <c r="I23" s="14">
        <v>4.6728519470821316E-2</v>
      </c>
      <c r="J23" s="14">
        <v>7.5130209508353807E-2</v>
      </c>
      <c r="K23" s="14">
        <v>0.28372042372030387</v>
      </c>
      <c r="L23" s="14">
        <v>1.467675564415882E-2</v>
      </c>
      <c r="M23" s="14">
        <v>1.511157486617125E-2</v>
      </c>
      <c r="N23" s="14">
        <v>7.3359480873650294E-3</v>
      </c>
      <c r="O23" s="14">
        <v>0.16779748187616358</v>
      </c>
      <c r="P23" s="14">
        <v>7.6617016076115773E-3</v>
      </c>
      <c r="Q23" s="14">
        <v>7.6184478778913836E-2</v>
      </c>
      <c r="R23" s="14">
        <v>7.7982400434309609E-2</v>
      </c>
      <c r="S23" s="14">
        <v>1</v>
      </c>
    </row>
    <row r="29" spans="1:19" x14ac:dyDescent="0.25">
      <c r="A29" s="1" t="s">
        <v>1483</v>
      </c>
      <c r="B29" t="s" vm="11">
        <v>1458</v>
      </c>
    </row>
    <row r="31" spans="1:19" x14ac:dyDescent="0.25">
      <c r="A31" s="1" t="s">
        <v>1454</v>
      </c>
      <c r="B31" s="1" t="s">
        <v>1443</v>
      </c>
    </row>
    <row r="32" spans="1:19" x14ac:dyDescent="0.25">
      <c r="A32" s="1" t="s">
        <v>0</v>
      </c>
      <c r="B32" t="s">
        <v>429</v>
      </c>
      <c r="C32" t="s">
        <v>430</v>
      </c>
      <c r="D32" t="s">
        <v>1444</v>
      </c>
      <c r="E32" t="s">
        <v>1445</v>
      </c>
      <c r="F32" t="s">
        <v>1446</v>
      </c>
      <c r="G32" t="s">
        <v>1447</v>
      </c>
      <c r="H32" t="s">
        <v>1448</v>
      </c>
      <c r="I32" t="s">
        <v>1449</v>
      </c>
      <c r="J32" t="s">
        <v>431</v>
      </c>
      <c r="K32" t="s">
        <v>432</v>
      </c>
      <c r="L32" t="s">
        <v>1450</v>
      </c>
      <c r="M32" t="s">
        <v>433</v>
      </c>
      <c r="N32" t="s">
        <v>434</v>
      </c>
      <c r="O32" t="s">
        <v>1451</v>
      </c>
      <c r="P32" t="s">
        <v>435</v>
      </c>
      <c r="Q32" t="s">
        <v>436</v>
      </c>
      <c r="R32" t="s">
        <v>494</v>
      </c>
    </row>
    <row r="33" spans="1:18" x14ac:dyDescent="0.25">
      <c r="A33" s="2" t="s">
        <v>1011</v>
      </c>
      <c r="B33" s="18">
        <v>7.0756083316189947E-2</v>
      </c>
      <c r="C33" s="18">
        <v>6.2404549020929442E-2</v>
      </c>
      <c r="D33" s="18">
        <v>6.2409579812580787E-2</v>
      </c>
      <c r="E33" s="18">
        <v>6.9194647211146931E-2</v>
      </c>
      <c r="F33" s="18">
        <v>6.7107686870524957E-2</v>
      </c>
      <c r="G33" s="18">
        <v>6.8638429618152294E-2</v>
      </c>
      <c r="H33" s="18">
        <v>6.5676034133401687E-2</v>
      </c>
      <c r="I33" s="18">
        <v>6.5667984866759538E-2</v>
      </c>
      <c r="J33" s="18">
        <v>6.337731616265542E-2</v>
      </c>
      <c r="K33" s="18">
        <v>6.061067928490934E-2</v>
      </c>
      <c r="L33" s="18">
        <v>5.6236588379366625E-2</v>
      </c>
      <c r="M33" s="18">
        <v>5.7993373994071097E-2</v>
      </c>
      <c r="N33" s="18">
        <v>5.6541476466808023E-2</v>
      </c>
      <c r="O33" s="18">
        <v>5.9063362566544937E-2</v>
      </c>
      <c r="P33" s="18">
        <v>5.6269703150785916E-2</v>
      </c>
      <c r="Q33" s="18">
        <v>5.8052505145173058E-2</v>
      </c>
      <c r="R33" s="14">
        <v>1</v>
      </c>
    </row>
    <row r="34" spans="1:18" x14ac:dyDescent="0.25">
      <c r="A34" s="2" t="s">
        <v>1153</v>
      </c>
      <c r="B34" s="18">
        <v>5.8797092924554907E-2</v>
      </c>
      <c r="C34" s="18">
        <v>5.67913031132114E-2</v>
      </c>
      <c r="D34" s="18">
        <v>5.5298560938195053E-2</v>
      </c>
      <c r="E34" s="18">
        <v>4.8860806411414472E-2</v>
      </c>
      <c r="F34" s="18">
        <v>4.6831816233088394E-2</v>
      </c>
      <c r="G34" s="18">
        <v>4.688703866348104E-2</v>
      </c>
      <c r="H34" s="18">
        <v>5.5002026906313027E-2</v>
      </c>
      <c r="I34" s="18">
        <v>7.2065757897641095E-2</v>
      </c>
      <c r="J34" s="18">
        <v>7.359086944695048E-2</v>
      </c>
      <c r="K34" s="18">
        <v>6.9678551274617043E-2</v>
      </c>
      <c r="L34" s="18">
        <v>6.317084833600578E-2</v>
      </c>
      <c r="M34" s="18">
        <v>6.8097522673149058E-2</v>
      </c>
      <c r="N34" s="18">
        <v>6.6013935224019687E-2</v>
      </c>
      <c r="O34" s="18">
        <v>6.8711568314244659E-2</v>
      </c>
      <c r="P34" s="18">
        <v>7.1470189195519632E-2</v>
      </c>
      <c r="Q34" s="18">
        <v>7.873211244759426E-2</v>
      </c>
      <c r="R34" s="14">
        <v>1</v>
      </c>
    </row>
    <row r="35" spans="1:18" x14ac:dyDescent="0.25">
      <c r="A35" s="2" t="s">
        <v>1103</v>
      </c>
      <c r="B35" s="18">
        <v>7.9857422908188189E-2</v>
      </c>
      <c r="C35" s="18">
        <v>6.5847560963427601E-2</v>
      </c>
      <c r="D35" s="18">
        <v>5.9006677557294003E-2</v>
      </c>
      <c r="E35" s="18">
        <v>6.27127318448292E-2</v>
      </c>
      <c r="F35" s="18">
        <v>6.8586977731042345E-2</v>
      </c>
      <c r="G35" s="18">
        <v>6.2841039684194008E-2</v>
      </c>
      <c r="H35" s="18">
        <v>5.8738074640976683E-2</v>
      </c>
      <c r="I35" s="18">
        <v>5.4383710587239231E-2</v>
      </c>
      <c r="J35" s="18">
        <v>5.5189630329131809E-2</v>
      </c>
      <c r="K35" s="18">
        <v>5.2585125480849169E-2</v>
      </c>
      <c r="L35" s="18">
        <v>6.0164000949211628E-2</v>
      </c>
      <c r="M35" s="18">
        <v>6.1530324048329879E-2</v>
      </c>
      <c r="N35" s="18">
        <v>6.5737677952206877E-2</v>
      </c>
      <c r="O35" s="18">
        <v>6.9814504157906548E-2</v>
      </c>
      <c r="P35" s="18">
        <v>6.4179836534036763E-2</v>
      </c>
      <c r="Q35" s="18">
        <v>5.8824704631136052E-2</v>
      </c>
      <c r="R35" s="14">
        <v>1</v>
      </c>
    </row>
    <row r="36" spans="1:18" x14ac:dyDescent="0.25">
      <c r="A36" s="2" t="s">
        <v>1423</v>
      </c>
      <c r="B36" s="18">
        <v>0.12947267381587016</v>
      </c>
      <c r="C36" s="18">
        <v>0.12242414755279912</v>
      </c>
      <c r="D36" s="18">
        <v>9.6087849443210124E-2</v>
      </c>
      <c r="E36" s="18">
        <v>9.2560945335147124E-2</v>
      </c>
      <c r="F36" s="18">
        <v>8.6947669770374297E-2</v>
      </c>
      <c r="G36" s="18">
        <v>7.9386794060971988E-2</v>
      </c>
      <c r="H36" s="18">
        <v>7.3378812549728389E-2</v>
      </c>
      <c r="I36" s="18">
        <v>6.3981257709850789E-2</v>
      </c>
      <c r="J36" s="18">
        <v>4.5441602486935566E-2</v>
      </c>
      <c r="K36" s="18">
        <v>4.0013675456636845E-2</v>
      </c>
      <c r="L36" s="18">
        <v>3.0319851068130951E-2</v>
      </c>
      <c r="M36" s="18">
        <v>2.7848377215959372E-2</v>
      </c>
      <c r="N36" s="18">
        <v>3.0374591308882374E-2</v>
      </c>
      <c r="O36" s="18">
        <v>3.4422488059184762E-2</v>
      </c>
      <c r="P36" s="18">
        <v>3.4006654300494148E-2</v>
      </c>
      <c r="Q36" s="18">
        <v>1.3332609865823988E-2</v>
      </c>
      <c r="R36" s="14">
        <v>1</v>
      </c>
    </row>
    <row r="37" spans="1:18" x14ac:dyDescent="0.25">
      <c r="A37" s="2" t="s">
        <v>1054</v>
      </c>
      <c r="B37" s="18">
        <v>5.3281759129456603E-2</v>
      </c>
      <c r="C37" s="18">
        <v>4.9000114915693824E-2</v>
      </c>
      <c r="D37" s="18">
        <v>5.3390940134218273E-2</v>
      </c>
      <c r="E37" s="18">
        <v>5.4218810436512735E-2</v>
      </c>
      <c r="F37" s="18">
        <v>5.5829802557692342E-2</v>
      </c>
      <c r="G37" s="18">
        <v>5.8006337022178882E-2</v>
      </c>
      <c r="H37" s="18">
        <v>5.868049585570996E-2</v>
      </c>
      <c r="I37" s="18">
        <v>6.0625711728735952E-2</v>
      </c>
      <c r="J37" s="18">
        <v>6.5555033204414179E-2</v>
      </c>
      <c r="K37" s="18">
        <v>6.6581873468566963E-2</v>
      </c>
      <c r="L37" s="18">
        <v>6.5088421060508148E-2</v>
      </c>
      <c r="M37" s="18">
        <v>6.8823482833017535E-2</v>
      </c>
      <c r="N37" s="18">
        <v>6.9367394536527863E-2</v>
      </c>
      <c r="O37" s="18">
        <v>7.2763027343834483E-2</v>
      </c>
      <c r="P37" s="18">
        <v>7.3734837173587517E-2</v>
      </c>
      <c r="Q37" s="18">
        <v>7.5051958599344756E-2</v>
      </c>
      <c r="R37" s="14">
        <v>1</v>
      </c>
    </row>
    <row r="38" spans="1:18" x14ac:dyDescent="0.25">
      <c r="A38" s="2" t="s">
        <v>1212</v>
      </c>
      <c r="B38" s="18">
        <v>5.9267771675755886E-2</v>
      </c>
      <c r="C38" s="18">
        <v>5.5550283810579366E-2</v>
      </c>
      <c r="D38" s="18">
        <v>5.5781103726267385E-2</v>
      </c>
      <c r="E38" s="18">
        <v>5.2359457020902625E-2</v>
      </c>
      <c r="F38" s="18">
        <v>5.138573363491749E-2</v>
      </c>
      <c r="G38" s="18">
        <v>5.3845924075650399E-2</v>
      </c>
      <c r="H38" s="18">
        <v>5.363548518445295E-2</v>
      </c>
      <c r="I38" s="18">
        <v>5.9760711919912307E-2</v>
      </c>
      <c r="J38" s="18">
        <v>6.3033282845602487E-2</v>
      </c>
      <c r="K38" s="18">
        <v>6.2081755798030151E-2</v>
      </c>
      <c r="L38" s="18">
        <v>6.838196779369056E-2</v>
      </c>
      <c r="M38" s="18">
        <v>7.1704542366511442E-2</v>
      </c>
      <c r="N38" s="18">
        <v>7.707514860544834E-2</v>
      </c>
      <c r="O38" s="18">
        <v>7.5448572321611576E-2</v>
      </c>
      <c r="P38" s="18">
        <v>6.7516833185962855E-2</v>
      </c>
      <c r="Q38" s="18">
        <v>7.3171426034704182E-2</v>
      </c>
      <c r="R38" s="14">
        <v>1</v>
      </c>
    </row>
    <row r="39" spans="1:18" x14ac:dyDescent="0.25">
      <c r="A39" s="2" t="s">
        <v>1272</v>
      </c>
      <c r="B39" s="18">
        <v>5.2633169266586101E-2</v>
      </c>
      <c r="C39" s="18">
        <v>4.3566187574467535E-2</v>
      </c>
      <c r="D39" s="18">
        <v>4.7649059052002035E-2</v>
      </c>
      <c r="E39" s="18">
        <v>5.3412165371605577E-2</v>
      </c>
      <c r="F39" s="18">
        <v>6.4153949500522764E-2</v>
      </c>
      <c r="G39" s="18">
        <v>6.1184180565583661E-2</v>
      </c>
      <c r="H39" s="18">
        <v>6.1744772357219292E-2</v>
      </c>
      <c r="I39" s="18">
        <v>6.1296423247613495E-2</v>
      </c>
      <c r="J39" s="18">
        <v>6.459400135431756E-2</v>
      </c>
      <c r="K39" s="18">
        <v>6.8008146445754258E-2</v>
      </c>
      <c r="L39" s="18">
        <v>6.5460267293258129E-2</v>
      </c>
      <c r="M39" s="18">
        <v>7.0492431321627178E-2</v>
      </c>
      <c r="N39" s="18">
        <v>7.5332839552018457E-2</v>
      </c>
      <c r="O39" s="18">
        <v>7.4447654788753079E-2</v>
      </c>
      <c r="P39" s="18">
        <v>6.798047090845627E-2</v>
      </c>
      <c r="Q39" s="18">
        <v>6.8044281400214623E-2</v>
      </c>
      <c r="R39" s="14">
        <v>1</v>
      </c>
    </row>
    <row r="40" spans="1:18" x14ac:dyDescent="0.25">
      <c r="A40" s="2" t="s">
        <v>1355</v>
      </c>
      <c r="B40" s="18">
        <v>4.0336702652752306E-2</v>
      </c>
      <c r="C40" s="18">
        <v>3.9522383646276082E-2</v>
      </c>
      <c r="D40" s="18">
        <v>4.5269470033680349E-2</v>
      </c>
      <c r="E40" s="18">
        <v>4.7009284379908221E-2</v>
      </c>
      <c r="F40" s="18">
        <v>5.0288793531579813E-2</v>
      </c>
      <c r="G40" s="18">
        <v>5.5153577002183159E-2</v>
      </c>
      <c r="H40" s="18">
        <v>5.8054309478238419E-2</v>
      </c>
      <c r="I40" s="18">
        <v>6.7647887189911993E-2</v>
      </c>
      <c r="J40" s="18">
        <v>6.8688872753013205E-2</v>
      </c>
      <c r="K40" s="18">
        <v>7.1757365242075655E-2</v>
      </c>
      <c r="L40" s="18">
        <v>7.2090519586436461E-2</v>
      </c>
      <c r="M40" s="18">
        <v>7.5083106878189435E-2</v>
      </c>
      <c r="N40" s="18">
        <v>7.6046592282142375E-2</v>
      </c>
      <c r="O40" s="18">
        <v>7.8494708842552996E-2</v>
      </c>
      <c r="P40" s="18">
        <v>7.880492356798359E-2</v>
      </c>
      <c r="Q40" s="18">
        <v>7.5751502933075948E-2</v>
      </c>
      <c r="R40" s="14">
        <v>1</v>
      </c>
    </row>
    <row r="41" spans="1:18" x14ac:dyDescent="0.25">
      <c r="A41" s="2" t="s">
        <v>1076</v>
      </c>
      <c r="B41" s="18">
        <v>6.6204425071339446E-2</v>
      </c>
      <c r="C41" s="18">
        <v>5.8581764328118166E-2</v>
      </c>
      <c r="D41" s="18">
        <v>5.9464836379439341E-2</v>
      </c>
      <c r="E41" s="18">
        <v>6.1125301051224386E-2</v>
      </c>
      <c r="F41" s="18">
        <v>6.2978595897262582E-2</v>
      </c>
      <c r="G41" s="18">
        <v>6.3381353503907958E-2</v>
      </c>
      <c r="H41" s="18">
        <v>6.2109771561057299E-2</v>
      </c>
      <c r="I41" s="18">
        <v>6.1420601591528366E-2</v>
      </c>
      <c r="J41" s="18">
        <v>6.0600459167906004E-2</v>
      </c>
      <c r="K41" s="18">
        <v>6.2877217412183245E-2</v>
      </c>
      <c r="L41" s="18">
        <v>6.0609846681136573E-2</v>
      </c>
      <c r="M41" s="18">
        <v>6.0906046025898802E-2</v>
      </c>
      <c r="N41" s="18">
        <v>6.7557751615214864E-2</v>
      </c>
      <c r="O41" s="18">
        <v>6.4692922258434357E-2</v>
      </c>
      <c r="P41" s="18">
        <v>6.5064055263771084E-2</v>
      </c>
      <c r="Q41" s="18">
        <v>6.2425052191577547E-2</v>
      </c>
      <c r="R41" s="14">
        <v>1</v>
      </c>
    </row>
    <row r="42" spans="1:18" x14ac:dyDescent="0.25">
      <c r="A42" s="2" t="s">
        <v>1185</v>
      </c>
      <c r="B42" s="18">
        <v>4.9082812281824421E-2</v>
      </c>
      <c r="C42" s="18">
        <v>4.6393315197303595E-2</v>
      </c>
      <c r="D42" s="18">
        <v>5.3593966957724615E-2</v>
      </c>
      <c r="E42" s="18">
        <v>5.4722321553787832E-2</v>
      </c>
      <c r="F42" s="18">
        <v>5.6280590331486184E-2</v>
      </c>
      <c r="G42" s="18">
        <v>5.9462907655066004E-2</v>
      </c>
      <c r="H42" s="18">
        <v>6.1495670154435349E-2</v>
      </c>
      <c r="I42" s="18">
        <v>6.5344339297640094E-2</v>
      </c>
      <c r="J42" s="18">
        <v>6.7801580610380288E-2</v>
      </c>
      <c r="K42" s="18">
        <v>6.9398612749099309E-2</v>
      </c>
      <c r="L42" s="18">
        <v>6.7122351745733541E-2</v>
      </c>
      <c r="M42" s="18">
        <v>6.6638593392136236E-2</v>
      </c>
      <c r="N42" s="18">
        <v>7.0245207938775117E-2</v>
      </c>
      <c r="O42" s="18">
        <v>7.1444860532884319E-2</v>
      </c>
      <c r="P42" s="18">
        <v>7.0991921404920444E-2</v>
      </c>
      <c r="Q42" s="18">
        <v>6.9980948196802645E-2</v>
      </c>
      <c r="R42" s="14">
        <v>1</v>
      </c>
    </row>
    <row r="43" spans="1:18" x14ac:dyDescent="0.25">
      <c r="A43" s="2" t="s">
        <v>1245</v>
      </c>
      <c r="B43" s="18">
        <v>5.1815280106429044E-2</v>
      </c>
      <c r="C43" s="18">
        <v>5.1659290056119953E-2</v>
      </c>
      <c r="D43" s="18">
        <v>5.5812606088655993E-2</v>
      </c>
      <c r="E43" s="18">
        <v>6.6998527517997897E-2</v>
      </c>
      <c r="F43" s="18">
        <v>6.167724578214253E-2</v>
      </c>
      <c r="G43" s="18">
        <v>6.3705184598734602E-2</v>
      </c>
      <c r="H43" s="18">
        <v>6.1752633588846424E-2</v>
      </c>
      <c r="I43" s="18">
        <v>6.2110827914550713E-2</v>
      </c>
      <c r="J43" s="18">
        <v>6.288389374613497E-2</v>
      </c>
      <c r="K43" s="18">
        <v>6.1722130837038112E-2</v>
      </c>
      <c r="L43" s="18">
        <v>5.7710695202019387E-2</v>
      </c>
      <c r="M43" s="18">
        <v>6.1173490279931762E-2</v>
      </c>
      <c r="N43" s="18">
        <v>6.797618331506293E-2</v>
      </c>
      <c r="O43" s="18">
        <v>6.944743839083159E-2</v>
      </c>
      <c r="P43" s="18">
        <v>7.0462379115805315E-2</v>
      </c>
      <c r="Q43" s="18">
        <v>7.3092193459698793E-2</v>
      </c>
      <c r="R43" s="14">
        <v>1</v>
      </c>
    </row>
    <row r="44" spans="1:18" x14ac:dyDescent="0.25">
      <c r="A44" s="2" t="s">
        <v>1134</v>
      </c>
      <c r="B44" s="18">
        <v>7.1629872938910363E-2</v>
      </c>
      <c r="C44" s="18">
        <v>6.252425242133626E-2</v>
      </c>
      <c r="D44" s="18">
        <v>6.476149122464106E-2</v>
      </c>
      <c r="E44" s="18">
        <v>6.9004231287242979E-2</v>
      </c>
      <c r="F44" s="18">
        <v>6.8236097956826905E-2</v>
      </c>
      <c r="G44" s="18">
        <v>6.7280383329183069E-2</v>
      </c>
      <c r="H44" s="18">
        <v>6.1132205226186405E-2</v>
      </c>
      <c r="I44" s="18">
        <v>5.7312987785435462E-2</v>
      </c>
      <c r="J44" s="18">
        <v>5.7080356524289028E-2</v>
      </c>
      <c r="K44" s="18">
        <v>5.380955040036707E-2</v>
      </c>
      <c r="L44" s="18">
        <v>5.1417433726984839E-2</v>
      </c>
      <c r="M44" s="18">
        <v>5.245672745741678E-2</v>
      </c>
      <c r="N44" s="18">
        <v>6.4021890641394644E-2</v>
      </c>
      <c r="O44" s="18">
        <v>6.7173236574440465E-2</v>
      </c>
      <c r="P44" s="18">
        <v>6.5630780094906804E-2</v>
      </c>
      <c r="Q44" s="18">
        <v>6.6528502410437881E-2</v>
      </c>
      <c r="R44" s="14">
        <v>1</v>
      </c>
    </row>
    <row r="45" spans="1:18" x14ac:dyDescent="0.25">
      <c r="A45" s="2" t="s">
        <v>1398</v>
      </c>
      <c r="B45" s="18">
        <v>7.883464760209874E-2</v>
      </c>
      <c r="C45" s="18">
        <v>6.4851100678783163E-2</v>
      </c>
      <c r="D45" s="18">
        <v>6.1526460952069248E-2</v>
      </c>
      <c r="E45" s="18">
        <v>5.9186823901622464E-2</v>
      </c>
      <c r="F45" s="18">
        <v>5.9149526624596431E-2</v>
      </c>
      <c r="G45" s="18">
        <v>6.1895615353932065E-2</v>
      </c>
      <c r="H45" s="18">
        <v>6.6073933158097495E-2</v>
      </c>
      <c r="I45" s="18">
        <v>6.6493680941227803E-2</v>
      </c>
      <c r="J45" s="18">
        <v>6.0659827696126059E-2</v>
      </c>
      <c r="K45" s="18">
        <v>6.6210780754059576E-2</v>
      </c>
      <c r="L45" s="18">
        <v>6.5986383425553755E-2</v>
      </c>
      <c r="M45" s="18">
        <v>5.8971086087161076E-2</v>
      </c>
      <c r="N45" s="18">
        <v>5.8959153685918746E-2</v>
      </c>
      <c r="O45" s="18">
        <v>6.4460127028934375E-2</v>
      </c>
      <c r="P45" s="18">
        <v>5.3598369011213051E-2</v>
      </c>
      <c r="Q45" s="18">
        <v>5.3142483098605954E-2</v>
      </c>
      <c r="R45" s="14">
        <v>1</v>
      </c>
    </row>
    <row r="46" spans="1:18" x14ac:dyDescent="0.25">
      <c r="A46" s="2" t="s">
        <v>1442</v>
      </c>
      <c r="B46" s="18">
        <v>6.1295713509868892E-2</v>
      </c>
      <c r="C46" s="18">
        <v>5.5425254633610838E-2</v>
      </c>
      <c r="D46" s="18">
        <v>5.9578659928753427E-2</v>
      </c>
      <c r="E46" s="18">
        <v>6.1453711974986627E-2</v>
      </c>
      <c r="F46" s="18">
        <v>5.9242022619428958E-2</v>
      </c>
      <c r="G46" s="18">
        <v>6.3029988273826221E-2</v>
      </c>
      <c r="H46" s="18">
        <v>6.3506559245079627E-2</v>
      </c>
      <c r="I46" s="18">
        <v>6.5417263939190409E-2</v>
      </c>
      <c r="J46" s="18">
        <v>6.5328361855774578E-2</v>
      </c>
      <c r="K46" s="18">
        <v>6.2952631567101847E-2</v>
      </c>
      <c r="L46" s="18">
        <v>5.9080107132629685E-2</v>
      </c>
      <c r="M46" s="18">
        <v>6.0224127866850358E-2</v>
      </c>
      <c r="N46" s="18">
        <v>6.1840790626680395E-2</v>
      </c>
      <c r="O46" s="18">
        <v>6.6120238167438394E-2</v>
      </c>
      <c r="P46" s="18">
        <v>6.6625757538653282E-2</v>
      </c>
      <c r="Q46" s="18">
        <v>6.8878811120126449E-2</v>
      </c>
      <c r="R46" s="14">
        <v>1</v>
      </c>
    </row>
    <row r="47" spans="1:18" x14ac:dyDescent="0.25">
      <c r="A47" s="2" t="s">
        <v>1169</v>
      </c>
      <c r="B47" s="18">
        <v>5.297047572619866E-2</v>
      </c>
      <c r="C47" s="18">
        <v>5.0783717356045588E-2</v>
      </c>
      <c r="D47" s="18">
        <v>4.5552210512722534E-2</v>
      </c>
      <c r="E47" s="18">
        <v>4.6640268879552541E-2</v>
      </c>
      <c r="F47" s="18">
        <v>4.4714916107670644E-2</v>
      </c>
      <c r="G47" s="18">
        <v>4.2599841890090438E-2</v>
      </c>
      <c r="H47" s="18">
        <v>4.1717043063960874E-2</v>
      </c>
      <c r="I47" s="18">
        <v>5.2485661047686739E-2</v>
      </c>
      <c r="J47" s="18">
        <v>5.8345481446894353E-2</v>
      </c>
      <c r="K47" s="18">
        <v>6.1310385003309681E-2</v>
      </c>
      <c r="L47" s="18">
        <v>7.0529306511969911E-2</v>
      </c>
      <c r="M47" s="18">
        <v>8.1939491132611564E-2</v>
      </c>
      <c r="N47" s="18">
        <v>8.6623182197939269E-2</v>
      </c>
      <c r="O47" s="18">
        <v>8.7865903367542603E-2</v>
      </c>
      <c r="P47" s="18">
        <v>8.9298476555071157E-2</v>
      </c>
      <c r="Q47" s="18">
        <v>8.6623639200733446E-2</v>
      </c>
      <c r="R47" s="14">
        <v>1</v>
      </c>
    </row>
    <row r="48" spans="1:18" x14ac:dyDescent="0.25">
      <c r="A48" s="2" t="s">
        <v>1124</v>
      </c>
      <c r="B48" s="18">
        <v>5.5963156464179376E-2</v>
      </c>
      <c r="C48" s="18">
        <v>5.3737575620683369E-2</v>
      </c>
      <c r="D48" s="18">
        <v>5.7096490890916875E-2</v>
      </c>
      <c r="E48" s="18">
        <v>6.1858951046610364E-2</v>
      </c>
      <c r="F48" s="18">
        <v>6.089023785256753E-2</v>
      </c>
      <c r="G48" s="18">
        <v>6.4011751354692961E-2</v>
      </c>
      <c r="H48" s="18">
        <v>6.5456824150526408E-2</v>
      </c>
      <c r="I48" s="18">
        <v>6.8270899802337651E-2</v>
      </c>
      <c r="J48" s="18">
        <v>6.7986192327630243E-2</v>
      </c>
      <c r="K48" s="18">
        <v>6.7051811061388647E-2</v>
      </c>
      <c r="L48" s="18">
        <v>6.5219809757392569E-2</v>
      </c>
      <c r="M48" s="18">
        <v>6.1960417027149717E-2</v>
      </c>
      <c r="N48" s="18">
        <v>6.6366433115449569E-2</v>
      </c>
      <c r="O48" s="18">
        <v>6.3295212703199349E-2</v>
      </c>
      <c r="P48" s="18">
        <v>6.1031478707579995E-2</v>
      </c>
      <c r="Q48" s="18">
        <v>5.9802758117695365E-2</v>
      </c>
      <c r="R48" s="14">
        <v>1</v>
      </c>
    </row>
    <row r="49" spans="1:18" x14ac:dyDescent="0.25">
      <c r="A49" s="2" t="s">
        <v>1010</v>
      </c>
      <c r="B49" s="18">
        <v>6.1396403187467127E-2</v>
      </c>
      <c r="C49" s="18">
        <v>5.6789612514027442E-2</v>
      </c>
      <c r="D49" s="18">
        <v>6.2134266082414347E-2</v>
      </c>
      <c r="E49" s="18">
        <v>6.1248611239325894E-2</v>
      </c>
      <c r="F49" s="18">
        <v>6.4071436807393217E-2</v>
      </c>
      <c r="G49" s="18">
        <v>6.5891097507201846E-2</v>
      </c>
      <c r="H49" s="18">
        <v>6.3666982951655807E-2</v>
      </c>
      <c r="I49" s="18">
        <v>6.4892781851772233E-2</v>
      </c>
      <c r="J49" s="18">
        <v>6.103075586296771E-2</v>
      </c>
      <c r="K49" s="18">
        <v>6.233683617547664E-2</v>
      </c>
      <c r="L49" s="18">
        <v>6.1088458929912659E-2</v>
      </c>
      <c r="M49" s="18">
        <v>5.8735115418192776E-2</v>
      </c>
      <c r="N49" s="18">
        <v>6.1232703768669662E-2</v>
      </c>
      <c r="O49" s="18">
        <v>6.2766536726578129E-2</v>
      </c>
      <c r="P49" s="18">
        <v>6.6224288460120406E-2</v>
      </c>
      <c r="Q49" s="18">
        <v>6.6494112516824078E-2</v>
      </c>
      <c r="R49" s="14">
        <v>1</v>
      </c>
    </row>
    <row r="50" spans="1:18" x14ac:dyDescent="0.25">
      <c r="A50" s="2" t="s">
        <v>494</v>
      </c>
      <c r="B50" s="18">
        <v>5.6325039714958038E-2</v>
      </c>
      <c r="C50" s="18">
        <v>5.1866745373031174E-2</v>
      </c>
      <c r="D50" s="18">
        <v>5.6188811004663129E-2</v>
      </c>
      <c r="E50" s="18">
        <v>5.7983974542258579E-2</v>
      </c>
      <c r="F50" s="18">
        <v>5.871520639334387E-2</v>
      </c>
      <c r="G50" s="18">
        <v>6.1189666733970111E-2</v>
      </c>
      <c r="H50" s="18">
        <v>6.1699699438239379E-2</v>
      </c>
      <c r="I50" s="18">
        <v>6.4278376515459867E-2</v>
      </c>
      <c r="J50" s="18">
        <v>6.5283898029699833E-2</v>
      </c>
      <c r="K50" s="18">
        <v>6.5675780350395174E-2</v>
      </c>
      <c r="L50" s="18">
        <v>6.3651426927525193E-2</v>
      </c>
      <c r="M50" s="18">
        <v>6.4297019070849462E-2</v>
      </c>
      <c r="N50" s="18">
        <v>6.7194174719950886E-2</v>
      </c>
      <c r="O50" s="18">
        <v>6.8721295125964116E-2</v>
      </c>
      <c r="P50" s="18">
        <v>6.8443235935108454E-2</v>
      </c>
      <c r="Q50" s="18">
        <v>6.8485650124582714E-2</v>
      </c>
      <c r="R50" s="14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FD80-448F-47E0-B404-7FC289DA1C78}">
  <sheetPr codeName="Ark8">
    <tabColor theme="8"/>
  </sheetPr>
  <dimension ref="B2:R25"/>
  <sheetViews>
    <sheetView showGridLines="0" showRowColHeaders="0" workbookViewId="0">
      <selection activeCell="Q33" sqref="Q33"/>
    </sheetView>
  </sheetViews>
  <sheetFormatPr baseColWidth="10" defaultColWidth="12" defaultRowHeight="12" x14ac:dyDescent="0.25"/>
  <cols>
    <col min="1" max="1" width="1.42578125" style="20" customWidth="1"/>
    <col min="2" max="2" width="0" style="20" hidden="1" customWidth="1"/>
    <col min="3" max="3" width="19" style="31" customWidth="1"/>
    <col min="4" max="4" width="17.140625" style="31" customWidth="1"/>
    <col min="5" max="5" width="12" style="31"/>
    <col min="6" max="17" width="12" style="20"/>
    <col min="18" max="18" width="1.7109375" style="20" customWidth="1"/>
    <col min="19" max="16384" width="12" style="20"/>
  </cols>
  <sheetData>
    <row r="2" spans="2:18" ht="24" customHeight="1" x14ac:dyDescent="0.3">
      <c r="C2" s="28" t="str">
        <f>PD_fylk2!M7</f>
        <v>Fylkesvise slakteleveranser og andeler for alle dyreslag i 2018</v>
      </c>
      <c r="D2" s="28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</row>
    <row r="4" spans="2:18" x14ac:dyDescent="0.25">
      <c r="C4" s="40" t="s">
        <v>1493</v>
      </c>
      <c r="D4" s="40"/>
      <c r="E4" s="40"/>
    </row>
    <row r="5" spans="2:18" x14ac:dyDescent="0.25">
      <c r="C5" s="40" t="str">
        <f>PD_fylk2!J14</f>
        <v>alle dyreslag</v>
      </c>
      <c r="D5" s="40"/>
      <c r="E5" s="40"/>
    </row>
    <row r="6" spans="2:18" x14ac:dyDescent="0.25">
      <c r="B6" s="20" t="str">
        <f>IF(PD_fylk2!A22=0," ",PD_fylk2!A22)</f>
        <v>Finnmark</v>
      </c>
      <c r="C6" s="31" t="str">
        <f>IF(PD_fylk2!A22=0," ",PD_fylk2!A22)</f>
        <v>Finnmark</v>
      </c>
      <c r="D6" s="38">
        <f>IF(PD_fylk2!B22=0," ",PD_fylk2!B22)</f>
        <v>994945</v>
      </c>
      <c r="E6" s="39">
        <f>IF(PD_fylk2!E22=0," ",PD_fylk2!E22)</f>
        <v>2.8367727901967071E-3</v>
      </c>
    </row>
    <row r="7" spans="2:18" x14ac:dyDescent="0.25">
      <c r="C7" s="31" t="str">
        <f>IF(PD_fylk2!A23=0," ",PD_fylk2!A23)</f>
        <v>Aust-Agder</v>
      </c>
      <c r="D7" s="38">
        <f>IF(PD_fylk2!B23=0," ",PD_fylk2!B23)</f>
        <v>2457683</v>
      </c>
      <c r="E7" s="39">
        <f>IF(PD_fylk2!E23=0," ",PD_fylk2!E23)</f>
        <v>7.0073102144631253E-3</v>
      </c>
    </row>
    <row r="8" spans="2:18" x14ac:dyDescent="0.25">
      <c r="C8" s="31" t="str">
        <f>IF(PD_fylk2!A24=0," ",PD_fylk2!A24)</f>
        <v>Troms</v>
      </c>
      <c r="D8" s="38">
        <f>IF(PD_fylk2!B24=0," ",PD_fylk2!B24)</f>
        <v>3544434</v>
      </c>
      <c r="E8" s="39">
        <f>IF(PD_fylk2!E24=0," ",PD_fylk2!E24)</f>
        <v>1.0105838943708522E-2</v>
      </c>
    </row>
    <row r="9" spans="2:18" x14ac:dyDescent="0.25">
      <c r="C9" s="31" t="str">
        <f>IF(PD_fylk2!A25=0," ",PD_fylk2!A25)</f>
        <v>Telemark</v>
      </c>
      <c r="D9" s="38">
        <f>IF(PD_fylk2!B25=0," ",PD_fylk2!B25)</f>
        <v>4732735</v>
      </c>
      <c r="E9" s="39">
        <f>IF(PD_fylk2!E25=0," ",PD_fylk2!E25)</f>
        <v>1.3493905563836808E-2</v>
      </c>
    </row>
    <row r="10" spans="2:18" x14ac:dyDescent="0.25">
      <c r="C10" s="31" t="str">
        <f>IF(PD_fylk2!A26=0," ",PD_fylk2!A26)</f>
        <v>Vest-Agder</v>
      </c>
      <c r="D10" s="38">
        <f>IF(PD_fylk2!B26=0," ",PD_fylk2!B26)</f>
        <v>5183546</v>
      </c>
      <c r="E10" s="39">
        <f>IF(PD_fylk2!E26=0," ",PD_fylk2!E26)</f>
        <v>1.4779251365183986E-2</v>
      </c>
    </row>
    <row r="11" spans="2:18" x14ac:dyDescent="0.25">
      <c r="C11" s="31" t="str">
        <f>IF(PD_fylk2!A27=0," ",PD_fylk2!A27)</f>
        <v>Buskerud</v>
      </c>
      <c r="D11" s="38">
        <f>IF(PD_fylk2!B27=0," ",PD_fylk2!B27)</f>
        <v>6208870</v>
      </c>
      <c r="E11" s="39">
        <f>IF(PD_fylk2!E27=0," ",PD_fylk2!E27)</f>
        <v>1.7702640320689716E-2</v>
      </c>
    </row>
    <row r="12" spans="2:18" x14ac:dyDescent="0.25">
      <c r="C12" s="31" t="str">
        <f>IF(PD_fylk2!A28=0," ",PD_fylk2!A28)</f>
        <v>Hordaland</v>
      </c>
      <c r="D12" s="38">
        <f>IF(PD_fylk2!B28=0," ",PD_fylk2!B28)</f>
        <v>8399768</v>
      </c>
      <c r="E12" s="39">
        <f>IF(PD_fylk2!E28=0," ",PD_fylk2!E28)</f>
        <v>2.3949297002713733E-2</v>
      </c>
    </row>
    <row r="13" spans="2:18" x14ac:dyDescent="0.25">
      <c r="C13" s="31" t="str">
        <f>IF(PD_fylk2!A29=0," ",PD_fylk2!A29)</f>
        <v>Sogn og Fjordane</v>
      </c>
      <c r="D13" s="38">
        <f>IF(PD_fylk2!B29=0," ",PD_fylk2!B29)</f>
        <v>8977559</v>
      </c>
      <c r="E13" s="39">
        <f>IF(PD_fylk2!E29=0," ",PD_fylk2!E29)</f>
        <v>2.5596686343049676E-2</v>
      </c>
    </row>
    <row r="14" spans="2:18" x14ac:dyDescent="0.25">
      <c r="C14" s="31" t="str">
        <f>IF(PD_fylk2!A30=0," ",PD_fylk2!A30)</f>
        <v>Akershus</v>
      </c>
      <c r="D14" s="38">
        <f>IF(PD_fylk2!B30=0," ",PD_fylk2!B30)</f>
        <v>9691741</v>
      </c>
      <c r="E14" s="39">
        <f>IF(PD_fylk2!E30=0," ",PD_fylk2!E30)</f>
        <v>2.7632951729426074E-2</v>
      </c>
    </row>
    <row r="15" spans="2:18" x14ac:dyDescent="0.25">
      <c r="C15" s="31" t="str">
        <f>IF(PD_fylk2!A31=0," ",PD_fylk2!A31)</f>
        <v>Møre og Romsdal</v>
      </c>
      <c r="D15" s="38">
        <f>IF(PD_fylk2!B31=0," ",PD_fylk2!B31)</f>
        <v>10665745</v>
      </c>
      <c r="E15" s="39">
        <f>IF(PD_fylk2!E31=0," ",PD_fylk2!E31)</f>
        <v>3.041001784337484E-2</v>
      </c>
    </row>
    <row r="16" spans="2:18" x14ac:dyDescent="0.25">
      <c r="C16" s="31" t="str">
        <f>IF(PD_fylk2!A32=0," ",PD_fylk2!A32)</f>
        <v>Vestfold</v>
      </c>
      <c r="D16" s="38">
        <f>IF(PD_fylk2!B32=0," ",PD_fylk2!B32)</f>
        <v>14945297</v>
      </c>
      <c r="E16" s="39">
        <f>IF(PD_fylk2!E32=0," ",PD_fylk2!E32)</f>
        <v>4.2611814593780037E-2</v>
      </c>
    </row>
    <row r="17" spans="3:5" x14ac:dyDescent="0.25">
      <c r="C17" s="31" t="str">
        <f>IF(PD_fylk2!A33=0," ",PD_fylk2!A33)</f>
        <v>Nordland</v>
      </c>
      <c r="D17" s="38">
        <f>IF(PD_fylk2!B33=0," ",PD_fylk2!B33)</f>
        <v>15636165</v>
      </c>
      <c r="E17" s="39">
        <f>IF(PD_fylk2!E33=0," ",PD_fylk2!E33)</f>
        <v>4.4581607440638521E-2</v>
      </c>
    </row>
    <row r="18" spans="3:5" x14ac:dyDescent="0.25">
      <c r="C18" s="31" t="str">
        <f>IF(PD_fylk2!A34=0," ",PD_fylk2!A34)</f>
        <v>Oppland</v>
      </c>
      <c r="D18" s="38">
        <f>IF(PD_fylk2!B34=0," ",PD_fylk2!B34)</f>
        <v>27771834</v>
      </c>
      <c r="E18" s="39">
        <f>IF(PD_fylk2!E34=0," ",PD_fylk2!E34)</f>
        <v>7.9182651327520392E-2</v>
      </c>
    </row>
    <row r="19" spans="3:5" x14ac:dyDescent="0.25">
      <c r="C19" s="31" t="str">
        <f>IF(PD_fylk2!A35=0," ",PD_fylk2!A35)</f>
        <v>Østfold</v>
      </c>
      <c r="D19" s="38">
        <f>IF(PD_fylk2!B35=0," ",PD_fylk2!B35)</f>
        <v>30673228</v>
      </c>
      <c r="E19" s="39">
        <f>IF(PD_fylk2!E35=0," ",PD_fylk2!E35)</f>
        <v>8.745506392604592E-2</v>
      </c>
    </row>
    <row r="20" spans="3:5" x14ac:dyDescent="0.25">
      <c r="C20" s="31" t="str">
        <f>IF(PD_fylk2!A36=0," ",PD_fylk2!A36)</f>
        <v>Hedmark</v>
      </c>
      <c r="D20" s="38">
        <f>IF(PD_fylk2!B36=0," ",PD_fylk2!B36)</f>
        <v>42465624</v>
      </c>
      <c r="E20" s="39">
        <f>IF(PD_fylk2!E36=0," ",PD_fylk2!E36)</f>
        <v>0.1210773728014355</v>
      </c>
    </row>
    <row r="21" spans="3:5" x14ac:dyDescent="0.25">
      <c r="C21" s="31" t="str">
        <f>IF(PD_fylk2!A37=0," ",PD_fylk2!A37)</f>
        <v>Trøndelag</v>
      </c>
      <c r="D21" s="38">
        <f>IF(PD_fylk2!B37=0," ",PD_fylk2!B37)</f>
        <v>71366763</v>
      </c>
      <c r="E21" s="39">
        <f>IF(PD_fylk2!E37=0," ",PD_fylk2!E37)</f>
        <v>0.2034798822073754</v>
      </c>
    </row>
    <row r="22" spans="3:5" x14ac:dyDescent="0.25">
      <c r="C22" s="31" t="str">
        <f>IF(PD_fylk2!A38=0," ",PD_fylk2!A38)</f>
        <v>Rogaland</v>
      </c>
      <c r="D22" s="38">
        <f>IF(PD_fylk2!B38=0," ",PD_fylk2!B38)</f>
        <v>87015360</v>
      </c>
      <c r="E22" s="39">
        <f>IF(PD_fylk2!E38=0," ",PD_fylk2!E38)</f>
        <v>0.24809693558656101</v>
      </c>
    </row>
    <row r="23" spans="3:5" x14ac:dyDescent="0.25">
      <c r="C23" s="31" t="str">
        <f>IF(PD_fylk2!A39=0," ",PD_fylk2!A39)</f>
        <v>Totalsum</v>
      </c>
      <c r="D23" s="38">
        <f>IF(PD_fylk2!B39=0," ",PD_fylk2!B39)</f>
        <v>350731297</v>
      </c>
      <c r="E23" s="39">
        <f>IF(PD_fylk2!E39=0," ",PD_fylk2!E39)</f>
        <v>1</v>
      </c>
    </row>
    <row r="25" spans="3:5" x14ac:dyDescent="0.25">
      <c r="C25" s="41" t="s">
        <v>1507</v>
      </c>
      <c r="D25" s="41"/>
      <c r="E25" s="41"/>
    </row>
  </sheetData>
  <conditionalFormatting sqref="C24">
    <cfRule type="colorScale" priority="5">
      <colorScale>
        <cfvo type="num" val="0"/>
        <cfvo type="max"/>
        <color theme="0" tint="-4.9989318521683403E-2"/>
        <color theme="0"/>
      </colorScale>
    </cfRule>
  </conditionalFormatting>
  <conditionalFormatting sqref="B6:E23">
    <cfRule type="notContainsBlanks" dxfId="76" priority="6">
      <formula>LEN(TRIM(B6))&gt;0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D8051-A061-410A-B9BB-641479FDE619}">
  <sheetPr codeName="Ark9">
    <tabColor theme="8"/>
  </sheetPr>
  <dimension ref="B2:S25"/>
  <sheetViews>
    <sheetView showGridLines="0" showRowColHeaders="0" workbookViewId="0">
      <selection activeCell="I46" sqref="I46"/>
    </sheetView>
  </sheetViews>
  <sheetFormatPr baseColWidth="10" defaultColWidth="12" defaultRowHeight="12" x14ac:dyDescent="0.25"/>
  <cols>
    <col min="1" max="1" width="2.85546875" style="20" customWidth="1"/>
    <col min="2" max="2" width="23.42578125" style="31" customWidth="1"/>
    <col min="3" max="3" width="16.28515625" style="31" customWidth="1"/>
    <col min="4" max="4" width="15.140625" style="31" customWidth="1"/>
    <col min="5" max="16384" width="12" style="20"/>
  </cols>
  <sheetData>
    <row r="2" spans="2:19" ht="26.25" customHeight="1" x14ac:dyDescent="0.3">
      <c r="B2" s="28" t="str">
        <f>CONCATENATE("Slakteleveranser av ",'PD-kart'!E31," fylkesvis i kg og antall slaktede dyr i ",'PD-kart'!C28)</f>
        <v>Slakteleveranser av alle dyreslag fylkesvis i kg og antall slaktede dyr i 2018</v>
      </c>
      <c r="C2" s="28"/>
      <c r="D2" s="28"/>
      <c r="E2" s="27"/>
      <c r="F2" s="27"/>
      <c r="G2" s="27"/>
      <c r="H2" s="27"/>
      <c r="I2" s="27"/>
      <c r="J2" s="27"/>
      <c r="K2" s="27"/>
      <c r="L2" s="22"/>
      <c r="M2" s="22"/>
      <c r="N2" s="22"/>
      <c r="O2" s="22"/>
      <c r="P2" s="22"/>
      <c r="Q2" s="22"/>
      <c r="R2" s="22"/>
      <c r="S2" s="22"/>
    </row>
    <row r="4" spans="2:19" ht="33" customHeight="1" x14ac:dyDescent="0.25">
      <c r="B4" s="93" t="str">
        <f>PROPER('PD-kart'!E31)</f>
        <v>Alle Dyreslag</v>
      </c>
      <c r="C4" s="93"/>
      <c r="D4" s="25"/>
    </row>
    <row r="5" spans="2:19" ht="15.75" customHeight="1" x14ac:dyDescent="0.25">
      <c r="B5" s="94" t="s">
        <v>1503</v>
      </c>
      <c r="C5" s="94"/>
      <c r="D5" s="94"/>
    </row>
    <row r="6" spans="2:19" ht="15" customHeight="1" x14ac:dyDescent="0.25">
      <c r="B6" s="94" t="s">
        <v>1497</v>
      </c>
      <c r="C6" s="94"/>
      <c r="D6" s="25"/>
    </row>
    <row r="7" spans="2:19" ht="16.5" customHeight="1" x14ac:dyDescent="0.25">
      <c r="B7" s="30" t="s">
        <v>1493</v>
      </c>
      <c r="C7" s="29" t="s">
        <v>1495</v>
      </c>
      <c r="D7" s="29" t="s">
        <v>1498</v>
      </c>
    </row>
    <row r="8" spans="2:19" x14ac:dyDescent="0.25">
      <c r="B8" s="23" t="str">
        <f>'PD-kart'!B31</f>
        <v>01 Østfold</v>
      </c>
      <c r="C8" s="24">
        <f>'PD-kart'!C31</f>
        <v>30674160</v>
      </c>
      <c r="D8" s="24">
        <f>'PD-kart'!$I31</f>
        <v>10592762</v>
      </c>
    </row>
    <row r="9" spans="2:19" x14ac:dyDescent="0.25">
      <c r="B9" s="23" t="str">
        <f>'PD-kart'!B32</f>
        <v>02 Akershus</v>
      </c>
      <c r="C9" s="24">
        <f>'PD-kart'!C32</f>
        <v>9695357</v>
      </c>
      <c r="D9" s="24">
        <f>'PD-kart'!$I32</f>
        <v>1261760</v>
      </c>
    </row>
    <row r="10" spans="2:19" x14ac:dyDescent="0.25">
      <c r="B10" s="23" t="str">
        <f>'PD-kart'!B33</f>
        <v>04 Hedmark</v>
      </c>
      <c r="C10" s="24">
        <f>'PD-kart'!C33</f>
        <v>42472050</v>
      </c>
      <c r="D10" s="24">
        <f>'PD-kart'!$I33</f>
        <v>10996917</v>
      </c>
    </row>
    <row r="11" spans="2:19" x14ac:dyDescent="0.25">
      <c r="B11" s="23" t="str">
        <f>'PD-kart'!B34</f>
        <v>05 Oppland</v>
      </c>
      <c r="C11" s="24">
        <f>'PD-kart'!C34</f>
        <v>27783473</v>
      </c>
      <c r="D11" s="24">
        <f>'PD-kart'!$I34</f>
        <v>994956</v>
      </c>
    </row>
    <row r="12" spans="2:19" x14ac:dyDescent="0.25">
      <c r="B12" s="23" t="str">
        <f>'PD-kart'!B35</f>
        <v>06 Buskerud</v>
      </c>
      <c r="C12" s="24">
        <f>'PD-kart'!C35</f>
        <v>6209982</v>
      </c>
      <c r="D12" s="24">
        <f>'PD-kart'!$I35</f>
        <v>471331</v>
      </c>
    </row>
    <row r="13" spans="2:19" x14ac:dyDescent="0.25">
      <c r="B13" s="23" t="str">
        <f>'PD-kart'!B36</f>
        <v>07 Vestfold</v>
      </c>
      <c r="C13" s="24">
        <f>'PD-kart'!C36</f>
        <v>14946921</v>
      </c>
      <c r="D13" s="24">
        <f>'PD-kart'!$I36</f>
        <v>2032975</v>
      </c>
    </row>
    <row r="14" spans="2:19" x14ac:dyDescent="0.25">
      <c r="B14" s="23" t="str">
        <f>'PD-kart'!B37</f>
        <v>08 Telemark</v>
      </c>
      <c r="C14" s="24">
        <f>'PD-kart'!C37</f>
        <v>4733025</v>
      </c>
      <c r="D14" s="24">
        <f>'PD-kart'!$I37</f>
        <v>350476</v>
      </c>
    </row>
    <row r="15" spans="2:19" x14ac:dyDescent="0.25">
      <c r="B15" s="23" t="str">
        <f>'PD-kart'!B38</f>
        <v>09 Aust-Agder</v>
      </c>
      <c r="C15" s="24">
        <f>'PD-kart'!C38</f>
        <v>2459062</v>
      </c>
      <c r="D15" s="24">
        <f>'PD-kart'!$I38</f>
        <v>37350</v>
      </c>
    </row>
    <row r="16" spans="2:19" x14ac:dyDescent="0.25">
      <c r="B16" s="23" t="str">
        <f>'PD-kart'!B39</f>
        <v>10 Vest-Agder</v>
      </c>
      <c r="C16" s="24">
        <f>'PD-kart'!C39</f>
        <v>5185557</v>
      </c>
      <c r="D16" s="24">
        <f>'PD-kart'!$I39</f>
        <v>527760</v>
      </c>
    </row>
    <row r="17" spans="2:4" x14ac:dyDescent="0.25">
      <c r="B17" s="23" t="str">
        <f>'PD-kart'!B40</f>
        <v>11 Rogaland</v>
      </c>
      <c r="C17" s="24">
        <f>'PD-kart'!C40</f>
        <v>87016870</v>
      </c>
      <c r="D17" s="24">
        <f>'PD-kart'!$I40</f>
        <v>19773707</v>
      </c>
    </row>
    <row r="18" spans="2:4" x14ac:dyDescent="0.25">
      <c r="B18" s="23" t="str">
        <f>'PD-kart'!B41</f>
        <v>12 Hordaland</v>
      </c>
      <c r="C18" s="24">
        <f>'PD-kart'!C41</f>
        <v>8399112</v>
      </c>
      <c r="D18" s="24">
        <f>'PD-kart'!$I41</f>
        <v>229187</v>
      </c>
    </row>
    <row r="19" spans="2:4" x14ac:dyDescent="0.25">
      <c r="B19" s="23" t="str">
        <f>'PD-kart'!B42</f>
        <v>14 Sogn og Fjordane</v>
      </c>
      <c r="C19" s="24">
        <f>'PD-kart'!C42</f>
        <v>8980817</v>
      </c>
      <c r="D19" s="24">
        <f>'PD-kart'!$I42</f>
        <v>152716</v>
      </c>
    </row>
    <row r="20" spans="2:4" x14ac:dyDescent="0.25">
      <c r="B20" s="23" t="str">
        <f>'PD-kart'!B43</f>
        <v>15 Møre og Romsdal</v>
      </c>
      <c r="C20" s="24">
        <f>'PD-kart'!C43</f>
        <v>10665989</v>
      </c>
      <c r="D20" s="24">
        <f>'PD-kart'!$I43</f>
        <v>246202</v>
      </c>
    </row>
    <row r="21" spans="2:4" x14ac:dyDescent="0.25">
      <c r="B21" s="23" t="str">
        <f>'PD-kart'!B44</f>
        <v>18 Nordland</v>
      </c>
      <c r="C21" s="24">
        <f>'PD-kart'!C44</f>
        <v>15638450</v>
      </c>
      <c r="D21" s="24">
        <f>'PD-kart'!$I44</f>
        <v>224507</v>
      </c>
    </row>
    <row r="22" spans="2:4" x14ac:dyDescent="0.25">
      <c r="B22" s="23" t="str">
        <f>'PD-kart'!B45</f>
        <v>19 Troms</v>
      </c>
      <c r="C22" s="24">
        <f>'PD-kart'!C45</f>
        <v>3544766</v>
      </c>
      <c r="D22" s="24">
        <f>'PD-kart'!$I45</f>
        <v>81187</v>
      </c>
    </row>
    <row r="23" spans="2:4" x14ac:dyDescent="0.25">
      <c r="B23" s="23" t="str">
        <f>'PD-kart'!B46</f>
        <v>20 Finnmark</v>
      </c>
      <c r="C23" s="24">
        <f>'PD-kart'!C46</f>
        <v>994945</v>
      </c>
      <c r="D23" s="24">
        <f>'PD-kart'!$I46</f>
        <v>15712</v>
      </c>
    </row>
    <row r="24" spans="2:4" x14ac:dyDescent="0.25">
      <c r="B24" s="23" t="str">
        <f>'PD-kart'!B47</f>
        <v>50 Trøndelag</v>
      </c>
      <c r="C24" s="24">
        <f>'PD-kart'!C47</f>
        <v>71381468</v>
      </c>
      <c r="D24" s="24">
        <f>'PD-kart'!$I47</f>
        <v>19708219</v>
      </c>
    </row>
    <row r="25" spans="2:4" x14ac:dyDescent="0.25">
      <c r="B25" s="25" t="s">
        <v>1494</v>
      </c>
      <c r="C25" s="26">
        <f>'PD-kart'!C48</f>
        <v>350782004</v>
      </c>
      <c r="D25" s="26">
        <f>'PD-kart'!$I48</f>
        <v>67697724</v>
      </c>
    </row>
  </sheetData>
  <mergeCells count="3">
    <mergeCell ref="B4:C4"/>
    <mergeCell ref="B6:C6"/>
    <mergeCell ref="B5:D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2BB3-568E-4010-8C6F-27425BF16787}">
  <sheetPr codeName="Ark10">
    <tabColor rgb="FFFFFFCC"/>
  </sheetPr>
  <dimension ref="B2:K48"/>
  <sheetViews>
    <sheetView workbookViewId="0">
      <selection activeCell="J31" sqref="J31"/>
    </sheetView>
  </sheetViews>
  <sheetFormatPr baseColWidth="10" defaultRowHeight="12" x14ac:dyDescent="0.25"/>
  <cols>
    <col min="2" max="2" width="20.85546875" bestFit="1" customWidth="1"/>
    <col min="3" max="3" width="29.5703125" bestFit="1" customWidth="1"/>
    <col min="8" max="8" width="20.85546875" bestFit="1" customWidth="1"/>
    <col min="9" max="9" width="32.42578125" bestFit="1" customWidth="1"/>
    <col min="11" max="11" width="13.28515625" customWidth="1"/>
  </cols>
  <sheetData>
    <row r="2" spans="2:11" x14ac:dyDescent="0.25">
      <c r="B2" s="1" t="s">
        <v>1483</v>
      </c>
      <c r="C2" t="s" vm="4">
        <v>1453</v>
      </c>
      <c r="H2" s="1" t="s">
        <v>1455</v>
      </c>
      <c r="I2" t="s" vm="1">
        <v>436</v>
      </c>
    </row>
    <row r="3" spans="2:11" x14ac:dyDescent="0.25">
      <c r="B3" s="1" t="s">
        <v>1455</v>
      </c>
      <c r="C3" t="s" vm="1">
        <v>436</v>
      </c>
      <c r="H3" s="1" t="s">
        <v>1483</v>
      </c>
      <c r="I3" t="s" vm="4">
        <v>1453</v>
      </c>
    </row>
    <row r="4" spans="2:11" x14ac:dyDescent="0.25">
      <c r="F4" t="str" vm="4">
        <f>C2</f>
        <v>All</v>
      </c>
      <c r="K4" t="str" vm="4">
        <f>C2</f>
        <v>All</v>
      </c>
    </row>
    <row r="5" spans="2:11" x14ac:dyDescent="0.25">
      <c r="B5" s="1" t="s">
        <v>0</v>
      </c>
      <c r="C5" t="s">
        <v>1454</v>
      </c>
      <c r="E5" t="s">
        <v>1053</v>
      </c>
      <c r="F5">
        <f>F6</f>
        <v>9695357</v>
      </c>
      <c r="H5" s="1" t="s">
        <v>0</v>
      </c>
      <c r="I5" t="s">
        <v>1496</v>
      </c>
      <c r="J5" t="s">
        <v>1053</v>
      </c>
      <c r="K5" s="19">
        <f>K6</f>
        <v>1261760</v>
      </c>
    </row>
    <row r="6" spans="2:11" x14ac:dyDescent="0.25">
      <c r="B6" s="2" t="s">
        <v>1011</v>
      </c>
      <c r="C6" s="88">
        <v>9695357</v>
      </c>
      <c r="E6" t="str">
        <f>B6</f>
        <v>Akershus</v>
      </c>
      <c r="F6">
        <f>C6</f>
        <v>9695357</v>
      </c>
      <c r="H6" s="2" t="s">
        <v>1011</v>
      </c>
      <c r="I6" s="13">
        <v>1261760</v>
      </c>
      <c r="J6" t="str">
        <f>H6</f>
        <v>Akershus</v>
      </c>
      <c r="K6" s="19">
        <f>I6</f>
        <v>1261760</v>
      </c>
    </row>
    <row r="7" spans="2:11" x14ac:dyDescent="0.25">
      <c r="B7" s="2" t="s">
        <v>1153</v>
      </c>
      <c r="C7" s="88">
        <v>2459062</v>
      </c>
      <c r="E7" t="str">
        <f t="shared" ref="E7:E22" si="0">B7</f>
        <v>Aust-Agder</v>
      </c>
      <c r="F7">
        <f t="shared" ref="F7:F22" si="1">C7</f>
        <v>2459062</v>
      </c>
      <c r="H7" s="2" t="s">
        <v>1153</v>
      </c>
      <c r="I7" s="13">
        <v>37350</v>
      </c>
      <c r="J7" t="str">
        <f t="shared" ref="J7:J23" si="2">H7</f>
        <v>Aust-Agder</v>
      </c>
      <c r="K7" s="19">
        <f t="shared" ref="K7:K23" si="3">I7</f>
        <v>37350</v>
      </c>
    </row>
    <row r="8" spans="2:11" x14ac:dyDescent="0.25">
      <c r="B8" s="2" t="s">
        <v>1103</v>
      </c>
      <c r="C8" s="88">
        <v>6209982</v>
      </c>
      <c r="E8" t="str">
        <f t="shared" si="0"/>
        <v>Buskerud</v>
      </c>
      <c r="F8">
        <f t="shared" si="1"/>
        <v>6209982</v>
      </c>
      <c r="H8" s="2" t="s">
        <v>1103</v>
      </c>
      <c r="I8" s="13">
        <v>471331</v>
      </c>
      <c r="J8" t="str">
        <f t="shared" si="2"/>
        <v>Buskerud</v>
      </c>
      <c r="K8" s="19">
        <f t="shared" si="3"/>
        <v>471331</v>
      </c>
    </row>
    <row r="9" spans="2:11" x14ac:dyDescent="0.25">
      <c r="B9" s="2" t="s">
        <v>1423</v>
      </c>
      <c r="C9" s="88">
        <v>994945</v>
      </c>
      <c r="E9" t="str">
        <f t="shared" si="0"/>
        <v>Finnmark</v>
      </c>
      <c r="F9">
        <f t="shared" si="1"/>
        <v>994945</v>
      </c>
      <c r="H9" s="2" t="s">
        <v>1423</v>
      </c>
      <c r="I9" s="13">
        <v>15712</v>
      </c>
      <c r="J9" t="str">
        <f t="shared" si="2"/>
        <v>Finnmark</v>
      </c>
      <c r="K9" s="19">
        <f t="shared" si="3"/>
        <v>15712</v>
      </c>
    </row>
    <row r="10" spans="2:11" x14ac:dyDescent="0.25">
      <c r="B10" s="2" t="s">
        <v>1054</v>
      </c>
      <c r="C10" s="88">
        <v>42472050</v>
      </c>
      <c r="E10" t="str">
        <f t="shared" si="0"/>
        <v>Hedmark</v>
      </c>
      <c r="F10">
        <f t="shared" si="1"/>
        <v>42472050</v>
      </c>
      <c r="H10" s="2" t="s">
        <v>1054</v>
      </c>
      <c r="I10" s="13">
        <v>10996917</v>
      </c>
      <c r="J10" t="str">
        <f t="shared" si="2"/>
        <v>Hedmark</v>
      </c>
      <c r="K10" s="19">
        <f t="shared" si="3"/>
        <v>10996917</v>
      </c>
    </row>
    <row r="11" spans="2:11" x14ac:dyDescent="0.25">
      <c r="B11" s="2" t="s">
        <v>1212</v>
      </c>
      <c r="C11" s="88">
        <v>8399112</v>
      </c>
      <c r="E11" t="str">
        <f t="shared" si="0"/>
        <v>Hordaland</v>
      </c>
      <c r="F11">
        <f t="shared" si="1"/>
        <v>8399112</v>
      </c>
      <c r="H11" s="2" t="s">
        <v>1212</v>
      </c>
      <c r="I11" s="13">
        <v>229187</v>
      </c>
      <c r="J11" t="str">
        <f t="shared" si="2"/>
        <v>Hordaland</v>
      </c>
      <c r="K11" s="19">
        <f t="shared" si="3"/>
        <v>229187</v>
      </c>
    </row>
    <row r="12" spans="2:11" x14ac:dyDescent="0.25">
      <c r="B12" s="2" t="s">
        <v>1272</v>
      </c>
      <c r="C12" s="88">
        <v>10665989</v>
      </c>
      <c r="E12" t="str">
        <f t="shared" si="0"/>
        <v>Møre og Romsdal</v>
      </c>
      <c r="F12">
        <f t="shared" si="1"/>
        <v>10665989</v>
      </c>
      <c r="H12" s="2" t="s">
        <v>1272</v>
      </c>
      <c r="I12" s="13">
        <v>246202</v>
      </c>
      <c r="J12" t="str">
        <f t="shared" si="2"/>
        <v>Møre og Romsdal</v>
      </c>
      <c r="K12" s="19">
        <f t="shared" si="3"/>
        <v>246202</v>
      </c>
    </row>
    <row r="13" spans="2:11" x14ac:dyDescent="0.25">
      <c r="B13" s="2" t="s">
        <v>1355</v>
      </c>
      <c r="C13" s="88">
        <v>15638450</v>
      </c>
      <c r="E13" t="str">
        <f t="shared" si="0"/>
        <v>Nordland</v>
      </c>
      <c r="F13">
        <f t="shared" si="1"/>
        <v>15638450</v>
      </c>
      <c r="H13" s="2" t="s">
        <v>1355</v>
      </c>
      <c r="I13" s="13">
        <v>224507</v>
      </c>
      <c r="J13" t="str">
        <f t="shared" si="2"/>
        <v>Nordland</v>
      </c>
      <c r="K13" s="19">
        <f t="shared" si="3"/>
        <v>224507</v>
      </c>
    </row>
    <row r="14" spans="2:11" x14ac:dyDescent="0.25">
      <c r="B14" s="2" t="s">
        <v>1076</v>
      </c>
      <c r="C14" s="88">
        <v>27783473</v>
      </c>
      <c r="E14" t="str">
        <f t="shared" si="0"/>
        <v>Oppland</v>
      </c>
      <c r="F14">
        <f t="shared" si="1"/>
        <v>27783473</v>
      </c>
      <c r="H14" s="2" t="s">
        <v>1076</v>
      </c>
      <c r="I14" s="13">
        <v>994956</v>
      </c>
      <c r="J14" t="str">
        <f t="shared" si="2"/>
        <v>Oppland</v>
      </c>
      <c r="K14" s="19">
        <f t="shared" si="3"/>
        <v>994956</v>
      </c>
    </row>
    <row r="15" spans="2:11" x14ac:dyDescent="0.25">
      <c r="B15" s="2" t="s">
        <v>1185</v>
      </c>
      <c r="C15" s="88">
        <v>87016870</v>
      </c>
      <c r="E15" t="str">
        <f t="shared" si="0"/>
        <v>Rogaland</v>
      </c>
      <c r="F15">
        <f t="shared" si="1"/>
        <v>87016870</v>
      </c>
      <c r="H15" s="2" t="s">
        <v>1185</v>
      </c>
      <c r="I15" s="13">
        <v>19773707</v>
      </c>
      <c r="J15" t="str">
        <f t="shared" si="2"/>
        <v>Rogaland</v>
      </c>
      <c r="K15" s="19">
        <f t="shared" si="3"/>
        <v>19773707</v>
      </c>
    </row>
    <row r="16" spans="2:11" x14ac:dyDescent="0.25">
      <c r="B16" s="2" t="s">
        <v>1245</v>
      </c>
      <c r="C16" s="88">
        <v>8980817</v>
      </c>
      <c r="E16" t="str">
        <f t="shared" si="0"/>
        <v>Sogn og Fjordane</v>
      </c>
      <c r="F16">
        <f t="shared" si="1"/>
        <v>8980817</v>
      </c>
      <c r="H16" s="2" t="s">
        <v>1245</v>
      </c>
      <c r="I16" s="13">
        <v>152716</v>
      </c>
      <c r="J16" t="str">
        <f t="shared" si="2"/>
        <v>Sogn og Fjordane</v>
      </c>
      <c r="K16" s="19">
        <f t="shared" si="3"/>
        <v>152716</v>
      </c>
    </row>
    <row r="17" spans="2:11" x14ac:dyDescent="0.25">
      <c r="B17" s="2" t="s">
        <v>1134</v>
      </c>
      <c r="C17" s="88">
        <v>4733025</v>
      </c>
      <c r="E17" t="str">
        <f t="shared" si="0"/>
        <v>Telemark</v>
      </c>
      <c r="F17">
        <f t="shared" si="1"/>
        <v>4733025</v>
      </c>
      <c r="H17" s="2" t="s">
        <v>1134</v>
      </c>
      <c r="I17" s="13">
        <v>350476</v>
      </c>
      <c r="J17" t="str">
        <f t="shared" si="2"/>
        <v>Telemark</v>
      </c>
      <c r="K17" s="19">
        <f t="shared" si="3"/>
        <v>350476</v>
      </c>
    </row>
    <row r="18" spans="2:11" x14ac:dyDescent="0.25">
      <c r="B18" s="2" t="s">
        <v>1398</v>
      </c>
      <c r="C18" s="88">
        <v>3544766</v>
      </c>
      <c r="E18" t="str">
        <f t="shared" si="0"/>
        <v>Troms</v>
      </c>
      <c r="F18">
        <f t="shared" si="1"/>
        <v>3544766</v>
      </c>
      <c r="H18" s="2" t="s">
        <v>1398</v>
      </c>
      <c r="I18" s="13">
        <v>81187</v>
      </c>
      <c r="J18" t="str">
        <f t="shared" si="2"/>
        <v>Troms</v>
      </c>
      <c r="K18" s="19">
        <f t="shared" si="3"/>
        <v>81187</v>
      </c>
    </row>
    <row r="19" spans="2:11" x14ac:dyDescent="0.25">
      <c r="B19" s="2" t="s">
        <v>1442</v>
      </c>
      <c r="C19" s="88">
        <v>71381468</v>
      </c>
      <c r="E19" t="str">
        <f t="shared" si="0"/>
        <v>Trøndelag</v>
      </c>
      <c r="F19">
        <f t="shared" si="1"/>
        <v>71381468</v>
      </c>
      <c r="H19" s="2" t="s">
        <v>1442</v>
      </c>
      <c r="I19" s="13">
        <v>19708219</v>
      </c>
      <c r="J19" t="str">
        <f t="shared" si="2"/>
        <v>Trøndelag</v>
      </c>
      <c r="K19" s="19">
        <f t="shared" si="3"/>
        <v>19708219</v>
      </c>
    </row>
    <row r="20" spans="2:11" x14ac:dyDescent="0.25">
      <c r="B20" s="2" t="s">
        <v>1169</v>
      </c>
      <c r="C20" s="88">
        <v>5185557</v>
      </c>
      <c r="E20" t="str">
        <f t="shared" si="0"/>
        <v>Vest-Agder</v>
      </c>
      <c r="F20">
        <f t="shared" si="1"/>
        <v>5185557</v>
      </c>
      <c r="H20" s="2" t="s">
        <v>1169</v>
      </c>
      <c r="I20" s="13">
        <v>527760</v>
      </c>
      <c r="J20" t="str">
        <f t="shared" si="2"/>
        <v>Vest-Agder</v>
      </c>
      <c r="K20" s="19">
        <f t="shared" si="3"/>
        <v>527760</v>
      </c>
    </row>
    <row r="21" spans="2:11" x14ac:dyDescent="0.25">
      <c r="B21" s="2" t="s">
        <v>1124</v>
      </c>
      <c r="C21" s="88">
        <v>14946921</v>
      </c>
      <c r="E21" t="str">
        <f t="shared" si="0"/>
        <v>Vestfold</v>
      </c>
      <c r="F21">
        <f t="shared" si="1"/>
        <v>14946921</v>
      </c>
      <c r="H21" s="2" t="s">
        <v>1124</v>
      </c>
      <c r="I21" s="13">
        <v>2032975</v>
      </c>
      <c r="J21" t="str">
        <f t="shared" si="2"/>
        <v>Vestfold</v>
      </c>
      <c r="K21" s="19">
        <f t="shared" si="3"/>
        <v>2032975</v>
      </c>
    </row>
    <row r="22" spans="2:11" x14ac:dyDescent="0.25">
      <c r="B22" s="2" t="s">
        <v>1010</v>
      </c>
      <c r="C22" s="88">
        <v>30674160</v>
      </c>
      <c r="E22" t="str">
        <f t="shared" si="0"/>
        <v>Østfold</v>
      </c>
      <c r="F22">
        <f t="shared" si="1"/>
        <v>30674160</v>
      </c>
      <c r="H22" s="2" t="s">
        <v>1010</v>
      </c>
      <c r="I22" s="13">
        <v>10592762</v>
      </c>
      <c r="J22" t="str">
        <f t="shared" si="2"/>
        <v>Østfold</v>
      </c>
      <c r="K22" s="19">
        <f t="shared" si="3"/>
        <v>10592762</v>
      </c>
    </row>
    <row r="23" spans="2:11" x14ac:dyDescent="0.25">
      <c r="B23" s="2" t="s">
        <v>494</v>
      </c>
      <c r="C23" s="88">
        <v>350782004</v>
      </c>
      <c r="H23" s="2" t="s">
        <v>494</v>
      </c>
      <c r="I23" s="13">
        <v>67697724</v>
      </c>
      <c r="J23" t="str">
        <f t="shared" si="2"/>
        <v>Totalsum</v>
      </c>
      <c r="K23" s="19">
        <f t="shared" si="3"/>
        <v>67697724</v>
      </c>
    </row>
    <row r="25" spans="2:11" x14ac:dyDescent="0.25">
      <c r="E25" t="s">
        <v>1490</v>
      </c>
    </row>
    <row r="26" spans="2:11" x14ac:dyDescent="0.25">
      <c r="E26" t="s">
        <v>1491</v>
      </c>
    </row>
    <row r="27" spans="2:11" x14ac:dyDescent="0.25">
      <c r="B27" s="1" t="s">
        <v>1483</v>
      </c>
      <c r="C27" t="s" vm="4">
        <v>1453</v>
      </c>
      <c r="H27" s="1" t="s">
        <v>1455</v>
      </c>
      <c r="I27" t="s" vm="1">
        <v>436</v>
      </c>
    </row>
    <row r="28" spans="2:11" x14ac:dyDescent="0.25">
      <c r="B28" s="1" t="s">
        <v>1455</v>
      </c>
      <c r="C28" t="s" vm="1">
        <v>436</v>
      </c>
      <c r="E28" t="s">
        <v>1489</v>
      </c>
      <c r="H28" s="1" t="s">
        <v>1483</v>
      </c>
      <c r="I28" t="s" vm="4">
        <v>1453</v>
      </c>
    </row>
    <row r="29" spans="2:11" x14ac:dyDescent="0.25">
      <c r="E29" t="s">
        <v>1453</v>
      </c>
    </row>
    <row r="30" spans="2:11" x14ac:dyDescent="0.25">
      <c r="B30" s="1" t="s">
        <v>0</v>
      </c>
      <c r="C30" t="s">
        <v>1454</v>
      </c>
      <c r="D30" s="1"/>
      <c r="E30" s="1"/>
      <c r="F30" s="1"/>
      <c r="H30" s="1" t="s">
        <v>0</v>
      </c>
      <c r="I30" t="s">
        <v>1496</v>
      </c>
    </row>
    <row r="31" spans="2:11" x14ac:dyDescent="0.25">
      <c r="B31" s="2" t="s">
        <v>496</v>
      </c>
      <c r="C31" s="13">
        <v>30674160</v>
      </c>
      <c r="E31" t="str">
        <f>IF(C27=E28,E25,IF(C27=E29,E26,C27))</f>
        <v>alle dyreslag</v>
      </c>
      <c r="H31" s="2" t="s">
        <v>496</v>
      </c>
      <c r="I31" s="13">
        <v>10592762</v>
      </c>
      <c r="J31" s="13">
        <f>I31</f>
        <v>10592762</v>
      </c>
    </row>
    <row r="32" spans="2:11" x14ac:dyDescent="0.25">
      <c r="B32" s="2" t="s">
        <v>497</v>
      </c>
      <c r="C32" s="13">
        <v>9695357</v>
      </c>
      <c r="H32" s="2" t="s">
        <v>497</v>
      </c>
      <c r="I32" s="13">
        <v>1261760</v>
      </c>
    </row>
    <row r="33" spans="2:9" x14ac:dyDescent="0.25">
      <c r="B33" s="2" t="s">
        <v>498</v>
      </c>
      <c r="C33" s="13">
        <v>42472050</v>
      </c>
      <c r="H33" s="2" t="s">
        <v>498</v>
      </c>
      <c r="I33" s="13">
        <v>10996917</v>
      </c>
    </row>
    <row r="34" spans="2:9" x14ac:dyDescent="0.25">
      <c r="B34" s="2" t="s">
        <v>499</v>
      </c>
      <c r="C34" s="13">
        <v>27783473</v>
      </c>
      <c r="H34" s="2" t="s">
        <v>499</v>
      </c>
      <c r="I34" s="13">
        <v>994956</v>
      </c>
    </row>
    <row r="35" spans="2:9" x14ac:dyDescent="0.25">
      <c r="B35" s="2" t="s">
        <v>500</v>
      </c>
      <c r="C35" s="13">
        <v>6209982</v>
      </c>
      <c r="H35" s="2" t="s">
        <v>500</v>
      </c>
      <c r="I35" s="13">
        <v>471331</v>
      </c>
    </row>
    <row r="36" spans="2:9" x14ac:dyDescent="0.25">
      <c r="B36" s="2" t="s">
        <v>501</v>
      </c>
      <c r="C36" s="13">
        <v>14946921</v>
      </c>
      <c r="H36" s="2" t="s">
        <v>501</v>
      </c>
      <c r="I36" s="13">
        <v>2032975</v>
      </c>
    </row>
    <row r="37" spans="2:9" x14ac:dyDescent="0.25">
      <c r="B37" s="2" t="s">
        <v>502</v>
      </c>
      <c r="C37" s="13">
        <v>4733025</v>
      </c>
      <c r="H37" s="2" t="s">
        <v>502</v>
      </c>
      <c r="I37" s="13">
        <v>350476</v>
      </c>
    </row>
    <row r="38" spans="2:9" x14ac:dyDescent="0.25">
      <c r="B38" s="2" t="s">
        <v>503</v>
      </c>
      <c r="C38" s="13">
        <v>2459062</v>
      </c>
      <c r="H38" s="2" t="s">
        <v>503</v>
      </c>
      <c r="I38" s="13">
        <v>37350</v>
      </c>
    </row>
    <row r="39" spans="2:9" x14ac:dyDescent="0.25">
      <c r="B39" s="2" t="s">
        <v>504</v>
      </c>
      <c r="C39" s="13">
        <v>5185557</v>
      </c>
      <c r="H39" s="2" t="s">
        <v>504</v>
      </c>
      <c r="I39" s="13">
        <v>527760</v>
      </c>
    </row>
    <row r="40" spans="2:9" x14ac:dyDescent="0.25">
      <c r="B40" s="2" t="s">
        <v>505</v>
      </c>
      <c r="C40" s="13">
        <v>87016870</v>
      </c>
      <c r="H40" s="2" t="s">
        <v>505</v>
      </c>
      <c r="I40" s="13">
        <v>19773707</v>
      </c>
    </row>
    <row r="41" spans="2:9" x14ac:dyDescent="0.25">
      <c r="B41" s="2" t="s">
        <v>506</v>
      </c>
      <c r="C41" s="13">
        <v>8399112</v>
      </c>
      <c r="H41" s="2" t="s">
        <v>506</v>
      </c>
      <c r="I41" s="13">
        <v>229187</v>
      </c>
    </row>
    <row r="42" spans="2:9" x14ac:dyDescent="0.25">
      <c r="B42" s="2" t="s">
        <v>495</v>
      </c>
      <c r="C42" s="13">
        <v>8980817</v>
      </c>
      <c r="H42" s="2" t="s">
        <v>495</v>
      </c>
      <c r="I42" s="13">
        <v>152716</v>
      </c>
    </row>
    <row r="43" spans="2:9" x14ac:dyDescent="0.25">
      <c r="B43" s="2" t="s">
        <v>511</v>
      </c>
      <c r="C43" s="13">
        <v>10665989</v>
      </c>
      <c r="H43" s="2" t="s">
        <v>511</v>
      </c>
      <c r="I43" s="13">
        <v>246202</v>
      </c>
    </row>
    <row r="44" spans="2:9" x14ac:dyDescent="0.25">
      <c r="B44" s="2" t="s">
        <v>507</v>
      </c>
      <c r="C44" s="13">
        <v>15638450</v>
      </c>
      <c r="H44" s="2" t="s">
        <v>507</v>
      </c>
      <c r="I44" s="13">
        <v>224507</v>
      </c>
    </row>
    <row r="45" spans="2:9" x14ac:dyDescent="0.25">
      <c r="B45" s="2" t="s">
        <v>508</v>
      </c>
      <c r="C45" s="13">
        <v>3544766</v>
      </c>
      <c r="H45" s="2" t="s">
        <v>508</v>
      </c>
      <c r="I45" s="13">
        <v>81187</v>
      </c>
    </row>
    <row r="46" spans="2:9" x14ac:dyDescent="0.25">
      <c r="B46" s="2" t="s">
        <v>509</v>
      </c>
      <c r="C46" s="13">
        <v>994945</v>
      </c>
      <c r="H46" s="2" t="s">
        <v>509</v>
      </c>
      <c r="I46" s="13">
        <v>15712</v>
      </c>
    </row>
    <row r="47" spans="2:9" x14ac:dyDescent="0.25">
      <c r="B47" s="2" t="s">
        <v>510</v>
      </c>
      <c r="C47" s="13">
        <v>71381468</v>
      </c>
      <c r="H47" s="2" t="s">
        <v>510</v>
      </c>
      <c r="I47" s="13">
        <v>19708219</v>
      </c>
    </row>
    <row r="48" spans="2:9" x14ac:dyDescent="0.25">
      <c r="B48" s="2" t="s">
        <v>494</v>
      </c>
      <c r="C48" s="13">
        <v>350782004</v>
      </c>
      <c r="H48" s="2" t="s">
        <v>494</v>
      </c>
      <c r="I48" s="13">
        <v>67697724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8 a 2 6 e f f 3 - 3 2 e e - 4 8 c 8 - a a a f - 9 3 3 0 a f f 6 d 4 7 b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4 c 0 3 f 5 e d - 4 1 6 c - 4 3 a 5 - a 6 0 1 - b 8 0 3 9 a a c 5 d 6 b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5 3 8 8 d 1 2 - e 2 d 3 - 4 1 6 8 - a c 7 3 - 8 c 6 e 3 8 4 8 f 9 a 7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2 7 9 0 0 1 8 0 - b 9 0 5 - 4 1 6 2 - 8 a 3 e - f a 8 9 1 b c c 5 9 9 7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b b b 5 1 5 e a - e 5 1 d - 4 9 1 0 - 8 6 6 a - a 3 c b 5 5 0 a 6 b f 0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S l a k t e d a t a _ t o m _ 2 0 1 8 _ k o m m u n e     2 _ 8 9 c 8 9 3 f 5 - 0 3 7 2 - 4 8 3 e - 8 b 0 9 - 5 3 6 2 1 b e a 3 c 8 5 " > < C u s t o m C o n t e n t   x m l n s = " h t t p : / / g e m i n i / p i v o t c u s t o m i z a t i o n / T a b l e X M L _ S l a k t e d a t a _ t o m _ 2 0 1 8 _ k o m m u n e   2 _ 8 9 c 8 9 3 f 5 - 0 3 7 2 - 4 8 3 e - 8 b 0 9 - 5 3 6 2 1 b e a 3 c 8 5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 L e v e r a n s e t y p e < / s t r i n g > < / k e y > < v a l u e > < i n t > 1 1 0 < / i n t > < / v a l u e > < / i t e m > < i t e m > < k e y > < s t r i n g > V a r e k a t e g o r i < / s t r i n g > < / k e y > < v a l u e > < i n t > 1 0 1 < / i n t > < / v a l u e > < / i t e m > < i t e m > < k e y > < s t r i n g > F y l k e < / s t r i n g > < / k e y > < v a l u e > < i n t > 6 0 < / i n t > < / v a l u e > < / i t e m > < i t e m > < k e y > < s t r i n g > K o m m u n e < / s t r i n g > < / k e y > < v a l u e > < i n t > 8 6 < / i n t > < / v a l u e > < / i t e m > < i t e m > < k e y > < s t r i n g > K o m m u n e n r < / s t r i n g > < / k e y > < v a l u e > < i n t > 9 7 < / i n t > < / v a l u e > < / i t e m > < i t e m > < k e y > < s t r i n g > K o m m u n e n a v n < / s t r i n g > < / k e y > < v a l u e > < i n t > 1 1 2 < / i n t > < / v a l u e > < / i t e m > < i t e m > < k e y > < s t r i n g > L e v e r t   s l a k t e r i ,   k g   S U M < / s t r i n g > < / k e y > < v a l u e > < i n t > 1 5 4 < / i n t > < / v a l u e > < / i t e m > < i t e m > < k e y > < s t r i n g > L e v e r t   s l a k t e r i ,   a n t a l l   S U M < / s t r i n g > < / k e y > < v a l u e > < i n t > 1 7 5 < / i n t > < / v a l u e > < / i t e m > < i t e m > < k e y > < s t r i n g > H e r a v   � k o   l e v e r t   s l a k t e r i ,   k g   S U M < / s t r i n g > < / k e y > < v a l u e > < i n t > 2 0 9 < / i n t > < / v a l u e > < / i t e m > < i t e m > < k e y > < s t r i n g > K a s s e r t   e r s t a t t e t   a n t a l l   S U M < / s t r i n g > < / k e y > < v a l u e > < i n t > 1 8 5 < / i n t > < / v a l u e > < / i t e m > < i t e m > < k e y > < s t r i n g > L e i e s l a k t / m o m s f r i   r e t u r ,   k g   S U M < / s t r i n g > < / k e y > < v a l u e > < i n t > 2 0 5 < / i n t > < / v a l u e > < / i t e m > < i t e m > < k e y > < s t r i n g > P e r i o d e < / s t r i n g > < / k e y > < v a l u e > < i n t > 7 4 < / i n t > < / v a l u e > < / i t e m > < i t e m > < k e y > < s t r i n g > � r < / s t r i n g > < / k e y > < v a l u e > < i n t > 4 3 < / i n t > < / v a l u e > < / i t e m > < i t e m > < k e y > < s t r i n g > m � n e d < / s t r i n g > < / k e y > < v a l u e > < i n t > 7 0 < / i n t > < / v a l u e > < / i t e m > < / C o l u m n W i d t h s > < C o l u m n D i s p l a y I n d e x > < i t e m > < k e y > < s t r i n g > L e v e r a n s e t y p e < / s t r i n g > < / k e y > < v a l u e > < i n t > 0 < / i n t > < / v a l u e > < / i t e m > < i t e m > < k e y > < s t r i n g > V a r e k a t e g o r i 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 K o m m u n e n r < / s t r i n g > < / k e y > < v a l u e > < i n t > 4 < / i n t > < / v a l u e > < / i t e m > < i t e m > < k e y > < s t r i n g > K o m m u n e n a v n < / s t r i n g > < / k e y > < v a l u e > < i n t > 5 < / i n t > < / v a l u e > < / i t e m > < i t e m > < k e y > < s t r i n g > L e v e r t   s l a k t e r i ,   k g   S U M < / s t r i n g > < / k e y > < v a l u e > < i n t > 6 < / i n t > < / v a l u e > < / i t e m > < i t e m > < k e y > < s t r i n g > L e v e r t   s l a k t e r i ,   a n t a l l   S U M < / s t r i n g > < / k e y > < v a l u e > < i n t > 7 < / i n t > < / v a l u e > < / i t e m > < i t e m > < k e y > < s t r i n g > H e r a v   � k o   l e v e r t   s l a k t e r i ,   k g   S U M < / s t r i n g > < / k e y > < v a l u e > < i n t > 8 < / i n t > < / v a l u e > < / i t e m > < i t e m > < k e y > < s t r i n g > K a s s e r t   e r s t a t t e t   a n t a l l   S U M < / s t r i n g > < / k e y > < v a l u e > < i n t > 9 < / i n t > < / v a l u e > < / i t e m > < i t e m > < k e y > < s t r i n g > L e i e s l a k t / m o m s f r i   r e t u r ,   k g   S U M 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 � r < / s t r i n g > < / k e y > < v a l u e > < i n t > 1 2 < / i n t > < / v a l u e > < / i t e m > < i t e m > < k e y > < s t r i n g > m � n e d 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6 b 3 a a 2 a b - c 2 b 6 - 4 b a 3 - 9 a c 8 - 5 c 2 6 b a 7 8 4 c d 5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7 c 3 8 e f 2 1 - 8 a 4 f - 4 a 5 9 - 9 2 4 7 - 8 b 4 6 c 4 f a d 0 b 5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S l a k t e d a t a _ t o m _ 2 0 1 8 _ k o m m u n e _ 7 6 1 3 2 3 2 f - 1 1 3 7 - 4 1 7 f - a b 8 b - 9 f 8 1 2 3 6 3 9 3 2 c , s p r _ k o m m u n e _ 2 0 1 9 _ 8 1 2 e 0 7 e 0 - 8 2 b 1 - 4 e 5 3 - 8 5 d 9 - 3 5 7 6 d 8 5 6 a 5 5 9 , s l a k t e g r u p p e r _ 7 b 6 6 4 0 a 1 - 4 5 3 3 - 4 2 4 4 - 8 7 2 6 - b 4 b 8 4 c 9 0 e 7 c 9 , S l a k t e d a t a _ t o m _ 2 0 1 8 _ k o m m u n e     2 _ 8 9 c 8 9 3 f 5 - 0 3 7 2 - 4 8 3 e - 8 b 0 9 - 5 3 6 2 1 b e a 3 c 8 5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3 b e e 0 9 e - d 8 6 a - 4 f 0 6 - 8 7 4 c - 8 1 8 c f 5 9 4 9 9 2 b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S l a k t e d a t a _ t o m _ 2 0 1 8 _ k o m m u n e     2 _ 8 9 c 8 9 3 f 5 - 0 3 7 2 - 4 8 3 e - 8 b 0 9 - 5 3 6 2 1 b e a 3 c 8 5 " > < C u s t o m C o n t e n t   x m l n s = " h t t p : / / g e m i n i / p i v o t c u s t o m i z a t i o n / T a b l e X M L _ S l a k t e d a t a _ t o m _ 2 0 1 8 _ k o m m u n e   2 _ 8 9 c 8 9 3 f 5 - 0 3 7 2 - 4 8 3 e - 8 b 0 9 - 5 3 6 2 1 b e a 3 c 8 5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 L e v e r a n s e t y p e < / s t r i n g > < / k e y > < v a l u e > < i n t > 1 1 0 < / i n t > < / v a l u e > < / i t e m > < i t e m > < k e y > < s t r i n g > V a r e k a t e g o r i < / s t r i n g > < / k e y > < v a l u e > < i n t > 1 0 1 < / i n t > < / v a l u e > < / i t e m > < i t e m > < k e y > < s t r i n g > F y l k e < / s t r i n g > < / k e y > < v a l u e > < i n t > 6 0 < / i n t > < / v a l u e > < / i t e m > < i t e m > < k e y > < s t r i n g > K o m m u n e < / s t r i n g > < / k e y > < v a l u e > < i n t > 8 6 < / i n t > < / v a l u e > < / i t e m > < i t e m > < k e y > < s t r i n g > K o m m u n e n r < / s t r i n g > < / k e y > < v a l u e > < i n t > 9 7 < / i n t > < / v a l u e > < / i t e m > < i t e m > < k e y > < s t r i n g > K o m m u n e n a v n < / s t r i n g > < / k e y > < v a l u e > < i n t > 1 1 2 < / i n t > < / v a l u e > < / i t e m > < i t e m > < k e y > < s t r i n g > L e v e r t   s l a k t e r i ,   k g   S U M < / s t r i n g > < / k e y > < v a l u e > < i n t > 1 5 4 < / i n t > < / v a l u e > < / i t e m > < i t e m > < k e y > < s t r i n g > L e v e r t   s l a k t e r i ,   a n t a l l   S U M < / s t r i n g > < / k e y > < v a l u e > < i n t > 1 7 5 < / i n t > < / v a l u e > < / i t e m > < i t e m > < k e y > < s t r i n g > H e r a v   � k o   l e v e r t   s l a k t e r i ,   k g   S U M < / s t r i n g > < / k e y > < v a l u e > < i n t > 2 0 9 < / i n t > < / v a l u e > < / i t e m > < i t e m > < k e y > < s t r i n g > K a s s e r t   e r s t a t t e t   a n t a l l   S U M < / s t r i n g > < / k e y > < v a l u e > < i n t > 1 8 5 < / i n t > < / v a l u e > < / i t e m > < i t e m > < k e y > < s t r i n g > L e i e s l a k t / m o m s f r i   r e t u r ,   k g   S U M < / s t r i n g > < / k e y > < v a l u e > < i n t > 2 0 5 < / i n t > < / v a l u e > < / i t e m > < i t e m > < k e y > < s t r i n g > P e r i o d e < / s t r i n g > < / k e y > < v a l u e > < i n t > 7 4 < / i n t > < / v a l u e > < / i t e m > < i t e m > < k e y > < s t r i n g > � r < / s t r i n g > < / k e y > < v a l u e > < i n t > 4 3 < / i n t > < / v a l u e > < / i t e m > < i t e m > < k e y > < s t r i n g > m � n e d < / s t r i n g > < / k e y > < v a l u e > < i n t > 7 0 < / i n t > < / v a l u e > < / i t e m > < / C o l u m n W i d t h s > < C o l u m n D i s p l a y I n d e x > < i t e m > < k e y > < s t r i n g > L e v e r a n s e t y p e < / s t r i n g > < / k e y > < v a l u e > < i n t > 0 < / i n t > < / v a l u e > < / i t e m > < i t e m > < k e y > < s t r i n g > V a r e k a t e g o r i 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 K o m m u n e n r < / s t r i n g > < / k e y > < v a l u e > < i n t > 4 < / i n t > < / v a l u e > < / i t e m > < i t e m > < k e y > < s t r i n g > K o m m u n e n a v n < / s t r i n g > < / k e y > < v a l u e > < i n t > 5 < / i n t > < / v a l u e > < / i t e m > < i t e m > < k e y > < s t r i n g > L e v e r t   s l a k t e r i ,   k g   S U M < / s t r i n g > < / k e y > < v a l u e > < i n t > 6 < / i n t > < / v a l u e > < / i t e m > < i t e m > < k e y > < s t r i n g > L e v e r t   s l a k t e r i ,   a n t a l l   S U M < / s t r i n g > < / k e y > < v a l u e > < i n t > 7 < / i n t > < / v a l u e > < / i t e m > < i t e m > < k e y > < s t r i n g > H e r a v   � k o   l e v e r t   s l a k t e r i ,   k g   S U M < / s t r i n g > < / k e y > < v a l u e > < i n t > 8 < / i n t > < / v a l u e > < / i t e m > < i t e m > < k e y > < s t r i n g > K a s s e r t   e r s t a t t e t   a n t a l l   S U M < / s t r i n g > < / k e y > < v a l u e > < i n t > 9 < / i n t > < / v a l u e > < / i t e m > < i t e m > < k e y > < s t r i n g > L e i e s l a k t / m o m s f r i   r e t u r ,   k g   S U M 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 � r < / s t r i n g > < / k e y > < v a l u e > < i n t > 1 2 < / i n t > < / v a l u e > < / i t e m > < i t e m > < k e y > < s t r i n g > m � n e d 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c a 0 7 b f 8 - 1 b f e - 4 5 0 a - b 7 9 9 - e b 6 b b 7 b a c 1 2 a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a 4 f 9 e 2 6 8 - c 6 9 d - 4 7 0 a - 8 9 c a - e e e 1 9 4 4 7 0 a 5 d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a 5 a 9 1 9 d 0 - 3 a 9 b - 4 6 4 c - 9 e b 9 - 2 0 8 9 2 5 9 2 1 9 e 7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C l i e n t W i n d o w X M L " > < C u s t o m C o n t e n t > < ! [ C D A T A [ S l a k t e d a t a _ t o m _ 2 0 1 8 _ k o m m u n e _ 7 6 1 3 2 3 2 f - 1 1 3 7 - 4 1 7 f - a b 8 b - 9 f 8 1 2 3 6 3 9 3 2 c ] ] > < / C u s t o m C o n t e n t > < / G e m i n i > 
</file>

<file path=customXml/item2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 2 0 1 9 - 0 3 - 2 6 T 1 5 : 5 4 : 1 4 . 9 4 9 3 1 3 7 + 0 1 : 0 0 < / L a s t P r o c e s s e d T i m e > < / D a t a M o d e l i n g S a n d b o x . S e r i a l i z e d S a n d b o x E r r o r C a c h e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a 1 0 2 1 f e 4 - 8 b d c - 4 0 e 5 - 9 0 3 8 - 0 d 9 f 6 7 3 b a 7 2 f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7 a c 1 7 8 a c - 6 2 5 4 - 4 d 2 d - a 7 0 2 - e 8 b 9 7 3 e 4 8 0 b 6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6 0 b c e e 9 c - 9 5 a 3 - 4 a 8 0 - a 3 7 0 - 6 8 4 c a a 1 a 2 b d f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S l a k t e d a t a _ t o m _ 2 0 1 8 _ k o m m u n e     2 _ 8 9 c 8 9 3 f 5 - 0 3 7 2 - 4 8 3 e - 8 b 0 9 - 5 3 6 2 1 b e a 3 c 8 5 " > < C u s t o m C o n t e n t   x m l n s = " h t t p : / / g e m i n i / p i v o t c u s t o m i z a t i o n / T a b l e X M L _ S l a k t e d a t a _ t o m _ 2 0 1 8 _ k o m m u n e   2 _ 8 9 c 8 9 3 f 5 - 0 3 7 2 - 4 8 3 e - 8 b 0 9 - 5 3 6 2 1 b e a 3 c 8 5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 L e v e r a n s e t y p e < / s t r i n g > < / k e y > < v a l u e > < i n t > 1 1 0 < / i n t > < / v a l u e > < / i t e m > < i t e m > < k e y > < s t r i n g > V a r e k a t e g o r i < / s t r i n g > < / k e y > < v a l u e > < i n t > 1 0 1 < / i n t > < / v a l u e > < / i t e m > < i t e m > < k e y > < s t r i n g > F y l k e < / s t r i n g > < / k e y > < v a l u e > < i n t > 6 0 < / i n t > < / v a l u e > < / i t e m > < i t e m > < k e y > < s t r i n g > K o m m u n e < / s t r i n g > < / k e y > < v a l u e > < i n t > 8 6 < / i n t > < / v a l u e > < / i t e m > < i t e m > < k e y > < s t r i n g > K o m m u n e n r < / s t r i n g > < / k e y > < v a l u e > < i n t > 9 7 < / i n t > < / v a l u e > < / i t e m > < i t e m > < k e y > < s t r i n g > K o m m u n e n a v n < / s t r i n g > < / k e y > < v a l u e > < i n t > 1 1 2 < / i n t > < / v a l u e > < / i t e m > < i t e m > < k e y > < s t r i n g > L e v e r t   s l a k t e r i ,   k g   S U M < / s t r i n g > < / k e y > < v a l u e > < i n t > 1 5 4 < / i n t > < / v a l u e > < / i t e m > < i t e m > < k e y > < s t r i n g > L e v e r t   s l a k t e r i ,   a n t a l l   S U M < / s t r i n g > < / k e y > < v a l u e > < i n t > 1 7 5 < / i n t > < / v a l u e > < / i t e m > < i t e m > < k e y > < s t r i n g > H e r a v   � k o   l e v e r t   s l a k t e r i ,   k g   S U M < / s t r i n g > < / k e y > < v a l u e > < i n t > 2 0 9 < / i n t > < / v a l u e > < / i t e m > < i t e m > < k e y > < s t r i n g > K a s s e r t   e r s t a t t e t   a n t a l l   S U M < / s t r i n g > < / k e y > < v a l u e > < i n t > 1 8 5 < / i n t > < / v a l u e > < / i t e m > < i t e m > < k e y > < s t r i n g > L e i e s l a k t / m o m s f r i   r e t u r ,   k g   S U M < / s t r i n g > < / k e y > < v a l u e > < i n t > 2 0 5 < / i n t > < / v a l u e > < / i t e m > < i t e m > < k e y > < s t r i n g > P e r i o d e < / s t r i n g > < / k e y > < v a l u e > < i n t > 7 4 < / i n t > < / v a l u e > < / i t e m > < i t e m > < k e y > < s t r i n g > � r < / s t r i n g > < / k e y > < v a l u e > < i n t > 4 3 < / i n t > < / v a l u e > < / i t e m > < i t e m > < k e y > < s t r i n g > m � n e d < / s t r i n g > < / k e y > < v a l u e > < i n t > 7 0 < / i n t > < / v a l u e > < / i t e m > < / C o l u m n W i d t h s > < C o l u m n D i s p l a y I n d e x > < i t e m > < k e y > < s t r i n g > L e v e r a n s e t y p e < / s t r i n g > < / k e y > < v a l u e > < i n t > 0 < / i n t > < / v a l u e > < / i t e m > < i t e m > < k e y > < s t r i n g > V a r e k a t e g o r i 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 K o m m u n e n r < / s t r i n g > < / k e y > < v a l u e > < i n t > 4 < / i n t > < / v a l u e > < / i t e m > < i t e m > < k e y > < s t r i n g > K o m m u n e n a v n < / s t r i n g > < / k e y > < v a l u e > < i n t > 5 < / i n t > < / v a l u e > < / i t e m > < i t e m > < k e y > < s t r i n g > L e v e r t   s l a k t e r i ,   k g   S U M < / s t r i n g > < / k e y > < v a l u e > < i n t > 6 < / i n t > < / v a l u e > < / i t e m > < i t e m > < k e y > < s t r i n g > L e v e r t   s l a k t e r i ,   a n t a l l   S U M < / s t r i n g > < / k e y > < v a l u e > < i n t > 7 < / i n t > < / v a l u e > < / i t e m > < i t e m > < k e y > < s t r i n g > H e r a v   � k o   l e v e r t   s l a k t e r i ,   k g   S U M < / s t r i n g > < / k e y > < v a l u e > < i n t > 8 < / i n t > < / v a l u e > < / i t e m > < i t e m > < k e y > < s t r i n g > K a s s e r t   e r s t a t t e t   a n t a l l   S U M < / s t r i n g > < / k e y > < v a l u e > < i n t > 9 < / i n t > < / v a l u e > < / i t e m > < i t e m > < k e y > < s t r i n g > L e i e s l a k t / m o m s f r i   r e t u r ,   k g   S U M 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 � r < / s t r i n g > < / k e y > < v a l u e > < i n t > 1 2 < / i n t > < / v a l u e > < / i t e m > < i t e m > < k e y > < s t r i n g > m � n e d 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6 f d 0 f 9 1 4 - 2 c d 1 - 4 9 d 5 - a e e c - d 1 6 6 8 b c 1 a 8 1 2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s l a k t e g r u p p e r _ 7 b 6 6 4 0 a 1 - 4 5 3 3 - 4 2 4 4 - 8 7 2 6 - b 4 b 8 4 c 9 0 e 7 c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 u n d e r g r u p p e r < / s t r i n g > < / k e y > < v a l u e > < i n t > 1 2 3 < / i n t > < / v a l u e > < / i t e m > < i t e m > < k e y > < s t r i n g > d y r e s l a g < / s t r i n g > < / k e y > < v a l u e > < i n t > 8 9 < / i n t > < / v a l u e > < / i t e m > < i t e m > < k e y > < s t r i n g > u n d e r g r u p p e r 2 < / s t r i n g > < / k e y > < v a l u e > < i n t > 1 3 0 < / i n t > < / v a l u e > < / i t e m > < / C o l u m n W i d t h s > < C o l u m n D i s p l a y I n d e x > < i t e m > < k e y > < s t r i n g > u n d e r g r u p p e r < / s t r i n g > < / k e y > < v a l u e > < i n t > 0 < / i n t > < / v a l u e > < / i t e m > < i t e m > < k e y > < s t r i n g > d y r e s l a g < / s t r i n g > < / k e y > < v a l u e > < i n t > 1 < / i n t > < / v a l u e > < / i t e m > < i t e m > < k e y > < s t r i n g > u n d e r g r u p p e r 2 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 2 3 < / H e i g h t > < / S a n d b o x E d i t o r . F o r m u l a B a r S t a t e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4 2 e a 7 4 4 1 - a 4 d c - 4 7 d 3 - b c 3 c - 4 2 3 7 8 9 9 6 f f 7 1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 S l a k t e d a t a _ t o m _ 2 0 1 8 _ k o m m u n e _ 7 6 1 3 2 3 2 f - 1 1 3 7 - 4 1 7 f - a b 8 b - 9 f 8 1 2 3 6 3 9 3 2 c 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 s p r _ k o m m u n e _ 2 0 1 9 _ 8 1 2 e 0 7 e 0 - 8 2 b 1 - 4 e 5 3 - 8 5 d 9 - 3 5 7 6 d 8 5 6 a 5 5 9 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 s l a k t e g r u p p e r _ 7 b 6 6 4 0 a 1 - 4 5 3 3 - 4 2 4 4 - 8 7 2 6 - b 4 b 8 4 c 9 0 e 7 c 9 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 S l a k t e d a t a _ t o m _ 2 0 1 8 _ k o m m u n e     2 _ 8 9 c 8 9 3 f 5 - 0 3 7 2 - 4 8 3 e - 8 b 0 9 - 5 3 6 2 1 b e a 3 c 8 5 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a c b a 9 4 b 1 - 9 3 3 2 - 4 e d f - b e 5 b - 0 c b a 1 f 0 8 0 5 7 f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f c 1 a 4 5 6 9 - 9 e 7 1 - 4 0 1 d - 9 2 9 0 - 4 8 9 c 0 6 f 5 9 8 5 4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S l a k t e d a t a _ t o m _ 2 0 1 8 _ k o m m u n e     2 _ 8 9 c 8 9 3 f 5 - 0 3 7 2 - 4 8 3 e - 8 b 0 9 - 5 3 6 2 1 b e a 3 c 8 5 " > < C u s t o m C o n t e n t   x m l n s = " h t t p : / / g e m i n i / p i v o t c u s t o m i z a t i o n / T a b l e X M L _ S l a k t e d a t a _ t o m _ 2 0 1 8 _ k o m m u n e   2 _ 8 9 c 8 9 3 f 5 - 0 3 7 2 - 4 8 3 e - 8 b 0 9 - 5 3 6 2 1 b e a 3 c 8 5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 L e v e r a n s e t y p e < / s t r i n g > < / k e y > < v a l u e > < i n t > 1 1 0 < / i n t > < / v a l u e > < / i t e m > < i t e m > < k e y > < s t r i n g > V a r e k a t e g o r i < / s t r i n g > < / k e y > < v a l u e > < i n t > 1 0 1 < / i n t > < / v a l u e > < / i t e m > < i t e m > < k e y > < s t r i n g > F y l k e < / s t r i n g > < / k e y > < v a l u e > < i n t > 6 0 < / i n t > < / v a l u e > < / i t e m > < i t e m > < k e y > < s t r i n g > K o m m u n e < / s t r i n g > < / k e y > < v a l u e > < i n t > 8 6 < / i n t > < / v a l u e > < / i t e m > < i t e m > < k e y > < s t r i n g > K o m m u n e n r < / s t r i n g > < / k e y > < v a l u e > < i n t > 9 7 < / i n t > < / v a l u e > < / i t e m > < i t e m > < k e y > < s t r i n g > K o m m u n e n a v n < / s t r i n g > < / k e y > < v a l u e > < i n t > 1 1 2 < / i n t > < / v a l u e > < / i t e m > < i t e m > < k e y > < s t r i n g > L e v e r t   s l a k t e r i ,   k g   S U M < / s t r i n g > < / k e y > < v a l u e > < i n t > 1 5 4 < / i n t > < / v a l u e > < / i t e m > < i t e m > < k e y > < s t r i n g > L e v e r t   s l a k t e r i ,   a n t a l l   S U M < / s t r i n g > < / k e y > < v a l u e > < i n t > 1 7 5 < / i n t > < / v a l u e > < / i t e m > < i t e m > < k e y > < s t r i n g > H e r a v   � k o   l e v e r t   s l a k t e r i ,   k g   S U M < / s t r i n g > < / k e y > < v a l u e > < i n t > 2 0 9 < / i n t > < / v a l u e > < / i t e m > < i t e m > < k e y > < s t r i n g > K a s s e r t   e r s t a t t e t   a n t a l l   S U M < / s t r i n g > < / k e y > < v a l u e > < i n t > 1 8 5 < / i n t > < / v a l u e > < / i t e m > < i t e m > < k e y > < s t r i n g > L e i e s l a k t / m o m s f r i   r e t u r ,   k g   S U M < / s t r i n g > < / k e y > < v a l u e > < i n t > 2 0 5 < / i n t > < / v a l u e > < / i t e m > < i t e m > < k e y > < s t r i n g > P e r i o d e < / s t r i n g > < / k e y > < v a l u e > < i n t > 7 4 < / i n t > < / v a l u e > < / i t e m > < i t e m > < k e y > < s t r i n g > � r < / s t r i n g > < / k e y > < v a l u e > < i n t > 4 3 < / i n t > < / v a l u e > < / i t e m > < i t e m > < k e y > < s t r i n g > m � n e d < / s t r i n g > < / k e y > < v a l u e > < i n t > 7 0 < / i n t > < / v a l u e > < / i t e m > < / C o l u m n W i d t h s > < C o l u m n D i s p l a y I n d e x > < i t e m > < k e y > < s t r i n g > L e v e r a n s e t y p e < / s t r i n g > < / k e y > < v a l u e > < i n t > 0 < / i n t > < / v a l u e > < / i t e m > < i t e m > < k e y > < s t r i n g > V a r e k a t e g o r i 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 K o m m u n e n r < / s t r i n g > < / k e y > < v a l u e > < i n t > 4 < / i n t > < / v a l u e > < / i t e m > < i t e m > < k e y > < s t r i n g > K o m m u n e n a v n < / s t r i n g > < / k e y > < v a l u e > < i n t > 5 < / i n t > < / v a l u e > < / i t e m > < i t e m > < k e y > < s t r i n g > L e v e r t   s l a k t e r i ,   k g   S U M < / s t r i n g > < / k e y > < v a l u e > < i n t > 6 < / i n t > < / v a l u e > < / i t e m > < i t e m > < k e y > < s t r i n g > L e v e r t   s l a k t e r i ,   a n t a l l   S U M < / s t r i n g > < / k e y > < v a l u e > < i n t > 7 < / i n t > < / v a l u e > < / i t e m > < i t e m > < k e y > < s t r i n g > H e r a v   � k o   l e v e r t   s l a k t e r i ,   k g   S U M < / s t r i n g > < / k e y > < v a l u e > < i n t > 8 < / i n t > < / v a l u e > < / i t e m > < i t e m > < k e y > < s t r i n g > K a s s e r t   e r s t a t t e t   a n t a l l   S U M < / s t r i n g > < / k e y > < v a l u e > < i n t > 9 < / i n t > < / v a l u e > < / i t e m > < i t e m > < k e y > < s t r i n g > L e i e s l a k t / m o m s f r i   r e t u r ,   k g   S U M 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 � r < / s t r i n g > < / k e y > < v a l u e > < i n t > 1 2 < / i n t > < / v a l u e > < / i t e m > < i t e m > < k e y > < s t r i n g > m � n e d 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 s l a k t e g r u p p e r 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 s l a k t e g r u p p e r 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 C o l u m n s \ u n d e r g r u p p e r < / K e y > < / D i a g r a m O b j e c t K e y > < D i a g r a m O b j e c t K e y > < K e y > C o l u m n s \ d y r e s l a g < / K e y > < / D i a g r a m O b j e c t K e y > < D i a g r a m O b j e c t K e y > < K e y > C o l u m n s \ u n d e r g r u p p e r 2 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 C o l u m n s \ u n d e r g r u p p e r 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 C o l u m n s \ d y r e s l a g 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 C o l u m n s \ u n d e r g r u p p e r 2 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 S l a k t e d a t a _ t o m _ 2 0 1 8 _ k o m m u n e    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 S l a k t e d a t a _ t o m _ 2 0 1 8 _ k o m m u n e    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 L e v e r t   s l a k t e r i ,   k g   S U M   2 < / K e y > < / D i a g r a m O b j e c t K e y > < D i a g r a m O b j e c t K e y > < K e y > M e a s u r e s \ S u m   o f   L e v e r t   s l a k t e r i ,   k g   S U M   2 \ T a g I n f o \ F o r m u l a < / K e y > < / D i a g r a m O b j e c t K e y > < D i a g r a m O b j e c t K e y > < K e y > M e a s u r e s \ S u m   o f   L e v e r t   s l a k t e r i ,   k g   S U M   2 \ T a g I n f o \ V a l u e < / K e y > < / D i a g r a m O b j e c t K e y > < D i a g r a m O b j e c t K e y > < K e y > M e a s u r e s \ S u m   o f   L e v e r t   s l a k t e r i ,   a n t a l l   S U M < / K e y > < / D i a g r a m O b j e c t K e y > < D i a g r a m O b j e c t K e y > < K e y > M e a s u r e s \ S u m   o f   L e v e r t   s l a k t e r i ,   a n t a l l   S U M \ T a g I n f o \ F o r m u l a < / K e y > < / D i a g r a m O b j e c t K e y > < D i a g r a m O b j e c t K e y > < K e y > M e a s u r e s \ S u m   o f   L e v e r t   s l a k t e r i ,   a n t a l l   S U M \ T a g I n f o \ V a l u e < / K e y > < / D i a g r a m O b j e c t K e y > < D i a g r a m O b j e c t K e y > < K e y > M e a s u r e s \ S u m   a v   L e v e r t   s l a k t e r i ,   k g   S U M   2 < / K e y > < / D i a g r a m O b j e c t K e y > < D i a g r a m O b j e c t K e y > < K e y > M e a s u r e s \ S u m   a v   L e v e r t   s l a k t e r i ,   k g   S U M   2 \ T a g I n f o \ F o r m u l a < / K e y > < / D i a g r a m O b j e c t K e y > < D i a g r a m O b j e c t K e y > < K e y > M e a s u r e s \ S u m   a v   L e v e r t   s l a k t e r i ,   k g   S U M   2 \ T a g I n f o \ V a l u e < / K e y > < / D i a g r a m O b j e c t K e y > < D i a g r a m O b j e c t K e y > < K e y > C o l u m n s \ L e v e r a n s e t y p e < / K e y > < / D i a g r a m O b j e c t K e y > < D i a g r a m O b j e c t K e y > < K e y > C o l u m n s \ V a r e k a t e g o r i < / K e y > < / D i a g r a m O b j e c t K e y > < D i a g r a m O b j e c t K e y > < K e y > C o l u m n s \ F y l k e < / K e y > < / D i a g r a m O b j e c t K e y > < D i a g r a m O b j e c t K e y > < K e y > C o l u m n s \ K o m m u n e < / K e y > < / D i a g r a m O b j e c t K e y > < D i a g r a m O b j e c t K e y > < K e y > C o l u m n s \ K o m m u n e n r < / K e y > < / D i a g r a m O b j e c t K e y > < D i a g r a m O b j e c t K e y > < K e y > C o l u m n s \ K o m m u n e n a v n < / K e y > < / D i a g r a m O b j e c t K e y > < D i a g r a m O b j e c t K e y > < K e y > C o l u m n s \ L e v e r t   s l a k t e r i ,   k g   S U M < / K e y > < / D i a g r a m O b j e c t K e y > < D i a g r a m O b j e c t K e y > < K e y > C o l u m n s \ L e v e r t   s l a k t e r i ,   a n t a l l   S U M < / K e y > < / D i a g r a m O b j e c t K e y > < D i a g r a m O b j e c t K e y > < K e y > C o l u m n s \ H e r a v   � k o   l e v e r t   s l a k t e r i ,   k g   S U M < / K e y > < / D i a g r a m O b j e c t K e y > < D i a g r a m O b j e c t K e y > < K e y > C o l u m n s \ K a s s e r t   e r s t a t t e t   a n t a l l   S U M < / K e y > < / D i a g r a m O b j e c t K e y > < D i a g r a m O b j e c t K e y > < K e y > C o l u m n s \ L e i e s l a k t / m o m s f r i   r e t u r ,   k g   S U M < / K e y > < / D i a g r a m O b j e c t K e y > < D i a g r a m O b j e c t K e y > < K e y > C o l u m n s \ P e r i o d e < / K e y > < / D i a g r a m O b j e c t K e y > < D i a g r a m O b j e c t K e y > < K e y > C o l u m n s \ � r < / K e y > < / D i a g r a m O b j e c t K e y > < D i a g r a m O b j e c t K e y > < K e y > C o l u m n s \ m � n e d < / K e y > < / D i a g r a m O b j e c t K e y > < D i a g r a m O b j e c t K e y > < K e y > L i n k s \ & l t ; C o l u m n s \ S u m   a v   L e v e r t   s l a k t e r i ,   k g   S U M   2 & g t ; - & l t ; M e a s u r e s \ L e v e r t   s l a k t e r i ,   k g   S U M & g t ; < / K e y > < / D i a g r a m O b j e c t K e y > < D i a g r a m O b j e c t K e y > < K e y > L i n k s \ & l t ; C o l u m n s \ S u m   a v   L e v e r t   s l a k t e r i ,   k g   S U M   2 & g t ; - & l t ; M e a s u r e s \ L e v e r t   s l a k t e r i ,   k g   S U M & g t ; \ C O L U M N < / K e y > < / D i a g r a m O b j e c t K e y > < D i a g r a m O b j e c t K e y > < K e y > L i n k s \ & l t ; C o l u m n s \ S u m   a v   L e v e r t   s l a k t e r i ,   k g   S U M   2 & g t ; - & l t ; M e a s u r e s \ L e v e r t   s l a k t e r i ,   k g   S U M & g t ; \ M E A S U R E 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 L e v e r t   s l a k t e r i ,   k g   S U M   2 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 L e v e r t   s l a k t e r i ,   k g   S U M 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 L e v e r t   s l a k t e r i ,   k g   S U M 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 L e v e r t   s l a k t e r i ,   a n t a l l   S U M 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 L e v e r t   s l a k t e r i ,   a n t a l l 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 L e v e r t   s l a k t e r i ,   a n t a l l 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 L e v e r t   s l a k t e r i ,   k g   S U M 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 L e v e r t   s l a k t e r i ,   k g   S U M 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 L e v e r t   s l a k t e r i ,   k g   S U M 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 C o l u m n s \ L e v e r a n s e t y p e 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 C o l u m n s \ V a r e k a t e g o r i 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 C o l u m n s \ K o m m u n e n r 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 C o l u m n s \ K o m m u n e n a v n 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 C o l u m n s \ L e v e r t   s l a k t e r i ,   k g   S U M 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 C o l u m n s \ L e v e r t   s l a k t e r i ,   a n t a l l   S U M 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 C o l u m n s \ H e r a v   � k o   l e v e r t   s l a k t e r i ,   k g   S U M 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 C o l u m n s \ K a s s e r t   e r s t a t t e t   a n t a l l   S U M 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 C o l u m n s \ L e i e s l a k t / m o m s f r i   r e t u r ,   k g   S U M 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 C o l u m n s \ m � n e d 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 k g   S U M   2 & g t ; - & l t ; M e a s u r e s \ L e v e r t   s l a k t e r i ,   k g   S U M & g t ; 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 k g   S U M   2 & g t ; - & l t ; M e a s u r e s \ L e v e r t   s l a k t e r i ,   k g   S U M & g t ; \ C O L U M N 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 k g   S U M   2 & g t ; - & l t ; M e a s u r e s \ L e v e r t   s l a k t e r i ,   k g   S U M & g t ; \ M E A S U R E 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 S l a k t e d a t a _ t o m _ 2 0 1 8 _ k o m m u n e 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 S l a k t e d a t a _ t o m _ 2 0 1 8 _ k o m m u n e 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 L e v e r t   s l a k t e r i ,   k g   S U M < / K e y > < / D i a g r a m O b j e c t K e y > < D i a g r a m O b j e c t K e y > < K e y > M e a s u r e s \ S u m   o f   L e v e r t   s l a k t e r i ,   k g   S U M \ T a g I n f o \ F o r m u l a < / K e y > < / D i a g r a m O b j e c t K e y > < D i a g r a m O b j e c t K e y > < K e y > M e a s u r e s \ S u m   o f   L e v e r t   s l a k t e r i ,   k g   S U M \ T a g I n f o \ V a l u e < / K e y > < / D i a g r a m O b j e c t K e y > < D i a g r a m O b j e c t K e y > < K e y > M e a s u r e s \ a n t a l l   L e v e r t   s l a k t e r i   S U M < / K e y > < / D i a g r a m O b j e c t K e y > < D i a g r a m O b j e c t K e y > < K e y > M e a s u r e s \ a n t a l l   L e v e r t   s l a k t e r i   S U M \ T a g I n f o \ F o r m u l a < / K e y > < / D i a g r a m O b j e c t K e y > < D i a g r a m O b j e c t K e y > < K e y > M e a s u r e s \ a n t a l l   L e v e r t   s l a k t e r i   S U M \ T a g I n f o \ V a l u e < / K e y > < / D i a g r a m O b j e c t K e y > < D i a g r a m O b j e c t K e y > < K e y > M e a s u r e s \ S u m   o f   H e r a v   � k o   l e v e r t   s l a k t e r i ,   k g   S U M < / K e y > < / D i a g r a m O b j e c t K e y > < D i a g r a m O b j e c t K e y > < K e y > M e a s u r e s \ S u m   o f   H e r a v   � k o   l e v e r t   s l a k t e r i ,   k g   S U M \ T a g I n f o \ F o r m u l a < / K e y > < / D i a g r a m O b j e c t K e y > < D i a g r a m O b j e c t K e y > < K e y > M e a s u r e s \ S u m   o f   H e r a v   � k o   l e v e r t   s l a k t e r i ,   k g   S U M \ T a g I n f o \ V a l u e < / K e y > < / D i a g r a m O b j e c t K e y > < D i a g r a m O b j e c t K e y > < K e y > M e a s u r e s \ S u m   o f   K a s s e r t   e r s t a t t e t   a n t a l l   S U M < / K e y > < / D i a g r a m O b j e c t K e y > < D i a g r a m O b j e c t K e y > < K e y > M e a s u r e s \ S u m   o f   K a s s e r t   e r s t a t t e t   a n t a l l   S U M \ T a g I n f o \ F o r m u l a < / K e y > < / D i a g r a m O b j e c t K e y > < D i a g r a m O b j e c t K e y > < K e y > M e a s u r e s \ S u m   o f   K a s s e r t   e r s t a t t e t   a n t a l l   S U M \ T a g I n f o \ V a l u e < / K e y > < / D i a g r a m O b j e c t K e y > < D i a g r a m O b j e c t K e y > < K e y > M e a s u r e s \ S u m   o f   L e i e s l a k t / m o m s f r i   r e t u r ,   k g   S U M < / K e y > < / D i a g r a m O b j e c t K e y > < D i a g r a m O b j e c t K e y > < K e y > M e a s u r e s \ S u m   o f   L e i e s l a k t / m o m s f r i   r e t u r ,   k g   S U M \ T a g I n f o \ F o r m u l a < / K e y > < / D i a g r a m O b j e c t K e y > < D i a g r a m O b j e c t K e y > < K e y > M e a s u r e s \ S u m   o f   L e i e s l a k t / m o m s f r i   r e t u r ,   k g   S U M \ T a g I n f o \ V a l u e < / K e y > < / D i a g r a m O b j e c t K e y > < D i a g r a m O b j e c t K e y > < K e y > M e a s u r e s \ S u m   a v   L e v e r t   s l a k t e r i ,   k g   S U M < / K e y > < / D i a g r a m O b j e c t K e y > < D i a g r a m O b j e c t K e y > < K e y > M e a s u r e s \ S u m   a v   L e v e r t   s l a k t e r i ,   k g   S U M \ T a g I n f o \ F o r m u l a < / K e y > < / D i a g r a m O b j e c t K e y > < D i a g r a m O b j e c t K e y > < K e y > M e a s u r e s \ S u m   a v   L e v e r t   s l a k t e r i ,   k g   S U M \ T a g I n f o \ V a l u e < / K e y > < / D i a g r a m O b j e c t K e y > < D i a g r a m O b j e c t K e y > < K e y > M e a s u r e s \ S u m   a v   H e r a v   � k o   l e v e r t   s l a k t e r i ,   k g   S U M < / K e y > < / D i a g r a m O b j e c t K e y > < D i a g r a m O b j e c t K e y > < K e y > M e a s u r e s \ S u m   a v   H e r a v   � k o   l e v e r t   s l a k t e r i ,   k g   S U M \ T a g I n f o \ F o r m u l a < / K e y > < / D i a g r a m O b j e c t K e y > < D i a g r a m O b j e c t K e y > < K e y > M e a s u r e s \ S u m   a v   H e r a v   � k o   l e v e r t   s l a k t e r i ,   k g   S U M \ T a g I n f o \ V a l u e < / K e y > < / D i a g r a m O b j e c t K e y > < D i a g r a m O b j e c t K e y > < K e y > M e a s u r e s \ S u m   a v   L e i e s l a k t / m o m s f r i   r e t u r ,   k g   S U M < / K e y > < / D i a g r a m O b j e c t K e y > < D i a g r a m O b j e c t K e y > < K e y > M e a s u r e s \ S u m   a v   L e i e s l a k t / m o m s f r i   r e t u r ,   k g   S U M \ T a g I n f o \ F o r m u l a < / K e y > < / D i a g r a m O b j e c t K e y > < D i a g r a m O b j e c t K e y > < K e y > M e a s u r e s \ S u m   a v   L e i e s l a k t / m o m s f r i   r e t u r ,   k g   S U M \ T a g I n f o \ V a l u e < / K e y > < / D i a g r a m O b j e c t K e y > < D i a g r a m O b j e c t K e y > < K e y > M e a s u r e s \ S u m   a v   L e v e r t   s l a k t e r i ,   a n t a l l   S U M < / K e y > < / D i a g r a m O b j e c t K e y > < D i a g r a m O b j e c t K e y > < K e y > M e a s u r e s \ S u m   a v   L e v e r t   s l a k t e r i ,   a n t a l l   S U M \ T a g I n f o \ F o r m u l a < / K e y > < / D i a g r a m O b j e c t K e y > < D i a g r a m O b j e c t K e y > < K e y > M e a s u r e s \ S u m   a v   L e v e r t   s l a k t e r i ,   a n t a l l   S U M \ T a g I n f o \ V a l u e < / K e y > < / D i a g r a m O b j e c t K e y > < D i a g r a m O b j e c t K e y > < K e y > C o l u m n s \ L e v e r a n s e t y p e < / K e y > < / D i a g r a m O b j e c t K e y > < D i a g r a m O b j e c t K e y > < K e y > C o l u m n s \ V a r e k a t e g o r i < / K e y > < / D i a g r a m O b j e c t K e y > < D i a g r a m O b j e c t K e y > < K e y > C o l u m n s \ F y l k e < / K e y > < / D i a g r a m O b j e c t K e y > < D i a g r a m O b j e c t K e y > < K e y > C o l u m n s \ K o m m u n e < / K e y > < / D i a g r a m O b j e c t K e y > < D i a g r a m O b j e c t K e y > < K e y > C o l u m n s \ K o m m u n e n r < / K e y > < / D i a g r a m O b j e c t K e y > < D i a g r a m O b j e c t K e y > < K e y > C o l u m n s \ K o m m u n e n a v n < / K e y > < / D i a g r a m O b j e c t K e y > < D i a g r a m O b j e c t K e y > < K e y > C o l u m n s \ L e v e r t   s l a k t e r i ,   k g   S U M < / K e y > < / D i a g r a m O b j e c t K e y > < D i a g r a m O b j e c t K e y > < K e y > C o l u m n s \ L e v e r t   s l a k t e r i ,   a n t a l l   S U M < / K e y > < / D i a g r a m O b j e c t K e y > < D i a g r a m O b j e c t K e y > < K e y > C o l u m n s \ H e r a v   � k o   l e v e r t   s l a k t e r i ,   k g   S U M < / K e y > < / D i a g r a m O b j e c t K e y > < D i a g r a m O b j e c t K e y > < K e y > C o l u m n s \ K a s s e r t   e r s t a t t e t   a n t a l l   S U M < / K e y > < / D i a g r a m O b j e c t K e y > < D i a g r a m O b j e c t K e y > < K e y > C o l u m n s \ L e i e s l a k t / m o m s f r i   r e t u r ,   k g   S U M < / K e y > < / D i a g r a m O b j e c t K e y > < D i a g r a m O b j e c t K e y > < K e y > C o l u m n s \ P e r i o d e < / K e y > < / D i a g r a m O b j e c t K e y > < D i a g r a m O b j e c t K e y > < K e y > C o l u m n s \ � r < / K e y > < / D i a g r a m O b j e c t K e y > < D i a g r a m O b j e c t K e y > < K e y > C o l u m n s \ m � n e d < / K e y > < / D i a g r a m O b j e c t K e y > < D i a g r a m O b j e c t K e y > < K e y > L i n k s \ & l t ; C o l u m n s \ S u m   a v   L e v e r t   s l a k t e r i ,   k g   S U M & g t ; - & l t ; M e a s u r e s \ L e v e r t   s l a k t e r i ,   k g   S U M & g t ; < / K e y > < / D i a g r a m O b j e c t K e y > < D i a g r a m O b j e c t K e y > < K e y > L i n k s \ & l t ; C o l u m n s \ S u m   a v   L e v e r t   s l a k t e r i ,   k g   S U M & g t ; - & l t ; M e a s u r e s \ L e v e r t   s l a k t e r i ,   k g   S U M & g t ; \ C O L U M N < / K e y > < / D i a g r a m O b j e c t K e y > < D i a g r a m O b j e c t K e y > < K e y > L i n k s \ & l t ; C o l u m n s \ S u m   a v   L e v e r t   s l a k t e r i ,   k g   S U M & g t ; - & l t ; M e a s u r e s \ L e v e r t   s l a k t e r i ,   k g   S U M & g t ; \ M E A S U R E < / K e y > < / D i a g r a m O b j e c t K e y > < D i a g r a m O b j e c t K e y > < K e y > L i n k s \ & l t ; C o l u m n s \ S u m   a v   H e r a v   � k o   l e v e r t   s l a k t e r i ,   k g   S U M & g t ; - & l t ; M e a s u r e s \ H e r a v   � k o   l e v e r t   s l a k t e r i ,   k g   S U M & g t ; < / K e y > < / D i a g r a m O b j e c t K e y > < D i a g r a m O b j e c t K e y > < K e y > L i n k s \ & l t ; C o l u m n s \ S u m   a v   H e r a v   � k o   l e v e r t   s l a k t e r i ,   k g   S U M & g t ; - & l t ; M e a s u r e s \ H e r a v   � k o   l e v e r t   s l a k t e r i ,   k g   S U M & g t ; \ C O L U M N < / K e y > < / D i a g r a m O b j e c t K e y > < D i a g r a m O b j e c t K e y > < K e y > L i n k s \ & l t ; C o l u m n s \ S u m   a v   H e r a v   � k o   l e v e r t   s l a k t e r i ,   k g   S U M & g t ; - & l t ; M e a s u r e s \ H e r a v   � k o   l e v e r t   s l a k t e r i ,   k g   S U M & g t ; \ M E A S U R E < / K e y > < / D i a g r a m O b j e c t K e y > < D i a g r a m O b j e c t K e y > < K e y > L i n k s \ & l t ; C o l u m n s \ S u m   a v   L e i e s l a k t / m o m s f r i   r e t u r ,   k g   S U M & g t ; - & l t ; M e a s u r e s \ L e i e s l a k t / m o m s f r i   r e t u r ,   k g   S U M & g t ; < / K e y > < / D i a g r a m O b j e c t K e y > < D i a g r a m O b j e c t K e y > < K e y > L i n k s \ & l t ; C o l u m n s \ S u m   a v   L e i e s l a k t / m o m s f r i   r e t u r ,   k g   S U M & g t ; - & l t ; M e a s u r e s \ L e i e s l a k t / m o m s f r i   r e t u r ,   k g   S U M & g t ; \ C O L U M N < / K e y > < / D i a g r a m O b j e c t K e y > < D i a g r a m O b j e c t K e y > < K e y > L i n k s \ & l t ; C o l u m n s \ S u m   a v   L e i e s l a k t / m o m s f r i   r e t u r ,   k g   S U M & g t ; - & l t ; M e a s u r e s \ L e i e s l a k t / m o m s f r i   r e t u r ,   k g   S U M & g t ; \ M E A S U R E < / K e y > < / D i a g r a m O b j e c t K e y > < D i a g r a m O b j e c t K e y > < K e y > L i n k s \ & l t ; C o l u m n s \ S u m   a v   L e v e r t   s l a k t e r i ,   a n t a l l   S U M & g t ; - & l t ; M e a s u r e s \ L e v e r t   s l a k t e r i ,   a n t a l l   S U M & g t ; < / K e y > < / D i a g r a m O b j e c t K e y > < D i a g r a m O b j e c t K e y > < K e y > L i n k s \ & l t ; C o l u m n s \ S u m   a v   L e v e r t   s l a k t e r i ,   a n t a l l   S U M & g t ; - & l t ; M e a s u r e s \ L e v e r t   s l a k t e r i ,   a n t a l l   S U M & g t ; \ C O L U M N < / K e y > < / D i a g r a m O b j e c t K e y > < D i a g r a m O b j e c t K e y > < K e y > L i n k s \ & l t ; C o l u m n s \ S u m   a v   L e v e r t   s l a k t e r i ,   a n t a l l   S U M & g t ; - & l t ; M e a s u r e s \ L e v e r t   s l a k t e r i ,   a n t a l l   S U M & g t ; \ M E A S U R E 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 6 < / F o c u s C o l u m n > < S e l e c t i o n E n d C o l u m n > 6 < / S e l e c t i o n E n d C o l u m n > < S e l e c t i o n S t a r t C o l u m n > 6 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 L e v e r t   s l a k t e r i ,   k g   S U M 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 L e v e r t   s l a k t e r i ,   k g 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 L e v e r t   s l a k t e r i ,   k g 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 L e v e r t   s l a k t e r i   S U M 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 M e a s u r e s \ a n t a l l   L e v e r t   s l a k t e r i 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 L e v e r t   s l a k t e r i 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 H e r a v   � k o   l e v e r t   s l a k t e r i ,   k g   S U M 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 H e r a v   � k o   l e v e r t   s l a k t e r i ,   k g 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 H e r a v   � k o   l e v e r t   s l a k t e r i ,   k g 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 K a s s e r t   e r s t a t t e t   a n t a l l   S U M 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 K a s s e r t   e r s t a t t e t   a n t a l l 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 K a s s e r t   e r s t a t t e t   a n t a l l 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 L e i e s l a k t / m o m s f r i   r e t u r ,   k g   S U M 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 L e i e s l a k t / m o m s f r i   r e t u r ,   k g 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 L e i e s l a k t / m o m s f r i   r e t u r ,   k g 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 L e v e r t   s l a k t e r i ,   k g   S U M 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 L e v e r t   s l a k t e r i ,   k g 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 L e v e r t   s l a k t e r i ,   k g 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 H e r a v   � k o   l e v e r t   s l a k t e r i ,   k g   S U M < / K e y > < / a : K e y > < a : V a l u e   i : t y p e = " M e a s u r e G r i d N o d e V i e w S t a t e " > < C o l u m n >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 H e r a v   � k o   l e v e r t   s l a k t e r i ,   k g 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 H e r a v   � k o   l e v e r t   s l a k t e r i ,   k g 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 L e i e s l a k t / m o m s f r i   r e t u r ,   k g   S U M < / K e y > < / a : K e y > < a : V a l u e   i : t y p e = " M e a s u r e G r i d N o d e V i e w S t a t e " > < C o l u m n > 1 0 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 L e i e s l a k t / m o m s f r i   r e t u r ,   k g 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 L e i e s l a k t / m o m s f r i   r e t u r ,   k g 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 L e v e r t   s l a k t e r i ,   a n t a l l   S U M 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 L e v e r t   s l a k t e r i ,   a n t a l l   S U M \ T a g I n f o \ F o r m u l a 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 L e v e r t   s l a k t e r i ,   a n t a l l   S U M \ T a g I n f o \ V a l u e 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 C o l u m n s \ L e v e r a n s e t y p e 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 C o l u m n s \ V a r e k a t e g o r i 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 C o l u m n s \ K o m m u n e n r 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 C o l u m n s \ K o m m u n e n a v n 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 C o l u m n s \ L e v e r t   s l a k t e r i ,   k g   S U M 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 C o l u m n s \ L e v e r t   s l a k t e r i ,   a n t a l l   S U M 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 C o l u m n s \ H e r a v   � k o   l e v e r t   s l a k t e r i ,   k g   S U M 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 C o l u m n s \ K a s s e r t   e r s t a t t e t   a n t a l l   S U M 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 C o l u m n s \ L e i e s l a k t / m o m s f r i   r e t u r ,   k g   S U M 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 C o l u m n s \ m � n e d 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 k g   S U M & g t ; - & l t ; M e a s u r e s \ L e v e r t   s l a k t e r i ,   k g   S U M & g t ; 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 k g   S U M & g t ; - & l t ; M e a s u r e s \ L e v e r t   s l a k t e r i ,   k g   S U M & g t ; \ C O L U M N 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 k g   S U M & g t ; - & l t ; M e a s u r e s \ L e v e r t   s l a k t e r i ,   k g   S U M & g t ; \ M E A S U R E 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 H e r a v   � k o   l e v e r t   s l a k t e r i ,   k g   S U M & g t ; - & l t ; M e a s u r e s \ H e r a v   � k o   l e v e r t   s l a k t e r i ,   k g   S U M & g t ; 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 H e r a v   � k o   l e v e r t   s l a k t e r i ,   k g   S U M & g t ; - & l t ; M e a s u r e s \ H e r a v   � k o   l e v e r t   s l a k t e r i ,   k g   S U M & g t ; \ C O L U M N 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 H e r a v   � k o   l e v e r t   s l a k t e r i ,   k g   S U M & g t ; - & l t ; M e a s u r e s \ H e r a v   � k o   l e v e r t   s l a k t e r i ,   k g   S U M & g t ; \ M E A S U R E 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 L e i e s l a k t / m o m s f r i   r e t u r ,   k g   S U M & g t ; - & l t ; M e a s u r e s \ L e i e s l a k t / m o m s f r i   r e t u r ,   k g   S U M & g t ; 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 L e i e s l a k t / m o m s f r i   r e t u r ,   k g   S U M & g t ; - & l t ; M e a s u r e s \ L e i e s l a k t / m o m s f r i   r e t u r ,   k g   S U M & g t ; \ C O L U M N 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 L e i e s l a k t / m o m s f r i   r e t u r ,   k g   S U M & g t ; - & l t ; M e a s u r e s \ L e i e s l a k t / m o m s f r i   r e t u r ,   k g   S U M & g t ; \ M E A S U R E 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 a n t a l l   S U M & g t ; - & l t ; M e a s u r e s \ L e v e r t   s l a k t e r i ,   a n t a l l   S U M & g t ; 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 a n t a l l   S U M & g t ; - & l t ; M e a s u r e s \ L e v e r t   s l a k t e r i ,   a n t a l l   S U M & g t ; \ C O L U M N 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 L e v e r t   s l a k t e r i ,   a n t a l l   S U M & g t ; - & l t ; M e a s u r e s \ L e v e r t   s l a k t e r i ,   a n t a l l   S U M & g t ; \ M E A S U R E 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 T a g s \ T a b l e s \ & l t ; T a b l e s \ S l a k t e d a t a _ t o m _ 2 0 1 8 _ k o m m u n e & g t ; < / K e y > < / D i a g r a m O b j e c t K e y > < D i a g r a m O b j e c t K e y > < K e y > D y n a m i c   T a g s \ T a b l e s \ & l t ; T a b l e s \ s p r _ k o m m u n e _ 2 0 1 9 & g t ; < / K e y > < / D i a g r a m O b j e c t K e y > < D i a g r a m O b j e c t K e y > < K e y > D y n a m i c   T a g s \ T a b l e s \ & l t ; T a b l e s \ s l a k t e g r u p p e r & g t ; < / K e y > < / D i a g r a m O b j e c t K e y > < D i a g r a m O b j e c t K e y > < K e y > D y n a m i c   T a g s \ T a b l e s \ & l t ; T a b l e s \ S l a k t e d a t a _ t o m _ 2 0 1 8 _ k o m m u n e     2 & g t ; < / K e y > < / D i a g r a m O b j e c t K e y > < D i a g r a m O b j e c t K e y > < K e y > T a b l e s \ S l a k t e d a t a _ t o m _ 2 0 1 8 _ k o m m u n e < / K e y > < / D i a g r a m O b j e c t K e y > < D i a g r a m O b j e c t K e y > < K e y > T a b l e s \ S l a k t e d a t a _ t o m _ 2 0 1 8 _ k o m m u n e \ C o l u m n s \ L e v e r a n s e t y p e < / K e y > < / D i a g r a m O b j e c t K e y > < D i a g r a m O b j e c t K e y > < K e y > T a b l e s \ S l a k t e d a t a _ t o m _ 2 0 1 8 _ k o m m u n e \ C o l u m n s \ V a r e k a t e g o r i < / K e y > < / D i a g r a m O b j e c t K e y > < D i a g r a m O b j e c t K e y > < K e y > T a b l e s \ S l a k t e d a t a _ t o m _ 2 0 1 8 _ k o m m u n e \ C o l u m n s \ F y l k e < / K e y > < / D i a g r a m O b j e c t K e y > < D i a g r a m O b j e c t K e y > < K e y > T a b l e s \ S l a k t e d a t a _ t o m _ 2 0 1 8 _ k o m m u n e \ C o l u m n s \ K o m m u n e < / K e y > < / D i a g r a m O b j e c t K e y > < D i a g r a m O b j e c t K e y > < K e y > T a b l e s \ S l a k t e d a t a _ t o m _ 2 0 1 8 _ k o m m u n e \ C o l u m n s \ K o m m u n e n r < / K e y > < / D i a g r a m O b j e c t K e y > < D i a g r a m O b j e c t K e y > < K e y > T a b l e s \ S l a k t e d a t a _ t o m _ 2 0 1 8 _ k o m m u n e \ C o l u m n s \ K o m m u n e n a v n < / K e y > < / D i a g r a m O b j e c t K e y > < D i a g r a m O b j e c t K e y > < K e y > T a b l e s \ S l a k t e d a t a _ t o m _ 2 0 1 8 _ k o m m u n e \ C o l u m n s \ L e v e r t   s l a k t e r i ,   k g   S U M < / K e y > < / D i a g r a m O b j e c t K e y > < D i a g r a m O b j e c t K e y > < K e y > T a b l e s \ S l a k t e d a t a _ t o m _ 2 0 1 8 _ k o m m u n e \ C o l u m n s \ L e v e r t   s l a k t e r i ,   a n t a l l   S U M < / K e y > < / D i a g r a m O b j e c t K e y > < D i a g r a m O b j e c t K e y > < K e y > T a b l e s \ S l a k t e d a t a _ t o m _ 2 0 1 8 _ k o m m u n e \ C o l u m n s \ H e r a v   � k o   l e v e r t   s l a k t e r i ,   k g   S U M < / K e y > < / D i a g r a m O b j e c t K e y > < D i a g r a m O b j e c t K e y > < K e y > T a b l e s \ S l a k t e d a t a _ t o m _ 2 0 1 8 _ k o m m u n e \ C o l u m n s \ K a s s e r t   e r s t a t t e t   a n t a l l   S U M < / K e y > < / D i a g r a m O b j e c t K e y > < D i a g r a m O b j e c t K e y > < K e y > T a b l e s \ S l a k t e d a t a _ t o m _ 2 0 1 8 _ k o m m u n e \ C o l u m n s \ L e i e s l a k t / m o m s f r i   r e t u r ,   k g   S U M < / K e y > < / D i a g r a m O b j e c t K e y > < D i a g r a m O b j e c t K e y > < K e y > T a b l e s \ S l a k t e d a t a _ t o m _ 2 0 1 8 _ k o m m u n e \ C o l u m n s \ P e r i o d e < / K e y > < / D i a g r a m O b j e c t K e y > < D i a g r a m O b j e c t K e y > < K e y > T a b l e s \ S l a k t e d a t a _ t o m _ 2 0 1 8 _ k o m m u n e \ C o l u m n s \ � r < / K e y > < / D i a g r a m O b j e c t K e y > < D i a g r a m O b j e c t K e y > < K e y > T a b l e s \ S l a k t e d a t a _ t o m _ 2 0 1 8 _ k o m m u n e \ C o l u m n s \ m � n e d < / K e y > < / D i a g r a m O b j e c t K e y > < D i a g r a m O b j e c t K e y > < K e y > T a b l e s \ S l a k t e d a t a _ t o m _ 2 0 1 8 _ k o m m u n e \ M e a s u r e s \ S u m   o f   L e v e r t   s l a k t e r i ,   k g   S U M < / K e y > < / D i a g r a m O b j e c t K e y > < D i a g r a m O b j e c t K e y > < K e y > T a b l e s \ S l a k t e d a t a _ t o m _ 2 0 1 8 _ k o m m u n e \ M e a s u r e s \ a n t a l l   L e v e r t   s l a k t e r i   S U M < / K e y > < / D i a g r a m O b j e c t K e y > < D i a g r a m O b j e c t K e y > < K e y > T a b l e s \ S l a k t e d a t a _ t o m _ 2 0 1 8 _ k o m m u n e \ M e a s u r e s \ S u m   o f   H e r a v   � k o   l e v e r t   s l a k t e r i ,   k g   S U M < / K e y > < / D i a g r a m O b j e c t K e y > < D i a g r a m O b j e c t K e y > < K e y > T a b l e s \ S l a k t e d a t a _ t o m _ 2 0 1 8 _ k o m m u n e \ M e a s u r e s \ S u m   o f   K a s s e r t   e r s t a t t e t   a n t a l l   S U M < / K e y > < / D i a g r a m O b j e c t K e y > < D i a g r a m O b j e c t K e y > < K e y > T a b l e s \ S l a k t e d a t a _ t o m _ 2 0 1 8 _ k o m m u n e \ M e a s u r e s \ S u m   o f   L e i e s l a k t / m o m s f r i   r e t u r ,   k g   S U M < / K e y > < / D i a g r a m O b j e c t K e y > < D i a g r a m O b j e c t K e y > < K e y > T a b l e s \ S l a k t e d a t a _ t o m _ 2 0 1 8 _ k o m m u n e \ M e a s u r e s \ S u m   a v   L e v e r t   s l a k t e r i ,   k g   S U M < / K e y > < / D i a g r a m O b j e c t K e y > < D i a g r a m O b j e c t K e y > < K e y > T a b l e s \ S l a k t e d a t a _ t o m _ 2 0 1 8 _ k o m m u n e \ S u m   a v   L e v e r t   s l a k t e r i ,   k g   S U M \ A d d i t i o n a l   I n f o \ I m p l i c i t   M e a s u r e < / K e y > < / D i a g r a m O b j e c t K e y > < D i a g r a m O b j e c t K e y > < K e y > T a b l e s \ S l a k t e d a t a _ t o m _ 2 0 1 8 _ k o m m u n e \ M e a s u r e s \ S u m   a v   H e r a v   � k o   l e v e r t   s l a k t e r i ,   k g   S U M < / K e y > < / D i a g r a m O b j e c t K e y > < D i a g r a m O b j e c t K e y > < K e y > T a b l e s \ S l a k t e d a t a _ t o m _ 2 0 1 8 _ k o m m u n e \ S u m   a v   H e r a v   � k o   l e v e r t   s l a k t e r i ,   k g   S U M \ A d d i t i o n a l   I n f o \ I m p l i c i t   M e a s u r e < / K e y > < / D i a g r a m O b j e c t K e y > < D i a g r a m O b j e c t K e y > < K e y > T a b l e s \ S l a k t e d a t a _ t o m _ 2 0 1 8 _ k o m m u n e \ M e a s u r e s \ S u m   a v   L e i e s l a k t / m o m s f r i   r e t u r ,   k g   S U M < / K e y > < / D i a g r a m O b j e c t K e y > < D i a g r a m O b j e c t K e y > < K e y > T a b l e s \ S l a k t e d a t a _ t o m _ 2 0 1 8 _ k o m m u n e \ S u m   a v   L e i e s l a k t / m o m s f r i   r e t u r ,   k g   S U M \ A d d i t i o n a l   I n f o \ I m p l i c i t   M e a s u r e < / K e y > < / D i a g r a m O b j e c t K e y > < D i a g r a m O b j e c t K e y > < K e y > T a b l e s \ S l a k t e d a t a _ t o m _ 2 0 1 8 _ k o m m u n e \ M e a s u r e s \ S u m   a v   L e v e r t   s l a k t e r i ,   a n t a l l   S U M < / K e y > < / D i a g r a m O b j e c t K e y > < D i a g r a m O b j e c t K e y > < K e y > T a b l e s \ S l a k t e d a t a _ t o m _ 2 0 1 8 _ k o m m u n e \ S u m   a v   L e v e r t   s l a k t e r i ,   a n t a l l   S U M \ A d d i t i o n a l   I n f o \ I m p l i c i t   M e a s u r e < / K e y > < / D i a g r a m O b j e c t K e y > < D i a g r a m O b j e c t K e y > < K e y > T a b l e s \ s p r _ k o m m u n e _ 2 0 1 9 < / K e y > < / D i a g r a m O b j e c t K e y > < D i a g r a m O b j e c t K e y > < K e y > T a b l e s \ s p r _ k o m m u n e _ 2 0 1 9 \ C o l u m n s \ k n r < / K e y > < / D i a g r a m O b j e c t K e y > < D i a g r a m O b j e c t K e y > < K e y > T a b l e s \ s p r _ k o m m u n e _ 2 0 1 9 \ C o l u m n s \ f n r _ f y l k e < / K e y > < / D i a g r a m O b j e c t K e y > < D i a g r a m O b j e c t K e y > < K e y > T a b l e s \ s p r _ k o m m u n e _ 2 0 1 9 \ C o l u m n s \ f y l k e < / K e y > < / D i a g r a m O b j e c t K e y > < D i a g r a m O b j e c t K e y > < K e y > T a b l e s \ s p r _ k o m m u n e _ 2 0 1 9 \ C o l u m n s \ g m l   k o m m u n e < / K e y > < / D i a g r a m O b j e c t K e y > < D i a g r a m O b j e c t K e y > < K e y > T a b l e s \ s p r _ k o m m u n e _ 2 0 1 9 \ C o l u m n s \ k n r _ k o m m u n e < / K e y > < / D i a g r a m O b j e c t K e y > < D i a g r a m O b j e c t K e y > < K e y > T a b l e s \ s p r _ k o m m u n e _ 2 0 1 9 \ C o l u m n s \ k o m m u n e < / K e y > < / D i a g r a m O b j e c t K e y > < D i a g r a m O b j e c t K e y > < K e y > T a b l e s \ s l a k t e g r u p p e r < / K e y > < / D i a g r a m O b j e c t K e y > < D i a g r a m O b j e c t K e y > < K e y > T a b l e s \ s l a k t e g r u p p e r \ C o l u m n s \ u n d e r g r u p p e r < / K e y > < / D i a g r a m O b j e c t K e y > < D i a g r a m O b j e c t K e y > < K e y > T a b l e s \ s l a k t e g r u p p e r \ C o l u m n s \ d y r e s l a g < / K e y > < / D i a g r a m O b j e c t K e y > < D i a g r a m O b j e c t K e y > < K e y > T a b l e s \ s l a k t e g r u p p e r \ C o l u m n s \ u n d e r g r u p p e r 2 < / K e y > < / D i a g r a m O b j e c t K e y > < D i a g r a m O b j e c t K e y > < K e y > T a b l e s \ S l a k t e d a t a _ t o m _ 2 0 1 8 _ k o m m u n e     2 < / K e y > < / D i a g r a m O b j e c t K e y > < D i a g r a m O b j e c t K e y > < K e y > T a b l e s \ S l a k t e d a t a _ t o m _ 2 0 1 8 _ k o m m u n e     2 \ C o l u m n s \ L e v e r a n s e t y p e < / K e y > < / D i a g r a m O b j e c t K e y > < D i a g r a m O b j e c t K e y > < K e y > T a b l e s \ S l a k t e d a t a _ t o m _ 2 0 1 8 _ k o m m u n e     2 \ C o l u m n s \ V a r e k a t e g o r i < / K e y > < / D i a g r a m O b j e c t K e y > < D i a g r a m O b j e c t K e y > < K e y > T a b l e s \ S l a k t e d a t a _ t o m _ 2 0 1 8 _ k o m m u n e     2 \ C o l u m n s \ F y l k e < / K e y > < / D i a g r a m O b j e c t K e y > < D i a g r a m O b j e c t K e y > < K e y > T a b l e s \ S l a k t e d a t a _ t o m _ 2 0 1 8 _ k o m m u n e     2 \ C o l u m n s \ K o m m u n e < / K e y > < / D i a g r a m O b j e c t K e y > < D i a g r a m O b j e c t K e y > < K e y > T a b l e s \ S l a k t e d a t a _ t o m _ 2 0 1 8 _ k o m m u n e     2 \ C o l u m n s \ K o m m u n e n r < / K e y > < / D i a g r a m O b j e c t K e y > < D i a g r a m O b j e c t K e y > < K e y > T a b l e s \ S l a k t e d a t a _ t o m _ 2 0 1 8 _ k o m m u n e     2 \ C o l u m n s \ K o m m u n e n a v n < / K e y > < / D i a g r a m O b j e c t K e y > < D i a g r a m O b j e c t K e y > < K e y > T a b l e s \ S l a k t e d a t a _ t o m _ 2 0 1 8 _ k o m m u n e     2 \ C o l u m n s \ L e v e r t   s l a k t e r i ,   k g   S U M < / K e y > < / D i a g r a m O b j e c t K e y > < D i a g r a m O b j e c t K e y > < K e y > T a b l e s \ S l a k t e d a t a _ t o m _ 2 0 1 8 _ k o m m u n e     2 \ C o l u m n s \ L e v e r t   s l a k t e r i ,   a n t a l l   S U M < / K e y > < / D i a g r a m O b j e c t K e y > < D i a g r a m O b j e c t K e y > < K e y > T a b l e s \ S l a k t e d a t a _ t o m _ 2 0 1 8 _ k o m m u n e     2 \ C o l u m n s \ H e r a v   � k o   l e v e r t   s l a k t e r i ,   k g   S U M < / K e y > < / D i a g r a m O b j e c t K e y > < D i a g r a m O b j e c t K e y > < K e y > T a b l e s \ S l a k t e d a t a _ t o m _ 2 0 1 8 _ k o m m u n e     2 \ C o l u m n s \ K a s s e r t   e r s t a t t e t   a n t a l l   S U M < / K e y > < / D i a g r a m O b j e c t K e y > < D i a g r a m O b j e c t K e y > < K e y > T a b l e s \ S l a k t e d a t a _ t o m _ 2 0 1 8 _ k o m m u n e     2 \ C o l u m n s \ L e i e s l a k t / m o m s f r i   r e t u r ,   k g   S U M < / K e y > < / D i a g r a m O b j e c t K e y > < D i a g r a m O b j e c t K e y > < K e y > T a b l e s \ S l a k t e d a t a _ t o m _ 2 0 1 8 _ k o m m u n e     2 \ C o l u m n s \ P e r i o d e < / K e y > < / D i a g r a m O b j e c t K e y > < D i a g r a m O b j e c t K e y > < K e y > T a b l e s \ S l a k t e d a t a _ t o m _ 2 0 1 8 _ k o m m u n e     2 \ C o l u m n s \ � r < / K e y > < / D i a g r a m O b j e c t K e y > < D i a g r a m O b j e c t K e y > < K e y > T a b l e s \ S l a k t e d a t a _ t o m _ 2 0 1 8 _ k o m m u n e     2 \ C o l u m n s \ m � n e d < / K e y > < / D i a g r a m O b j e c t K e y > < D i a g r a m O b j e c t K e y > < K e y > T a b l e s \ S l a k t e d a t a _ t o m _ 2 0 1 8 _ k o m m u n e     2 \ M e a s u r e s \ S u m   o f   L e v e r t   s l a k t e r i ,   k g   S U M   2 < / K e y > < / D i a g r a m O b j e c t K e y > < D i a g r a m O b j e c t K e y > < K e y > T a b l e s \ S l a k t e d a t a _ t o m _ 2 0 1 8 _ k o m m u n e     2 \ M e a s u r e s \ S u m   o f   L e v e r t   s l a k t e r i ,   a n t a l l   S U M < / K e y > < / D i a g r a m O b j e c t K e y > < D i a g r a m O b j e c t K e y > < K e y > T a b l e s \ S l a k t e d a t a _ t o m _ 2 0 1 8 _ k o m m u n e     2 \ M e a s u r e s \ S u m   a v   L e v e r t   s l a k t e r i ,   k g   S U M   2 < / K e y > < / D i a g r a m O b j e c t K e y > < D i a g r a m O b j e c t K e y > < K e y > T a b l e s \ S l a k t e d a t a _ t o m _ 2 0 1 8 _ k o m m u n e     2 \ S u m   a v   L e v e r t   s l a k t e r i ,   k g   S U M   2 \ A d d i t i o n a l   I n f o \ I m p l i c i t   M e a s u r e < / K e y > < / D i a g r a m O b j e c t K e y > < D i a g r a m O b j e c t K e y > < K e y > R e l a t i o n s h i p s \ & l t ; T a b l e s \ S l a k t e d a t a _ t o m _ 2 0 1 8 _ k o m m u n e \ C o l u m n s \ K o m m u n e n r & g t ; - & l t ; T a b l e s \ s p r _ k o m m u n e _ 2 0 1 9 \ C o l u m n s \ k n r & g t ; < / K e y > < / D i a g r a m O b j e c t K e y > < D i a g r a m O b j e c t K e y > < K e y > R e l a t i o n s h i p s \ & l t ; T a b l e s \ S l a k t e d a t a _ t o m _ 2 0 1 8 _ k o m m u n e \ C o l u m n s \ K o m m u n e n r & g t ; - & l t ; T a b l e s \ s p r _ k o m m u n e _ 2 0 1 9 \ C o l u m n s \ k n r & g t ; \ F K < / K e y > < / D i a g r a m O b j e c t K e y > < D i a g r a m O b j e c t K e y > < K e y > R e l a t i o n s h i p s \ & l t ; T a b l e s \ S l a k t e d a t a _ t o m _ 2 0 1 8 _ k o m m u n e \ C o l u m n s \ K o m m u n e n r & g t ; - & l t ; T a b l e s \ s p r _ k o m m u n e _ 2 0 1 9 \ C o l u m n s \ k n r & g t ; \ P K < / K e y > < / D i a g r a m O b j e c t K e y > < D i a g r a m O b j e c t K e y > < K e y > R e l a t i o n s h i p s \ & l t ; T a b l e s \ S l a k t e d a t a _ t o m _ 2 0 1 8 _ k o m m u n e \ C o l u m n s \ K o m m u n e n r & g t ; - & l t ; T a b l e s \ s p r _ k o m m u n e _ 2 0 1 9 \ C o l u m n s \ k n r & g t ; \ C r o s s F i l t e r < / K e y > < / D i a g r a m O b j e c t K e y > < D i a g r a m O b j e c t K e y > < K e y > R e l a t i o n s h i p s \ & l t ; T a b l e s \ S l a k t e d a t a _ t o m _ 2 0 1 8 _ k o m m u n e \ C o l u m n s \ V a r e k a t e g o r i & g t ; - & l t ; T a b l e s \ s l a k t e g r u p p e r \ C o l u m n s \ u n d e r g r u p p e r & g t ; < / K e y > < / D i a g r a m O b j e c t K e y > < D i a g r a m O b j e c t K e y > < K e y > R e l a t i o n s h i p s \ & l t ; T a b l e s \ S l a k t e d a t a _ t o m _ 2 0 1 8 _ k o m m u n e \ C o l u m n s \ V a r e k a t e g o r i & g t ; - & l t ; T a b l e s \ s l a k t e g r u p p e r \ C o l u m n s \ u n d e r g r u p p e r & g t ; \ F K < / K e y > < / D i a g r a m O b j e c t K e y > < D i a g r a m O b j e c t K e y > < K e y > R e l a t i o n s h i p s \ & l t ; T a b l e s \ S l a k t e d a t a _ t o m _ 2 0 1 8 _ k o m m u n e \ C o l u m n s \ V a r e k a t e g o r i & g t ; - & l t ; T a b l e s \ s l a k t e g r u p p e r \ C o l u m n s \ u n d e r g r u p p e r & g t ; \ P K < / K e y > < / D i a g r a m O b j e c t K e y > < D i a g r a m O b j e c t K e y > < K e y > R e l a t i o n s h i p s \ & l t ; T a b l e s \ S l a k t e d a t a _ t o m _ 2 0 1 8 _ k o m m u n e \ C o l u m n s \ V a r e k a t e g o r i & g t ; - & l t ; T a b l e s \ s l a k t e g r u p p e r \ C o l u m n s \ u n d e r g r u p p e r & g t ; \ C r o s s F i l t e r < / K e y > < / D i a g r a m O b j e c t K e y > < D i a g r a m O b j e c t K e y > < K e y > R e l a t i o n s h i p s \ & l t ; T a b l e s \ S l a k t e d a t a _ t o m _ 2 0 1 8 _ k o m m u n e     2 \ C o l u m n s \ V a r e k a t e g o r i & g t ; - & l t ; T a b l e s \ s l a k t e g r u p p e r \ C o l u m n s \ u n d e r g r u p p e r & g t ; < / K e y > < / D i a g r a m O b j e c t K e y > < D i a g r a m O b j e c t K e y > < K e y > R e l a t i o n s h i p s \ & l t ; T a b l e s \ S l a k t e d a t a _ t o m _ 2 0 1 8 _ k o m m u n e     2 \ C o l u m n s \ V a r e k a t e g o r i & g t ; - & l t ; T a b l e s \ s l a k t e g r u p p e r \ C o l u m n s \ u n d e r g r u p p e r & g t ; \ F K < / K e y > < / D i a g r a m O b j e c t K e y > < D i a g r a m O b j e c t K e y > < K e y > R e l a t i o n s h i p s \ & l t ; T a b l e s \ S l a k t e d a t a _ t o m _ 2 0 1 8 _ k o m m u n e     2 \ C o l u m n s \ V a r e k a t e g o r i & g t ; - & l t ; T a b l e s \ s l a k t e g r u p p e r \ C o l u m n s \ u n d e r g r u p p e r & g t ; \ P K < / K e y > < / D i a g r a m O b j e c t K e y > < D i a g r a m O b j e c t K e y > < K e y > R e l a t i o n s h i p s \ & l t ; T a b l e s \ S l a k t e d a t a _ t o m _ 2 0 1 8 _ k o m m u n e     2 \ C o l u m n s \ V a r e k a t e g o r i & g t ; - & l t ; T a b l e s \ s l a k t e g r u p p e r \ C o l u m n s \ u n d e r g r u p p e r & g t ; \ C r o s s F i l t e r < / K e y > < / D i a g r a m O b j e c t K e y > < D i a g r a m O b j e c t K e y > < K e y > R e l a t i o n s h i p s \ & l t ; T a b l e s \ S l a k t e d a t a _ t o m _ 2 0 1 8 _ k o m m u n e     2 \ C o l u m n s \ K o m m u n e n r & g t ; - & l t ; T a b l e s \ s p r _ k o m m u n e _ 2 0 1 9 \ C o l u m n s \ k n r & g t ; < / K e y > < / D i a g r a m O b j e c t K e y > < D i a g r a m O b j e c t K e y > < K e y > R e l a t i o n s h i p s \ & l t ; T a b l e s \ S l a k t e d a t a _ t o m _ 2 0 1 8 _ k o m m u n e     2 \ C o l u m n s \ K o m m u n e n r & g t ; - & l t ; T a b l e s \ s p r _ k o m m u n e _ 2 0 1 9 \ C o l u m n s \ k n r & g t ; \ F K < / K e y > < / D i a g r a m O b j e c t K e y > < D i a g r a m O b j e c t K e y > < K e y > R e l a t i o n s h i p s \ & l t ; T a b l e s \ S l a k t e d a t a _ t o m _ 2 0 1 8 _ k o m m u n e     2 \ C o l u m n s \ K o m m u n e n r & g t ; - & l t ; T a b l e s \ s p r _ k o m m u n e _ 2 0 1 9 \ C o l u m n s \ k n r & g t ; \ P K < / K e y > < / D i a g r a m O b j e c t K e y > < D i a g r a m O b j e c t K e y > < K e y > R e l a t i o n s h i p s \ & l t ; T a b l e s \ S l a k t e d a t a _ t o m _ 2 0 1 8 _ k o m m u n e     2 \ C o l u m n s \ K o m m u n e n r & g t ; - & l t ; T a b l e s \ s p r _ k o m m u n e _ 2 0 1 9 \ C o l u m n s \ k n r & g t ; \ C r o s s F i l t e r < / K e y > < / D i a g r a m O b j e c t K e y > < / A l l K e y s > < S e l e c t e d K e y s > < D i a g r a m O b j e c t K e y > < K e y > T a b l e s \ S l a k t e d a t a _ t o m _ 2 0 1 8 _ k o m m u n e     2 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 T a g s \ T a b l e s \ & l t ; T a b l e s \ S l a k t e d a t a _ t o m _ 2 0 1 8 _ k o m m u n e & g t ; 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 T a g s \ T a b l e s \ & l t ; T a b l e s \ s p r _ k o m m u n e _ 2 0 1 9 & g t ; 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 T a g s \ T a b l e s \ & l t ; T a b l e s \ s l a k t e g r u p p e r & g t ; 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 T a g s \ T a b l e s \ & l t ; T a b l e s \ S l a k t e d a t a _ t o m _ 2 0 1 8 _ k o m m u n e    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< / K e y > < / a : K e y > < a : V a l u e   i : t y p e = " D i a g r a m D i s p l a y N o d e V i e w S t a t e " > < H e i g h t > 4 6 1 . 1 9 9 9 9 9 9 9 9 9 9 9 9 3 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 T a b l e s \ S l a k t e d a t a _ t o m _ 2 0 1 8 _ k o m m u n e \ C o l u m n s \ L e v e r a n s e t y p e 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 T a b l e s \ S l a k t e d a t a _ t o m _ 2 0 1 8 _ k o m m u n e \ C o l u m n s \ V a r e k a t e g o r i 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 T a b l e s \ S l a k t e d a t a _ t o m _ 2 0 1 8 _ k o m m u n e \ C o l u m n s \ K o m m u n e n r 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 T a b l e s \ S l a k t e d a t a _ t o m _ 2 0 1 8 _ k o m m u n e \ C o l u m n s \ K o m m u n e n a v n 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 T a b l e s \ S l a k t e d a t a _ t o m _ 2 0 1 8 _ k o m m u n e \ C o l u m n s \ L e v e r t   s l a k t e r i , 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 T a b l e s \ S l a k t e d a t a _ t o m _ 2 0 1 8 _ k o m m u n e \ C o l u m n s \ H e r a v   � k o  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 T a b l e s \ S l a k t e d a t a _ t o m _ 2 0 1 8 _ k o m m u n e \ C o l u m n s \ K a s s e r t   e r s t a t t e t 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 T a b l e s \ S l a k t e d a t a _ t o m _ 2 0 1 8 _ k o m m u n e \ C o l u m n s \ L e i e s l a k t / m o m s f r i   r e t u r , 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 T a b l e s \ S l a k t e d a t a _ t o m _ 2 0 1 8 _ k o m m u n e \ C o l u m n s \ P e r i o d e 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 T a b l e s \ S l a k t e d a t a _ t o m _ 2 0 1 8 _ k o m m u n e \ C o l u m n s \ m � n e d 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 o f  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 T a b l e s \ S l a k t e d a t a _ t o m _ 2 0 1 8 _ k o m m u n e \ M e a s u r e s \ a n t a l l   L e v e r t   s l a k t e r i 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 o f   H e r a v   � k o  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 o f   K a s s e r t   e r s t a t t e t 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 o f   L e i e s l a k t / m o m s f r i   r e t u r , 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 a v  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 T a b l e s \ S l a k t e d a t a _ t o m _ 2 0 1 8 _ k o m m u n e \ S u m   a v   L e v e r t   s l a k t e r i ,   k g   S U M \ A d d i t i o n a l 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 a v   H e r a v   � k o  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 T a b l e s \ S l a k t e d a t a _ t o m _ 2 0 1 8 _ k o m m u n e \ S u m   a v   H e r a v   � k o   l e v e r t   s l a k t e r i ,   k g   S U M \ A d d i t i o n a l 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 a v   L e i e s l a k t / m o m s f r i   r e t u r , 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 T a b l e s \ S l a k t e d a t a _ t o m _ 2 0 1 8 _ k o m m u n e \ S u m   a v   L e i e s l a k t / m o m s f r i   r e t u r ,   k g   S U M \ A d d i t i o n a l 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 T a b l e s \ S l a k t e d a t a _ t o m _ 2 0 1 8 _ k o m m u n e \ M e a s u r e s \ S u m   a v   L e v e r t   s l a k t e r i , 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 T a b l e s \ S l a k t e d a t a _ t o m _ 2 0 1 8 _ k o m m u n e \ S u m   a v   L e v e r t   s l a k t e r i ,   a n t a l l   S U M \ A d d i t i o n a l 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 T a b l e s \ s p r _ k o m m u n e _ 2 0 1 9 < / K e y > < / a : K e y > < a : V a l u e   i : t y p e = " D i a g r a m D i s p l a y N o d e V i e w S t a t e " > < H e i g h t > 1 9 1 . 6 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 T a b l e s \ s p r _ k o m m u n e _ 2 0 1 9 \ C o l u m n s \ k n r 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 T a b l e s \ s p r _ k o m m u n e _ 2 0 1 9 \ C o l u m n s \ f n r _ f y l k e 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 T a b l e s \ s p r _ k o m m u n e _ 2 0 1 9 \ C o l u m n s \ f y l k e 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 T a b l e s \ s p r _ k o m m u n e _ 2 0 1 9 \ C o l u m n s \ g m l  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 T a b l e s \ s p r _ k o m m u n e _ 2 0 1 9 \ C o l u m n s \ k n r _ k o m m u n e 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 T a b l e s \ s p r _ k o m m u n e _ 2 0 1 9 \ C o l u m n s \ k o m m u n e 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 T a b l e s \ s l a k t e g r u p p e r 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 3 3 7 . 5 0 3 8 1 0 5 6 7 6 6 5 8 2 < / L e f t > < T a b I n d e x > 3 < / T a b I n d e x > < T o p > 2 5 1 . 2 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 T a b l e s \ s l a k t e g r u p p e r \ C o l u m n s \ u n d e r g r u p p e r 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 T a b l e s \ s l a k t e g r u p p e r \ C o l u m n s \ d y r e s l a g 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 T a b l e s \ s l a k t e g r u p p e r \ C o l u m n s \ u n d e r g r u p p e r 2 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< / K e y > < / a : K e y > < a : V a l u e   i : t y p e = " D i a g r a m D i s p l a y N o d e V i e w S t a t e " > < H e i g h t > 4 4 6 < / H e i g h t > < I s E x p a n d e d > t r u e < / I s E x p a n d e d > < I s F o c u s e d > t r u e < / I s F o c u s e d > < L a y e d O u t > t r u e < / L a y e d O u t > < L e f t > 5 7 7 . 5 0 3 8 1 0 5 6 7 6 6 5 8 2 < / L e f t > < T a b I n d e x > 2 < / T a b I n d e x > < T o p > 0 . 5 9 9 9 9 9 9 9 9 9 9 9 9 6 5 8 9 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 2 \ C o l u m n s \ L e v e r a n s e t y p e 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 2 \ C o l u m n s \ V a r e k a t e g o r i 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 2 \ C o l u m n s \ K o m m u n e n r 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 2 \ C o l u m n s \ K o m m u n e n a v n 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 2 \ C o l u m n s \ L e v e r t   s l a k t e r i , 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 2 \ C o l u m n s \ H e r a v   � k o   l e v e r t   s l a k t e r i , 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 2 \ C o l u m n s \ K a s s e r t   e r s t a t t e t 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 2 \ C o l u m n s \ L e i e s l a k t / m o m s f r i   r e t u r ,   k g 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 2 \ C o l u m n s \ P e r i o d e 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 2 \ C o l u m n s \ m � n e d 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 2 \ M e a s u r e s \ S u m   o f   L e v e r t   s l a k t e r i ,   k g   S U M 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 2 \ M e a s u r e s \ S u m   o f   L e v e r t   s l a k t e r i ,   a n t a l l   S U M 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 2 \ M e a s u r e s \ S u m   a v   L e v e r t   s l a k t e r i ,   k g   S U M 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 T a b l e s \ S l a k t e d a t a _ t o m _ 2 0 1 8 _ k o m m u n e     2 \ S u m   a v   L e v e r t   s l a k t e r i ,   k g   S U M 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 R e l a t i o n s h i p s \ & l t ; T a b l e s \ S l a k t e d a t a _ t o m _ 2 0 1 8 _ k o m m u n e \ C o l u m n s \ K o m m u n e n r & g t ; - & l t ; T a b l e s \ s p r _ k o m m u n e _ 2 0 1 9 \ C o l u m n s \ k n r & g t ; < / K e y > < / a : K e y > < a : V a l u e   i : t y p e = " D i a g r a m D i s p l a y L i n k V i e w S t a t e " > < A u t o m a t i o n P r o p e r t y H e l p e r T e x t > E n d   p o i n t   1 :   ( 2 1 6 , 2 2 0 , 6 ) .   E n d   p o i n t   2 :   ( 3 1 3 , 9 0 3 8 1 0 5 6 7 6 6 6 , 9 5 , 8 ) 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 2 2 0 . 6 0 0 0 0 0 0 0 0 0 0 0 0 2 < / b : _ y > < / b : P o i n t > < b : P o i n t > < b : _ x > 2 6 2 . 9 5 1 9 0 5 5 < / b : _ x > < b : _ y > 2 2 0 . 6 < / b : _ y > < / b : P o i n t > < b : P o i n t > < b : _ x > 2 6 4 . 9 5 1 9 0 5 5 < / b : _ x > < b : _ y > 2 1 8 . 6 < / b : _ y > < / b : P o i n t > < b : P o i n t > < b : _ x > 2 6 4 . 9 5 1 9 0 5 5 < / b : _ x > < b : _ y > 9 7 . 8 < / b : _ y > < / b : P o i n t > < b : P o i n t > < b : _ x > 2 6 6 . 9 5 1 9 0 5 5 < / b : _ x > < b : _ y > 9 5 . 8 < / b : _ y > < / b : P o i n t > < b : P o i n t > < b : _ x > 3 1 3 . 9 0 3 8 1 0 5 6 7 6 6 5 8 < / b : _ x > < b : _ y > 9 5 . 8 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 R e l a t i o n s h i p s \ & l t ; T a b l e s \ S l a k t e d a t a _ t o m _ 2 0 1 8 _ k o m m u n e \ C o l u m n s \ K o m m u n e n r & g t ; - & l t ; T a b l e s \ s p r _ k o m m u n e _ 2 0 1 9 \ C o l u m n s \ k n r & g t ; \ F K 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 2 1 2 . 6 0 0 0 0 0 0 0 0 0 0 0 0 2 < / b : _ y > < / L a b e l L o c a t i o n > < L o c a t i o n   x m l n s : b = " h t t p : / / s c h e m a s . d a t a c o n t r a c t . o r g / 2 0 0 4 / 0 7 / S y s t e m . W i n d o w s " > < b : _ x > 2 0 0 < / b : _ x > < b : _ y > 2 2 0 . 6 < / b : _ y > < / L o c a t i o n > < S h a p e R o t a t e A n g l e > 1 . 1 3 6 8 6 8 3 7 7 2 1 6 1 6 0 3 E - 1 3 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 R e l a t i o n s h i p s \ & l t ; T a b l e s \ S l a k t e d a t a _ t o m _ 2 0 1 8 _ k o m m u n e \ C o l u m n s \ K o m m u n e n r & g t ; - & l t ; T a b l e s \ s p r _ k o m m u n e _ 2 0 1 9 \ C o l u m n s \ k n r & g t ; \ P K 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 8 7 . 8 < / b : _ y > < / L a b e l L o c a t i o n > < L o c a t i o n   x m l n s : b = " h t t p : / / s c h e m a s . d a t a c o n t r a c t . o r g / 2 0 0 4 / 0 7 / S y s t e m . W i n d o w s " > < b : _ x > 3 2 9 . 9 0 3 8 1 0 5 6 7 6 6 5 8 < / b : _ x > < b : _ y > 9 5 . 8 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 R e l a t i o n s h i p s \ & l t ; T a b l e s \ S l a k t e d a t a _ t o m _ 2 0 1 8 _ k o m m u n e \ C o l u m n s \ K o m m u n e n r & g t ; - & l t ; T a b l e s \ s p r _ k o m m u n e _ 2 0 1 9 \ C o l u m n s \ k n r & g t ; \ C r o s s F i l t e r 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 2 2 0 . 6 0 0 0 0 0 0 0 0 0 0 0 0 2 < / b : _ y > < / b : P o i n t > < b : P o i n t > < b : _ x > 2 6 2 . 9 5 1 9 0 5 5 < / b : _ x > < b : _ y > 2 2 0 . 6 < / b : _ y > < / b : P o i n t > < b : P o i n t > < b : _ x > 2 6 4 . 9 5 1 9 0 5 5 < / b : _ x > < b : _ y > 2 1 8 . 6 < / b : _ y > < / b : P o i n t > < b : P o i n t > < b : _ x > 2 6 4 . 9 5 1 9 0 5 5 < / b : _ x > < b : _ y > 9 7 . 8 < / b : _ y > < / b : P o i n t > < b : P o i n t > < b : _ x > 2 6 6 . 9 5 1 9 0 5 5 < / b : _ x > < b : _ y > 9 5 . 8 < / b : _ y > < / b : P o i n t > < b : P o i n t > < b : _ x > 3 1 3 . 9 0 3 8 1 0 5 6 7 6 6 5 8 < / b : _ x > < b : _ y > 9 5 . 8 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 R e l a t i o n s h i p s \ & l t ; T a b l e s \ S l a k t e d a t a _ t o m _ 2 0 1 8 _ k o m m u n e \ C o l u m n s \ V a r e k a t e g o r i & g t ; - & l t ; T a b l e s \ s l a k t e g r u p p e r \ C o l u m n s \ u n d e r g r u p p e r & g t ; < / K e y > < / a : K e y > < a : V a l u e   i : t y p e = " D i a g r a m D i s p l a y L i n k V i e w S t a t e " > < A u t o m a t i o n P r o p e r t y H e l p e r T e x t > E n d   p o i n t   1 :   ( 2 1 6 , 2 4 0 , 6 ) .   E n d   p o i n t   2 :   ( 3 2 1 , 5 0 3 8 1 0 5 6 7 6 6 6 , 3 2 6 , 2 ) 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 2 4 0 . 6 < / b : _ y > < / b : P o i n t > < b : P o i n t > < b : _ x > 2 6 6 . 7 5 1 9 0 5 5 < / b : _ x > < b : _ y > 2 4 0 . 6 < / b : _ y > < / b : P o i n t > < b : P o i n t > < b : _ x > 2 6 8 . 7 5 1 9 0 5 5 < / b : _ x > < b : _ y > 2 4 2 . 6 < / b : _ y > < / b : P o i n t > < b : P o i n t > < b : _ x > 2 6 8 . 7 5 1 9 0 5 5 < / b : _ x > < b : _ y > 3 2 4 . 2 < / b : _ y > < / b : P o i n t > < b : P o i n t > < b : _ x > 2 7 0 . 7 5 1 9 0 5 5 < / b : _ x > < b : _ y > 3 2 6 . 2 < / b : _ y > < / b : P o i n t > < b : P o i n t > < b : _ x > 3 2 1 . 5 0 3 8 1 0 5 6 7 6 6 5 8 2 < / b : _ x > < b : _ y > 3 2 6 . 2 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 R e l a t i o n s h i p s \ & l t ; T a b l e s \ S l a k t e d a t a _ t o m _ 2 0 1 8 _ k o m m u n e \ C o l u m n s \ V a r e k a t e g o r i & g t ; - & l t ; T a b l e s \ s l a k t e g r u p p e r \ C o l u m n s \ u n d e r g r u p p e r & g t ; \ F K 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 2 3 2 . 6 < / b : _ y > < / L a b e l L o c a t i o n > < L o c a t i o n   x m l n s : b = " h t t p : / / s c h e m a s . d a t a c o n t r a c t . o r g / 2 0 0 4 / 0 7 / S y s t e m . W i n d o w s " > < b : _ x > 2 0 0 < / b : _ x > < b : _ y > 2 4 0 . 6 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 R e l a t i o n s h i p s \ & l t ; T a b l e s \ S l a k t e d a t a _ t o m _ 2 0 1 8 _ k o m m u n e \ C o l u m n s \ V a r e k a t e g o r i & g t ; - & l t ; T a b l e s \ s l a k t e g r u p p e r \ C o l u m n s \ u n d e r g r u p p e r & g t ; \ P K 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 3 2 1 . 5 0 3 8 1 0 5 6 7 6 6 5 8 2 < / b : _ x > < b : _ y > 3 1 8 . 2 < / b : _ y > < / L a b e l L o c a t i o n > < L o c a t i o n   x m l n s : b = " h t t p : / / s c h e m a s . d a t a c o n t r a c t . o r g / 2 0 0 4 / 0 7 / S y s t e m . W i n d o w s " > < b : _ x > 3 3 7 . 5 0 3 8 1 0 5 6 7 6 6 5 8 2 < / b : _ x > < b : _ y > 3 2 6 . 2 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 R e l a t i o n s h i p s \ & l t ; T a b l e s \ S l a k t e d a t a _ t o m _ 2 0 1 8 _ k o m m u n e \ C o l u m n s \ V a r e k a t e g o r i & g t ; - & l t ; T a b l e s \ s l a k t e g r u p p e r \ C o l u m n s \ u n d e r g r u p p e r & g t ; \ C r o s s F i l t e r 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 2 4 0 . 6 < / b : _ y > < / b : P o i n t > < b : P o i n t > < b : _ x > 2 6 6 . 7 5 1 9 0 5 5 < / b : _ x > < b : _ y > 2 4 0 . 6 < / b : _ y > < / b : P o i n t > < b : P o i n t > < b : _ x > 2 6 8 . 7 5 1 9 0 5 5 < / b : _ x > < b : _ y > 2 4 2 . 6 < / b : _ y > < / b : P o i n t > < b : P o i n t > < b : _ x > 2 6 8 . 7 5 1 9 0 5 5 < / b : _ x > < b : _ y > 3 2 4 . 2 < / b : _ y > < / b : P o i n t > < b : P o i n t > < b : _ x > 2 7 0 . 7 5 1 9 0 5 5 < / b : _ x > < b : _ y > 3 2 6 . 2 < / b : _ y > < / b : P o i n t > < b : P o i n t > < b : _ x > 3 2 1 . 5 0 3 8 1 0 5 6 7 6 6 5 8 2 < / b : _ x > < b : _ y > 3 2 6 . 2 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 2 \ C o l u m n s \ V a r e k a t e g o r i & g t ; - & l t ; T a b l e s \ s l a k t e g r u p p e r \ C o l u m n s \ u n d e r g r u p p e r & g t ; < / K e y > < / a : K e y > < a : V a l u e   i : t y p e = " D i a g r a m D i s p l a y L i n k V i e w S t a t e " > < A u t o m a t i o n P r o p e r t y H e l p e r T e x t > E n d   p o i n t   1 :   ( 5 6 1 , 5 0 3 8 1 0 5 6 7 6 6 6 , 2 3 3 , 6 ) .   E n d   p o i n t   2 :   ( 5 5 3 , 5 0 3 8 1 0 5 6 7 6 6 6 , 3 2 6 , 2 ) 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 5 6 1 . 5 0 3 8 1 0 5 6 7 6 6 5 8 2 < / b : _ x > < b : _ y > 2 3 3 . 6 < / b : _ y > < / b : P o i n t > < b : P o i n t > < b : _ x > 5 5 9 . 5 0 3 8 1 1 < / b : _ x > < b : _ y > 2 3 3 . 6 < / b : _ y > < / b : P o i n t > < b : P o i n t > < b : _ x > 5 5 7 . 5 0 3 8 1 1 < / b : _ x > < b : _ y > 2 3 5 . 6 < / b : _ y > < / b : P o i n t > < b : P o i n t > < b : _ x > 5 5 7 . 5 0 3 8 1 1 < / b : _ x > < b : _ y > 3 2 4 . 2 < / b : _ y > < / b : P o i n t > < b : P o i n t > < b : _ x > 5 5 5 . 5 0 3 8 1 1 < / b : _ x > < b : _ y > 3 2 6 . 2 < / b : _ y > < / b : P o i n t > < b : P o i n t > < b : _ x > 5 5 3 . 5 0 3 8 1 0 5 6 7 6 6 5 8 2 < / b : _ x > < b : _ y > 3 2 6 . 2 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 2 \ C o l u m n s \ V a r e k a t e g o r i & g t ; - & l t ; T a b l e s \ s l a k t e g r u p p e r \ C o l u m n s \ u n d e r g r u p p e r & g t ; \ F K 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 5 6 1 . 5 0 3 8 1 0 5 6 7 6 6 5 8 2 < / b : _ x > < b : _ y > 2 2 5 . 6 < / b : _ y > < / L a b e l L o c a t i o n > < L o c a t i o n   x m l n s : b = " h t t p : / / s c h e m a s . d a t a c o n t r a c t . o r g / 2 0 0 4 / 0 7 / S y s t e m . W i n d o w s " > < b : _ x > 5 7 7 . 5 0 3 8 1 0 5 6 7 6 6 5 8 2 < / b : _ x > < b : _ y > 2 3 3 . 5 9 9 9 9 9 9 9 9 9 9 9 9 7 < / b : _ y > < / L o c a t i o n > < S h a p e R o t a t e A n g l e > 1 7 9 . 9 9 9 9 9 9 9 9 9 9 9 9 8 9 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 2 \ C o l u m n s \ V a r e k a t e g o r i & g t ; - & l t ; T a b l e s \ s l a k t e g r u p p e r \ C o l u m n s \ u n d e r g r u p p e r & g t ; \ P K 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 5 3 7 . 5 0 3 8 1 0 5 6 7 6 6 5 8 2 < / b : _ x > < b : _ y > 3 1 8 . 2 < / b : _ y > < / L a b e l L o c a t i o n > < L o c a t i o n   x m l n s : b = " h t t p : / / s c h e m a s . d a t a c o n t r a c t . o r g / 2 0 0 4 / 0 7 / S y s t e m . W i n d o w s " > < b : _ x > 5 3 7 . 5 0 3 8 1 0 5 6 7 6 6 5 8 2 < / b : _ x > < b : _ y > 3 2 6 . 2 0 0 0 0 0 0 0 0 0 0 0 0 5 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 2 \ C o l u m n s \ V a r e k a t e g o r i & g t ; - & l t ; T a b l e s \ s l a k t e g r u p p e r \ C o l u m n s \ u n d e r g r u p p e r & g t ; \ C r o s s F i l t e r 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 5 6 1 . 5 0 3 8 1 0 5 6 7 6 6 5 8 2 < / b : _ x > < b : _ y > 2 3 3 . 6 < / b : _ y > < / b : P o i n t > < b : P o i n t > < b : _ x > 5 5 9 . 5 0 3 8 1 1 < / b : _ x > < b : _ y > 2 3 3 . 6 < / b : _ y > < / b : P o i n t > < b : P o i n t > < b : _ x > 5 5 7 . 5 0 3 8 1 1 < / b : _ x > < b : _ y > 2 3 5 . 6 < / b : _ y > < / b : P o i n t > < b : P o i n t > < b : _ x > 5 5 7 . 5 0 3 8 1 1 < / b : _ x > < b : _ y > 3 2 4 . 2 < / b : _ y > < / b : P o i n t > < b : P o i n t > < b : _ x > 5 5 5 . 5 0 3 8 1 1 < / b : _ x > < b : _ y > 3 2 6 . 2 < / b : _ y > < / b : P o i n t > < b : P o i n t > < b : _ x > 5 5 3 . 5 0 3 8 1 0 5 6 7 6 6 5 8 2 < / b : _ x > < b : _ y > 3 2 6 . 2 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 2 \ C o l u m n s \ K o m m u n e n r & g t ; - & l t ; T a b l e s \ s p r _ k o m m u n e _ 2 0 1 9 \ C o l u m n s \ k n r & g t ; < / K e y > < / a : K e y > < a : V a l u e   i : t y p e = " D i a g r a m D i s p l a y L i n k V i e w S t a t e " > < A u t o m a t i o n P r o p e r t y H e l p e r T e x t > E n d   p o i n t   1 :   ( 5 6 1 , 5 0 3 8 1 0 5 6 7 6 6 6 , 2 1 3 , 6 ) .   E n d   p o i n t   2 :   ( 5 4 5 , 9 0 3 8 1 0 5 6 7 6 6 6 , 9 5 , 8 ) 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 5 6 1 . 5 0 3 8 1 0 5 6 7 6 6 5 8 2 < / b : _ x > < b : _ y > 2 1 3 . 5 9 9 9 9 9 9 9 9 9 9 9 9 7 < / b : _ y > < / b : P o i n t > < b : P o i n t > < b : _ x > 5 5 5 . 7 0 3 8 1 1 0 0 0 0 0 0 0 9 < / b : _ x > < b : _ y > 2 1 3 . 6 < / b : _ y > < / b : P o i n t > < b : P o i n t > < b : _ x > 5 5 3 . 7 0 3 8 1 1 0 0 0 0 0 0 0 9 < / b : _ x > < b : _ y > 2 1 1 . 6 < / b : _ y > < / b : P o i n t > < b : P o i n t > < b : _ x > 5 5 3 . 7 0 3 8 1 1 0 0 0 0 0 0 0 9 < / b : _ x > < b : _ y > 9 7 . 8 < / b : _ y > < / b : P o i n t > < b : P o i n t > < b : _ x > 5 5 1 . 7 0 3 8 1 1 0 0 0 0 0 0 0 9 < / b : _ x > < b : _ y > 9 5 . 8 < / b : _ y > < / b : P o i n t > < b : P o i n t > < b : _ x > 5 4 5 . 9 0 3 8 1 0 5 6 7 6 6 5 8 < / b : _ x > < b : _ y > 9 5 . 8 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 2 \ C o l u m n s \ K o m m u n e n r & g t ; - & l t ; T a b l e s \ s p r _ k o m m u n e _ 2 0 1 9 \ C o l u m n s \ k n r & g t ; \ F K 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 5 6 1 . 5 0 3 8 1 0 5 6 7 6 6 5 8 2 < / b : _ x > < b : _ y > 2 0 5 . 5 9 9 9 9 9 9 9 9 9 9 9 9 7 < / b : _ y > < / L a b e l L o c a t i o n > < L o c a t i o n   x m l n s : b = " h t t p : / / s c h e m a s . d a t a c o n t r a c t . o r g / 2 0 0 4 / 0 7 / S y s t e m . W i n d o w s " > < b : _ x > 5 7 7 . 5 0 3 8 1 0 5 6 7 6 6 5 8 2 < / b : _ x > < b : _ y > 2 1 3 . 6 < / b : _ y > < / L o c a t i o n > < S h a p e R o t a t e A n g l e > 1 8 0 . 0 0 0 0 0 0 0 0 0 0 0 0 1 1 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 2 \ C o l u m n s \ K o m m u n e n r & g t ; - & l t ; T a b l e s \ s p r _ k o m m u n e _ 2 0 1 9 \ C o l u m n s \ k n r & g t ; \ P K 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 8 7 . 8 < / b : _ y > < / L a b e l L o c a t i o n > < L o c a t i o n   x m l n s : b = " h t t p : / / s c h e m a s . d a t a c o n t r a c t . o r g / 2 0 0 4 / 0 7 / S y s t e m . W i n d o w s " > < b : _ x > 5 2 9 . 9 0 3 8 1 0 5 6 7 6 6 5 8 < / b : _ x > < b : _ y > 9 5 . 8 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 R e l a t i o n s h i p s \ & l t ; T a b l e s \ S l a k t e d a t a _ t o m _ 2 0 1 8 _ k o m m u n e     2 \ C o l u m n s \ K o m m u n e n r & g t ; - & l t ; T a b l e s \ s p r _ k o m m u n e _ 2 0 1 9 \ C o l u m n s \ k n r & g t ; \ C r o s s F i l t e r 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 5 6 1 . 5 0 3 8 1 0 5 6 7 6 6 5 8 2 < / b : _ x > < b : _ y > 2 1 3 . 5 9 9 9 9 9 9 9 9 9 9 9 9 7 < / b : _ y > < / b : P o i n t > < b : P o i n t > < b : _ x > 5 5 5 . 7 0 3 8 1 1 0 0 0 0 0 0 0 9 < / b : _ x > < b : _ y > 2 1 3 . 6 < / b : _ y > < / b : P o i n t > < b : P o i n t > < b : _ x > 5 5 3 . 7 0 3 8 1 1 0 0 0 0 0 0 0 9 < / b : _ x > < b : _ y > 2 1 1 . 6 < / b : _ y > < / b : P o i n t > < b : P o i n t > < b : _ x > 5 5 3 . 7 0 3 8 1 1 0 0 0 0 0 0 0 9 < / b : _ x > < b : _ y > 9 7 . 8 < / b : _ y > < / b : P o i n t > < b : P o i n t > < b : _ x > 5 5 1 . 7 0 3 8 1 1 0 0 0 0 0 0 0 9 < / b : _ x > < b : _ y > 9 5 . 8 < / b : _ y > < / b : P o i n t > < b : P o i n t > < b : _ x > 5 4 5 . 9 0 3 8 1 0 5 6 7 6 6 5 8 < / b : _ x > < b : _ y > 9 5 . 8 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9 d 1 e 4 6 1 - 1 8 5 5 - 4 5 e b - 8 9 9 5 - d 8 6 1 1 b 5 f 3 b 2 6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1.xml>��< ? x m l   v e r s i o n = " 1 . 0 "   e n c o d i n g = " U T F - 1 6 " ? > < G e m i n i   x m l n s = " h t t p : / / g e m i n i / p i v o t c u s t o m i z a t i o n / 5 3 c c 2 e d e - 9 d e d - 4 f 9 e - a d d e - 9 6 1 5 8 1 4 7 1 0 d f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6 5 d 3 7 6 8 f - 0 6 9 2 - 4 8 8 c - 9 e b 9 - 6 d 2 c d 0 2 3 a 8 5 d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f f 1 7 8 f 9 9 - d 1 1 e - 4 9 3 4 - b f 8 d - d b 9 2 3 8 3 3 7 1 f b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s p r _ k o m m u n e _ 2 0 1 9 _ 8 1 2 e 0 7 e 0 - 8 2 b 1 - 4 e 5 3 - 8 5 d 9 - 3 5 7 6 d 8 5 6 a 5 5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 k n r < / s t r i n g > < / k e y > < v a l u e > < i n t > 5 7 < / i n t > < / v a l u e > < / i t e m > < i t e m > < k e y > < s t r i n g > f n r _ f y l k e < / s t r i n g > < / k e y > < v a l u e > < i n t > 9 3 < / i n t > < / v a l u e > < / i t e m > < i t e m > < k e y > < s t r i n g > f y l k e < / s t r i n g > < / k e y > < v a l u e > < i n t > 6 8 < / i n t > < / v a l u e > < / i t e m > < i t e m > < k e y > < s t r i n g > g m l   k o m m u n e < / s t r i n g > < / k e y > < v a l u e > < i n t > 1 2 5 < / i n t > < / v a l u e > < / i t e m > < i t e m > < k e y > < s t r i n g > k n r _ k o m m u n e < / s t r i n g > < / k e y > < v a l u e > < i n t > 1 2 6 < / i n t > < / v a l u e > < / i t e m > < i t e m > < k e y > < s t r i n g > k o m m u n e < / s t r i n g > < / k e y > < v a l u e > < i n t > 9 9 < / i n t > < / v a l u e > < / i t e m > < / C o l u m n W i d t h s > < C o l u m n D i s p l a y I n d e x > < i t e m > < k e y > < s t r i n g > k n r < / s t r i n g > < / k e y > < v a l u e > < i n t > 0 < / i n t > < / v a l u e > < / i t e m > < i t e m > < k e y > < s t r i n g > f n r _ f y l k e 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 g m l   k o m m u n e < / s t r i n g > < / k e y > < v a l u e > < i n t > 3 < / i n t > < / v a l u e > < / i t e m > < i t e m > < k e y > < s t r i n g > k n r _ k o m m u n e < / s t r i n g > < / k e y > < v a l u e > < i n t > 4 < / i n t > < / v a l u e > < / i t e m > < i t e m > < k e y > < s t r i n g > k o m m u n e 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S l a k t e d a t a _ t o m _ 2 0 1 8 _ k o m m u n e     2 _ 8 9 c 8 9 3 f 5 - 0 3 7 2 - 4 8 3 e - 8 b 0 9 - 5 3 6 2 1 b e a 3 c 8 5 " > < C u s t o m C o n t e n t   x m l n s = " h t t p : / / g e m i n i / p i v o t c u s t o m i z a t i o n / T a b l e X M L _ S l a k t e d a t a _ t o m _ 2 0 1 8 _ k o m m u n e   2 _ 8 9 c 8 9 3 f 5 - 0 3 7 2 - 4 8 3 e - 8 b 0 9 - 5 3 6 2 1 b e a 3 c 8 5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 L e v e r a n s e t y p e < / s t r i n g > < / k e y > < v a l u e > < i n t > 1 1 0 < / i n t > < / v a l u e > < / i t e m > < i t e m > < k e y > < s t r i n g > V a r e k a t e g o r i < / s t r i n g > < / k e y > < v a l u e > < i n t > 1 0 1 < / i n t > < / v a l u e > < / i t e m > < i t e m > < k e y > < s t r i n g > F y l k e < / s t r i n g > < / k e y > < v a l u e > < i n t > 6 0 < / i n t > < / v a l u e > < / i t e m > < i t e m > < k e y > < s t r i n g > K o m m u n e < / s t r i n g > < / k e y > < v a l u e > < i n t > 8 6 < / i n t > < / v a l u e > < / i t e m > < i t e m > < k e y > < s t r i n g > K o m m u n e n r < / s t r i n g > < / k e y > < v a l u e > < i n t > 9 7 < / i n t > < / v a l u e > < / i t e m > < i t e m > < k e y > < s t r i n g > K o m m u n e n a v n < / s t r i n g > < / k e y > < v a l u e > < i n t > 1 1 2 < / i n t > < / v a l u e > < / i t e m > < i t e m > < k e y > < s t r i n g > L e v e r t   s l a k t e r i ,   k g   S U M < / s t r i n g > < / k e y > < v a l u e > < i n t > 1 5 4 < / i n t > < / v a l u e > < / i t e m > < i t e m > < k e y > < s t r i n g > L e v e r t   s l a k t e r i ,   a n t a l l   S U M < / s t r i n g > < / k e y > < v a l u e > < i n t > 1 7 5 < / i n t > < / v a l u e > < / i t e m > < i t e m > < k e y > < s t r i n g > H e r a v   � k o   l e v e r t   s l a k t e r i ,   k g   S U M < / s t r i n g > < / k e y > < v a l u e > < i n t > 2 0 9 < / i n t > < / v a l u e > < / i t e m > < i t e m > < k e y > < s t r i n g > K a s s e r t   e r s t a t t e t   a n t a l l   S U M < / s t r i n g > < / k e y > < v a l u e > < i n t > 1 8 5 < / i n t > < / v a l u e > < / i t e m > < i t e m > < k e y > < s t r i n g > L e i e s l a k t / m o m s f r i   r e t u r ,   k g   S U M < / s t r i n g > < / k e y > < v a l u e > < i n t > 2 0 5 < / i n t > < / v a l u e > < / i t e m > < i t e m > < k e y > < s t r i n g > P e r i o d e < / s t r i n g > < / k e y > < v a l u e > < i n t > 7 4 < / i n t > < / v a l u e > < / i t e m > < i t e m > < k e y > < s t r i n g > � r < / s t r i n g > < / k e y > < v a l u e > < i n t > 4 3 < / i n t > < / v a l u e > < / i t e m > < i t e m > < k e y > < s t r i n g > m � n e d < / s t r i n g > < / k e y > < v a l u e > < i n t > 7 0 < / i n t > < / v a l u e > < / i t e m > < / C o l u m n W i d t h s > < C o l u m n D i s p l a y I n d e x > < i t e m > < k e y > < s t r i n g > L e v e r a n s e t y p e < / s t r i n g > < / k e y > < v a l u e > < i n t > 0 < / i n t > < / v a l u e > < / i t e m > < i t e m > < k e y > < s t r i n g > V a r e k a t e g o r i 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 K o m m u n e n r < / s t r i n g > < / k e y > < v a l u e > < i n t > 4 < / i n t > < / v a l u e > < / i t e m > < i t e m > < k e y > < s t r i n g > K o m m u n e n a v n < / s t r i n g > < / k e y > < v a l u e > < i n t > 5 < / i n t > < / v a l u e > < / i t e m > < i t e m > < k e y > < s t r i n g > L e v e r t   s l a k t e r i ,   k g   S U M < / s t r i n g > < / k e y > < v a l u e > < i n t > 6 < / i n t > < / v a l u e > < / i t e m > < i t e m > < k e y > < s t r i n g > L e v e r t   s l a k t e r i ,   a n t a l l   S U M < / s t r i n g > < / k e y > < v a l u e > < i n t > 7 < / i n t > < / v a l u e > < / i t e m > < i t e m > < k e y > < s t r i n g > H e r a v   � k o   l e v e r t   s l a k t e r i ,   k g   S U M < / s t r i n g > < / k e y > < v a l u e > < i n t > 8 < / i n t > < / v a l u e > < / i t e m > < i t e m > < k e y > < s t r i n g > K a s s e r t   e r s t a t t e t   a n t a l l   S U M < / s t r i n g > < / k e y > < v a l u e > < i n t > 9 < / i n t > < / v a l u e > < / i t e m > < i t e m > < k e y > < s t r i n g > L e i e s l a k t / m o m s f r i   r e t u r ,   k g   S U M 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 � r < / s t r i n g > < / k e y > < v a l u e > < i n t > 1 2 < / i n t > < / v a l u e > < / i t e m > < i t e m > < k e y > < s t r i n g > m � n e d 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7.xml>��< ? x m l   v e r s i o n = " 1 . 0 "   e n c o d i n g = " U T F - 1 6 " ? > < G e m i n i   x m l n s = " h t t p : / / g e m i n i / p i v o t c u s t o m i z a t i o n / 2 1 5 3 2 f c 7 - 6 d 4 b - 4 d 2 6 - b 4 2 3 - 7 e e e a a f 3 5 0 b d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b 3 4 a 1 5 c 6 - 2 1 8 b - 4 5 7 5 - a 6 0 1 - 5 1 a 3 a f e d c 1 3 d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8 e e a 1 5 5 6 - 7 8 7 6 - 4 9 8 f - 9 e e 3 - 9 b c 0 7 7 b 6 e 6 7 4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5 b 6 6 b 2 2 - 9 9 d f - 4 6 7 f - 9 6 3 6 - e e 7 e d c 7 3 3 8 b 9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1.xml>��< ? x m l   v e r s i o n = " 1 . 0 "   e n c o d i n g = " U T F - 1 6 " ? > < G e m i n i   x m l n s = " h t t p : / / g e m i n i / p i v o t c u s t o m i z a t i o n / b 4 3 2 3 3 2 4 - e 1 f 3 - 4 0 b 7 - b 4 2 f - c c e 9 a 3 e 1 8 2 9 a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4 6 1 2 2 0 f 3 - 5 9 1 4 - 4 d b c - 8 3 8 1 - 7 e e 0 6 e 7 f 0 3 d 9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b b 4 3 5 1 0 d - e 0 3 0 - 4 0 0 a - 9 c 7 d - c e f 2 8 4 a 2 9 0 c 9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7 4 c 9 c 4 1 7 - 4 7 b 6 - 4 4 9 c - b a 5 8 - f 5 1 0 9 5 5 0 2 0 f e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9 2 b 9 f 7 d 2 - a 1 d 7 - 4 4 3 8 - b 4 6 9 - 0 5 d 6 e 3 1 6 3 9 b 8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f 8 3 2 3 8 a c - 1 7 d a - 4 4 a 3 - b 2 1 c - 8 d 4 d 8 c 7 8 5 1 9 d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8 6 0 a 8 8 f 5 - 8 5 c 3 - 4 4 2 b - a 7 4 4 - 0 9 a 4 d 5 6 a 2 d 1 4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3 1 2 b c b a 0 - 2 c 3 8 - 4 6 f 8 - b 2 6 0 - a c 5 a 5 d 2 4 3 c c 8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b 7 e 2 e 8 9 3 - 1 f 8 6 - 4 1 7 7 - a 2 d 4 - 2 4 4 e b f 3 8 9 6 5 1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8 e f e b e 2 b - 0 4 1 6 - 4 d 1 a - b 0 a c - 2 d d f 8 2 8 6 a c a b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6 3 1 b f 5 5 c - d d 2 0 - 4 e f 8 - 8 f 3 f - 6 3 d 2 2 5 9 8 f a 4 f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 s l a k t e g r u p p e r 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 s l a k t e g r u p p e r 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 C o l u m n s \ u n d e r g r u p p e r 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 C o l u m n s \ d y r e s l a g 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 C o l u m n s \ u n d e r g r u p p e r 2 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 S l a k t e d a t a _ t o m _ 2 0 1 8 _ k o m m u n e  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 S l a k t e d a t a _ t o m _ 2 0 1 8 _ k o m m u n e  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 C o l u m n s \ L e v e r a n s e t y p e 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 C o l u m n s \ V a r e k a t e g o r i 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 C o l u m n s \ K o m m u n e n a v n 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 C o l u m n s \ L e v e r t   s l a k t e r i ,   k g 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 C o l u m n s \ L e v e r t   s l a k t e r i ,   a n t a l l 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 C o l u m n s \ H e r a v   � k o   l e v e r t   s l a k t e r i ,   k g 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 C o l u m n s \ K a s s e r t   e r s t a t t e t   a n t a l l 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 C o l u m n s \ L e i e s l a k t / m o m s f r i   r e t u r ,   k g 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 s p r _ k o m m u n e _ 2 0 1 9 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 s p r _ k o m m u n e _ 2 0 1 9 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 C o l u m n s \ f n r _ f y l k e 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 C o l u m n s \ g m l  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 S l a k t e d a t a _ t o m _ 2 0 1 8 _ k o m m u n e 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 S l a k t e d a t a _ t o m _ 2 0 1 8 _ k o m m u n e 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 C o l u m n s \ L e v e r a n s e t y p e 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 C o l u m n s \ V a r e k a t e g o r i 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 C o l u m n s \ K o m m u n e n a v n 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 C o l u m n s \ L e v e r t   s l a k t e r i ,   k g 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 C o l u m n s \ L e v e r t   s l a k t e r i ,   a n t a l l 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 C o l u m n s \ H e r a v   � k o   l e v e r t   s l a k t e r i ,   k g 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 C o l u m n s \ K a s s e r t   e r s t a t t e t   a n t a l l 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 C o l u m n s \ L e i e s l a k t / m o m s f r i   r e t u r ,   k g   S U M 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S h o w H i d d e n " > < C u s t o m C o n t e n t > < ! [ C D A T A [ F a l s e ] ] > < / C u s t o m C o n t e n t > < / G e m i n i > 
</file>

<file path=customXml/item63.xml>��< ? x m l   v e r s i o n = " 1 . 0 "   e n c o d i n g = " U T F - 1 6 " ? > < G e m i n i   x m l n s = " h t t p : / / g e m i n i / p i v o t c u s t o m i z a t i o n / 8 a f 3 4 d 3 2 - e c 5 6 - 4 d 6 b - 8 9 1 3 - a e 3 1 4 6 6 e a 5 5 a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7 1 0 9 c d 3 7 - a 0 b b - 4 b f c - 9 5 8 c - c e 0 0 4 4 c e c 5 4 b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i t e m > < M e a s u r e N a m e > S u m   o f   L e v e r t   s l a k t e r i ,   k g   S U M   2 < / M e a s u r e N a m e > < D i s p l a y N a m e > S u m   o f   L e v e r t   s l a k t e r i ,   k g   S U M   2 < / D i s p l a y N a m e > < V i s i b l e > F a l s e < / V i s i b l e > < / i t e m > < i t e m > < M e a s u r e N a m e > S u m   o f   L e v e r t   s l a k t e r i ,   a n t a l l   S U M < / M e a s u r e N a m e > < D i s p l a y N a m e > S u m   o f   L e v e r t   s l a k t e r i ,   a n t a l l 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8 3 c d 1 3 8 b - 6 6 9 7 - 4 c e f - a 3 4 f - 4 f a 9 6 a d c 2 b 8 c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a 2 f f 9 9 9 f - f 0 9 f - 4 8 9 7 - 9 0 8 1 - 4 f a 0 2 0 8 8 3 c e 8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6 9 c 8 3 1 3 7 - 7 8 f a - 4 b f 3 - 8 e 4 a - e 0 3 1 8 9 8 e 7 1 2 0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9 e 0 0 b 4 a 2 - 1 c a 4 - 4 9 e f - 9 d c 4 - c f d 4 a 0 b 4 9 5 f 2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D a t a M a s h u p   s q m i d = " 3 5 7 d 2 3 e 4 - a 1 1 1 - 4 7 4 7 - b f 5 c - b d 4 2 c 7 4 8 d 4 9 c "   x m l n s = " h t t p : / / s c h e m a s . m i c r o s o f t . c o m / D a t a M a s h u p " > A A A A A D g H A A B Q S w M E F A A C A A g A G p 5 / T n z C 0 t y o A A A A + Q A A A B I A H A B D b 2 5 m a W c v U G F j a 2 F n Z S 5 4 b W w g o h g A K K A U A A A A A A A A A A A A A A A A A A A A A A A A A A A A h Y 9 B D o I w F E S v Q r q n L S V W Q z 5 l 4 V Y S E 6 J x 2 2 C F R i i G F s v d X H g k r y C J o u 5 c z u R N 8 u Z x u 0 M 2 t k 1 w V b 3 V n U l R h C k K l C m 7 o z Z V i g Z 3 C l c o E 7 C V 5 V l W K p h g Y 5 P R 6 h T V z l 0 S Q r z 3 2 M e 4 6 y v C K I 3 I I d 8 U Z a 1 a G W p j n T S l Q p / V 8 f 8 K C d i / Z A T D n O N F v O Q 4 4 o w B m X v I t f k y b F L G F M h P C e u h c U O v h D L h r g A y R y D v G + I J U E s D B B Q A A g A I A B q e f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n n 9 O d D d g T S 4 E A A D 7 E w A A E w A c A E Z v c m 1 1 b G F z L 1 N l Y 3 R p b 2 4 x L m 0 g o h g A K K A U A A A A A A A A A A A A A A A A A A A A A A A A A A A A 7 V Z b b 9 p I F H 6 P l P 8 w m r w Y y U u B Z q v u h Z V Y A k 0 E a b u x w z 4 A Q h M 8 U N d z Q T N j G h T x c / o f + p 4 / t s c 2 h I H Y N N n t V l E V X o C 5 n D n f + b 5 z 0 X R s Q i m Q l 3 1 X f z s 8 O D z Q H 4 i i A f I Y i Q w N i C E j I / m o V q m + H k W S 8 1 h Q V E e M m s M D B J 9 O y I J k o a n n 5 R M 5 j j k V x m m H j J a b U h j 4 o x 3 c / H V w q a n S g z Y 3 7 K M m g / V B W D n v N g a e I S b U J o y i w U n M Z 6 O J I q h 7 9 u f A J 4 y l D w / 2 O F M 2 1 w a X 3 P 4 J Z S E P D V V 1 f O Q Y c l X C L m p K F n O h 6 9 W X L m q J s Q x C M a 2 / + r l S q b r o r 1 g a 6 p k F o / X N z / J b K e i w 5 G b Y j n B b q o m i n F P A K O c A I V L h B N 7 A g N g n V 3 D h v Z I c b p 9 S E s C 2 k 4 b D R f 3 V c o M x b 0 w Y U b p u V G x b b o l A U Y P M Y k Y 3 x n x F h J 5 I x T P H f d j U z h 4 v 3 J s b 7 C 2 0 o R z A J q a Q o d d m 6 a I b 3 K V w E K z R 9 I X d 3 R 5 Q H B F D p 1 K F 9 z b b C x b d v 9 L J w l 2 0 L l T h D p m L f P c M 0 i m v K n R R N E X e 5 T m c O x P m 1 X E 5 g Z 5 / k A g D s s g / f A q Q 5 + j 2 S y R B o A 9 8 o E O 0 T k 5 C W E G G B j j Z 9 0 K X h j S 1 + Y J L r i c q R M B i r I r N v 4 f H Z U C 3 N 5 a W w j 5 S J R J i I 8 m k E L a 0 L i g H t l c a d r Y l 4 9 4 R b 9 k 6 E 0 I n E N D k 9 g u g S c I 9 F R t 7 j S D I j D l 5 z 7 o I t + 1 r L q J k / A H 5 w F g Z E l Q Z J / 3 Z B m E 7 / R W q I V y i 4 q d L D x I Q H Z c s k j d O d V Y P I J A v E g u K U j 1 Y I A X h F s h 8 D I n Q d 7 z D t 5 8 V X u a h 1 + F + 7 P k e g U U v z E U P c f 8 a 9 t o j s F c f A N 6 C k O a 4 7 R j m t 5 + B u i 3 s U H C N A h V T p J I 6 t H n B o w x q + 4 X 8 p I u A V 9 d Y n f 5 W z R i i 3 / + A k P g X l 7 6 H I S c C l L f f a 3 T 8 V h e X 0 g N O 3 6 4 r 2 Y H T l u e v r t / f 7 D S 6 P c h o x k C H L M 1 D F E P P Q N G c M C j l B n o C 0 1 E c B M U W e m d v W v / N x H m r 2 3 0 H b e i 8 8 M S 7 j v f A N 0 o b S n w a a Z N G W g N h 6 E r C X z K 3 u d m p 9 m m l 3 + E x I X + n V q d K 7 M p P V N k 1 t V g L 1 Q I x F P p 3 J 4 e j w i q d h q V W O V 7 T D q m Y R a p W q d Q g C I c H o S h 0 x x 4 y 9 E y t + 3 j S 1 H / J m y x a 1 2 P K y s 1 Y K Z g Y / p Y q u p I y c k o 3 / b e Q O 3 V s X 8 f D Z X 8 1 d g z / R a f N m j e E P M r p Z h O h R p P c z p i / O u U M R Q U 9 E + y P C v d y 1 h + d 6 V u t Y s 3 n y n L G 1 I W c w l w i g v 1 s b Z O V y m C q 4 t k M M u D x T G 3 d / 1 Z U x Q L c X N v c j W W w U E m 3 n h Y F s 3 X X 8 0 H n Q W g X 5 h k j Y 9 o j L K a 7 4 c R T F W r 4 y u C 8 S L I n W 1 l d U u v b S a a 6 2 x 7 W o F 3 b 4 d 5 1 w A 7 3 E d 4 3 g j u 1 E s 4 4 + I H H 8 P 9 t C n 8 e w p + H 8 O V G X 9 9 g B n + K I / j 3 m s C f 3 g D + v e b v 5 / H 7 q Y 3 f P 8 z 0 n c 7 U 9 X S k f o m R V M h a q b 6 + o z x H F C n n X x v C / w F Q S w E C L Q A U A A I A C A A a n n 9 O f M L S 3 K g A A A D 5 A A A A E g A A A A A A A A A A A A A A A A A A A A A A Q 2 9 u Z m l n L 1 B h Y 2 t h Z 2 U u e G 1 s U E s B A i 0 A F A A C A A g A G p 5 / T g / K 6 a u k A A A A 6 Q A A A B M A A A A A A A A A A A A A A A A A 9 A A A A F t D b 2 5 0 Z W 5 0 X 1 R 5 c G V z X S 5 4 b W x Q S w E C L Q A U A A I A C A A a n n 9 O d D d g T S 4 E A A D 7 E w A A E w A A A A A A A A A A A A A A A A D l A Q A A R m 9 y b X V s Y X M v U 2 V j d G l v b j E u b V B L B Q Y A A A A A A w A D A M I A A A B g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h R A A A A A A A A H 9 E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b G F r d G V k Y X R h X 3 R v b V 8 y M D E 4 X 2 t v b W 1 1 b m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N q b 2 4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G l 2 b 3 R P Y m p l Y 3 R O Y W 1 l I i B W Y W x 1 Z T 0 i c 3 B E X y V m e W w h U G l 2 b 3 R 0 Y W J l b G w x M y I g L z 4 8 R W 5 0 c n k g V H l w Z T 0 i R m l s b G V k Q 2 9 t c G x l d G V S Z X N 1 b H R U b 1 d v c m t z a G V l d C I g V m F s d W U 9 I m w w I i A v P j x F b n R y e S B U e X B l P S J G a W x s Q 2 9 s d W 1 u V H l w Z X M i I F Z h b H V l P S J z Q m d Z R 0 J n W U d B d 0 1 E Q X d N R E J n W T 0 i I C 8 + P E V u d H J 5 I F R 5 c G U 9 I k Z p b G x M Y X N 0 V X B k Y X R l Z C I g V m F s d W U 9 I m Q y M D E 5 L T A z L T I 5 V D E 0 O j M 0 O j A 2 L j c 2 M j k y N j V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F 1 Z X J 5 S U Q i I F Z h b H V l P S J z O D U x M W Q z N 2 Q t Y T l m Z C 0 0 O G E 2 L T k w Z T M t Z j A w M m M 1 N D h k M z Q z I i A v P j x F b n R y e S B U e X B l P S J G a W x s Q 2 9 1 b n Q i I F Z h b H V l P S J s N j Y 5 M j A 5 I i A v P j x F b n R y e S B U e X B l P S J G a W x s Q 2 9 s d W 1 u T m F t Z X M i I F Z h b H V l P S J z W y Z x d W 9 0 O 0 x l d m V y Y W 5 z Z X R 5 c G U m c X V v d D s s J n F 1 b 3 Q 7 V m F y Z W t h d G V n b 3 J p J n F 1 b 3 Q 7 L C Z x d W 9 0 O 0 Z 5 b G t l J n F 1 b 3 Q 7 L C Z x d W 9 0 O 0 t v b W 1 1 b m U m c X V v d D s s J n F 1 b 3 Q 7 S 2 9 t b X V u Z W 5 y J n F 1 b 3 Q 7 L C Z x d W 9 0 O 0 t v b W 1 1 b m V u Y X Z u J n F 1 b 3 Q 7 L C Z x d W 9 0 O 0 x l d m V y d C B z b G F r d G V y a S w g a 2 c g U 1 V N J n F 1 b 3 Q 7 L C Z x d W 9 0 O 0 x l d m V y d C B z b G F r d G V y a S w g Y W 5 0 Y W x s I F N V T S Z x d W 9 0 O y w m c X V v d D t I Z X J h d i D D u G t v I G x l d m V y d C B z b G F r d G V y a S w g a 2 c g U 1 V N J n F 1 b 3 Q 7 L C Z x d W 9 0 O 0 t h c 3 N l c n Q g Z X J z d G F 0 d G V 0 I G F u d G F s b C B T V U 0 m c X V v d D s s J n F 1 b 3 Q 7 T G V p Z X N s Y W t 0 L 2 1 v b X N m c m k g c m V 0 d X I s I G t n I F N V T S Z x d W 9 0 O y w m c X V v d D t Q Z X J p b 2 R l J n F 1 b 3 Q 7 L C Z x d W 9 0 O 8 O l c i Z x d W 9 0 O y w m c X V v d D t t w 6 V u Z W Q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G F r d G V k Y X R h X 3 R v b V 8 y M D E 4 X 2 t v b W 1 1 b m U v R W 5 k c m V 0 I H R 5 c G U u e 0 x l d m V y Y W 5 z Z X R 5 c G U s M X 0 m c X V v d D s s J n F 1 b 3 Q 7 U 2 V j d G l v b j E v U 2 x h a 3 R l Z G F 0 Y V 9 0 b 2 1 f M j A x O F 9 r b 2 1 t d W 5 l L 1 R l a 3 N 0 I G 1 l Z C B z b c O l I G J v a 3 N 0 Y X Z l c i 5 7 V m F y Z W t h d G V n b 3 J p L D F 9 J n F 1 b 3 Q 7 L C Z x d W 9 0 O 1 N l Y 3 R p b 2 4 x L 1 N s Y W t 0 Z W R h d G F f d G 9 t X z I w M T h f a 2 9 t b X V u Z S 9 F b m R y Z X Q g d H l w Z S 5 7 R n l s a 2 U s M 3 0 m c X V v d D s s J n F 1 b 3 Q 7 U 2 V j d G l v b j E v U 2 x h a 3 R l Z G F 0 Y V 9 0 b 2 1 f M j A x O F 9 r b 2 1 t d W 5 l L 0 V u Z H J l d C B 0 e X B l L n t L b 2 1 t d W 5 l L D R 9 J n F 1 b 3 Q 7 L C Z x d W 9 0 O 1 N l Y 3 R p b 2 4 x L 1 N s Y W t 0 Z W R h d G F f d G 9 t X z I w M T h f a 2 9 t b X V u Z S 9 F b m R y Z X Q g d H l w Z S 5 7 S 2 9 t b X V u Z W 5 y L D V 9 J n F 1 b 3 Q 7 L C Z x d W 9 0 O 1 N l Y 3 R p b 2 4 x L 1 N s Y W t 0 Z W R h d G F f d G 9 t X z I w M T h f a 2 9 t b X V u Z S 9 F b m R y Z X Q g d H l w Z S 5 7 S 2 9 t b X V u Z W 5 h d m 4 s N n 0 m c X V v d D s s J n F 1 b 3 Q 7 U 2 V j d G l v b j E v U 2 x h a 3 R l Z G F 0 Y V 9 0 b 2 1 f M j A x O F 9 r b 2 1 t d W 5 l L 0 V u Z H J l d C B 0 e X B l L n t M Z X Z l c n Q g c 2 x h a 3 R l c m k s I G t n I F N V T S w 3 f S Z x d W 9 0 O y w m c X V v d D t T Z W N 0 a W 9 u M S 9 T b G F r d G V k Y X R h X 3 R v b V 8 y M D E 4 X 2 t v b W 1 1 b m U v R W 5 k c m V 0 I H R 5 c G U u e 0 x l d m V y d C B z b G F r d G V y a S w g Y W 5 0 Y W x s I F N V T S w 4 f S Z x d W 9 0 O y w m c X V v d D t T Z W N 0 a W 9 u M S 9 T b G F r d G V k Y X R h X 3 R v b V 8 y M D E 4 X 2 t v b W 1 1 b m U v R W 5 k c m V 0 I H R 5 c G U u e 0 h l c m F 2 I M O 4 a 2 8 g b G V 2 Z X J 0 I H N s Y W t 0 Z X J p L C B r Z y B T V U 0 s O X 0 m c X V v d D s s J n F 1 b 3 Q 7 U 2 V j d G l v b j E v U 2 x h a 3 R l Z G F 0 Y V 9 0 b 2 1 f M j A x O F 9 r b 2 1 t d W 5 l L 0 V u Z H J l d C B 0 e X B l L n t L Y X N z Z X J 0 I G V y c 3 R h d H R l d C B h b n R h b G w g U 1 V N L D E w f S Z x d W 9 0 O y w m c X V v d D t T Z W N 0 a W 9 u M S 9 T b G F r d G V k Y X R h X 3 R v b V 8 y M D E 4 X 2 t v b W 1 1 b m U v R W 5 k c m V 0 I H R 5 c G U u e 0 x l a W V z b G F r d C 9 t b 2 1 z Z n J p I H J l d H V y L C B r Z y B T V U 0 s M T F 9 J n F 1 b 3 Q 7 L C Z x d W 9 0 O 1 N l Y 3 R p b 2 4 x L 1 N s Y W t 0 Z W R h d G F f d G 9 t X z I w M T h f a 2 9 t b X V u Z S 9 F b m R y Z X Q g d H l w Z S 5 7 U G V y a W 9 k Z S w x M n 0 m c X V v d D s s J n F 1 b 3 Q 7 U 2 V j d G l v b j E v U 2 x h a 3 R l Z G F 0 Y V 9 0 b 2 1 f M j A x O F 9 r b 2 1 t d W 5 l L 0 l u b n N h d H R l I G b D u H J z d G U g d G V n b i 5 7 R s O 4 c n N 0 Z S B 0 Z W d u L D E y f S Z x d W 9 0 O y w m c X V v d D t T Z W N 0 a W 9 u M S 9 T b G F r d G V k Y X R h X 3 R v b V 8 y M D E 4 X 2 t v b W 1 1 b m U v S W 5 u c 2 F 0 d G U g c 2 l z d G U g d G V n b i 5 7 U 2 l z d G U g d G V n b i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N s Y W t 0 Z W R h d G F f d G 9 t X z I w M T h f a 2 9 t b X V u Z S 9 F b m R y Z X Q g d H l w Z S 5 7 T G V 2 Z X J h b n N l d H l w Z S w x f S Z x d W 9 0 O y w m c X V v d D t T Z W N 0 a W 9 u M S 9 T b G F r d G V k Y X R h X 3 R v b V 8 y M D E 4 X 2 t v b W 1 1 b m U v V G V r c 3 Q g b W V k I H N t w 6 U g Y m 9 r c 3 R h d m V y L n t W Y X J l a 2 F 0 Z W d v c m k s M X 0 m c X V v d D s s J n F 1 b 3 Q 7 U 2 V j d G l v b j E v U 2 x h a 3 R l Z G F 0 Y V 9 0 b 2 1 f M j A x O F 9 r b 2 1 t d W 5 l L 0 V u Z H J l d C B 0 e X B l L n t G e W x r Z S w z f S Z x d W 9 0 O y w m c X V v d D t T Z W N 0 a W 9 u M S 9 T b G F r d G V k Y X R h X 3 R v b V 8 y M D E 4 X 2 t v b W 1 1 b m U v R W 5 k c m V 0 I H R 5 c G U u e 0 t v b W 1 1 b m U s N H 0 m c X V v d D s s J n F 1 b 3 Q 7 U 2 V j d G l v b j E v U 2 x h a 3 R l Z G F 0 Y V 9 0 b 2 1 f M j A x O F 9 r b 2 1 t d W 5 l L 0 V u Z H J l d C B 0 e X B l L n t L b 2 1 t d W 5 l b n I s N X 0 m c X V v d D s s J n F 1 b 3 Q 7 U 2 V j d G l v b j E v U 2 x h a 3 R l Z G F 0 Y V 9 0 b 2 1 f M j A x O F 9 r b 2 1 t d W 5 l L 0 V u Z H J l d C B 0 e X B l L n t L b 2 1 t d W 5 l b m F 2 b i w 2 f S Z x d W 9 0 O y w m c X V v d D t T Z W N 0 a W 9 u M S 9 T b G F r d G V k Y X R h X 3 R v b V 8 y M D E 4 X 2 t v b W 1 1 b m U v R W 5 k c m V 0 I H R 5 c G U u e 0 x l d m V y d C B z b G F r d G V y a S w g a 2 c g U 1 V N L D d 9 J n F 1 b 3 Q 7 L C Z x d W 9 0 O 1 N l Y 3 R p b 2 4 x L 1 N s Y W t 0 Z W R h d G F f d G 9 t X z I w M T h f a 2 9 t b X V u Z S 9 F b m R y Z X Q g d H l w Z S 5 7 T G V 2 Z X J 0 I H N s Y W t 0 Z X J p L C B h b n R h b G w g U 1 V N L D h 9 J n F 1 b 3 Q 7 L C Z x d W 9 0 O 1 N l Y 3 R p b 2 4 x L 1 N s Y W t 0 Z W R h d G F f d G 9 t X z I w M T h f a 2 9 t b X V u Z S 9 F b m R y Z X Q g d H l w Z S 5 7 S G V y Y X Y g w 7 h r b y B s Z X Z l c n Q g c 2 x h a 3 R l c m k s I G t n I F N V T S w 5 f S Z x d W 9 0 O y w m c X V v d D t T Z W N 0 a W 9 u M S 9 T b G F r d G V k Y X R h X 3 R v b V 8 y M D E 4 X 2 t v b W 1 1 b m U v R W 5 k c m V 0 I H R 5 c G U u e 0 t h c 3 N l c n Q g Z X J z d G F 0 d G V 0 I G F u d G F s b C B T V U 0 s M T B 9 J n F 1 b 3 Q 7 L C Z x d W 9 0 O 1 N l Y 3 R p b 2 4 x L 1 N s Y W t 0 Z W R h d G F f d G 9 t X z I w M T h f a 2 9 t b X V u Z S 9 F b m R y Z X Q g d H l w Z S 5 7 T G V p Z X N s Y W t 0 L 2 1 v b X N m c m k g c m V 0 d X I s I G t n I F N V T S w x M X 0 m c X V v d D s s J n F 1 b 3 Q 7 U 2 V j d G l v b j E v U 2 x h a 3 R l Z G F 0 Y V 9 0 b 2 1 f M j A x O F 9 r b 2 1 t d W 5 l L 0 V u Z H J l d C B 0 e X B l L n t Q Z X J p b 2 R l L D E y f S Z x d W 9 0 O y w m c X V v d D t T Z W N 0 a W 9 u M S 9 T b G F r d G V k Y X R h X 3 R v b V 8 y M D E 4 X 2 t v b W 1 1 b m U v S W 5 u c 2 F 0 d G U g Z s O 4 c n N 0 Z S B 0 Z W d u L n t G w 7 h y c 3 R l I H R l Z 2 4 s M T J 9 J n F 1 b 3 Q 7 L C Z x d W 9 0 O 1 N l Y 3 R p b 2 4 x L 1 N s Y W t 0 Z W R h d G F f d G 9 t X z I w M T h f a 2 9 t b X V u Z S 9 J b m 5 z Y X R 0 Z S B z a X N 0 Z S B 0 Z W d u L n t T a X N 0 Z S B 0 Z W d u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x h a 3 R l Z G F 0 Y V 9 0 b 2 1 f M j A x O F 9 r b 2 1 t d W 5 l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x h a 3 R l Z G F 0 Y V 9 0 b 2 1 f M j A x O F 9 r b 2 1 t d W 5 l L 0 Z v c m Z y Z W 1 t Z W R l J T I w b 3 Z l c n N r c m l m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x h a 3 R l Z G F 0 Y V 9 0 b 2 1 f M j A x O F 9 r b 2 1 t d W 5 l L 0 V u Z H J l d C U y M H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v R m p l c m 5 l Z G U l M j B r b 2 x v b m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9 J b m 5 z Y X R 0 Z S U y M G Y l Q z M l Q j h y c 3 R l J T I w d G V n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9 L b 2 x v b m 5 l c i U y M G 1 l Z C U y M G 5 5 Z S U y M G 5 h d m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v S W 5 u c 2 F 0 d G U l M j B z a X N 0 Z S U y M H R l Z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v S 2 9 s b 2 5 u Z X I l M j B t Z W Q l M j B u e W U l M j B u Y X Z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l 9 r b 2 1 t d W 5 l X z I w M T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N q b 2 4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G l 2 b 3 R P Y m p l Y 3 R O Y W 1 l I i B W Y W x 1 Z T 0 i c 3 B E X y V m e W w h U G l 2 b 3 R 0 Y W J l b G w x M y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2 t u c i Z x d W 9 0 O y w m c X V v d D t m b n J f Z n l s a 2 U m c X V v d D s s J n F 1 b 3 Q 7 Z n l s a 2 U m c X V v d D s s J n F 1 b 3 Q 7 Z 2 1 s I G t v b W 1 1 b m U m c X V v d D s s J n F 1 b 3 Q 7 a 2 5 y X 2 t v b W 1 1 b m U m c X V v d D s s J n F 1 b 3 Q 7 a 2 9 t b X V u Z S Z x d W 9 0 O 1 0 i I C 8 + P E V u d H J 5 I F R 5 c G U 9 I k Z p b G x D b 2 x 1 b W 5 U e X B l c y I g V m F s d W U 9 I n N C Z 1 l H Q m d Z R y I g L z 4 8 R W 5 0 c n k g V H l w Z T 0 i R m l s b E x h c 3 R V c G R h d G V k I i B W Y W x 1 Z T 0 i Z D I w M T k t M D M t M j l U M T Q 6 M z Q 6 M D Y u N z c y O D k 4 N 1 o i I C 8 + P E V u d H J 5 I F R 5 c G U 9 I k Z p b G x F c n J v c k N v d W 5 0 I i B W Y W x 1 Z T 0 i b D A i I C 8 + P E V u d H J 5 I F R 5 c G U 9 I l F 1 Z X J 5 S U Q i I F Z h b H V l P S J z O T Q z M T I z M j Y t Y z M y O C 0 0 Y j U z L W E 5 Z W U t Z j Q y M W I z Y z E 1 Y T N k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c l 9 r b 2 1 t d W 5 l X z I w M T k v R W 5 k c m V 0 I H R 5 c G U u e 2 t u c i w w f S Z x d W 9 0 O y w m c X V v d D t T Z W N 0 a W 9 u M S 9 z c H J f a 2 9 t b X V u Z V 8 y M D E 5 L 0 V u Z H J l d C B 0 e X B l L n t m b n J f Z n l s a 2 U s M X 0 m c X V v d D s s J n F 1 b 3 Q 7 U 2 V j d G l v b j E v c 3 B y X 2 t v b W 1 1 b m V f M j A x O S 9 F b m R y Z X Q g d H l w Z S 5 7 Z n l s a 2 U s M n 0 m c X V v d D s s J n F 1 b 3 Q 7 U 2 V j d G l v b j E v c 3 B y X 2 t v b W 1 1 b m V f M j A x O S 9 F b m R y Z X Q g d H l w Z S 5 7 Z 2 1 s I G t v b W 1 1 b m U s M 3 0 m c X V v d D s s J n F 1 b 3 Q 7 U 2 V j d G l v b j E v c 3 B y X 2 t v b W 1 1 b m V f M j A x O S 9 F b m R y Z X Q g d H l w Z S 5 7 a 2 5 y X 2 t v b W 1 1 b m U s N H 0 m c X V v d D s s J n F 1 b 3 Q 7 U 2 V j d G l v b j E v c 3 B y X 2 t v b W 1 1 b m V f M j A x O S 9 F b m R y Z X Q g d H l w Z S 5 7 a 2 9 t b X V u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z c H J f a 2 9 t b X V u Z V 8 y M D E 5 L 0 V u Z H J l d C B 0 e X B l L n t r b n I s M H 0 m c X V v d D s s J n F 1 b 3 Q 7 U 2 V j d G l v b j E v c 3 B y X 2 t v b W 1 1 b m V f M j A x O S 9 F b m R y Z X Q g d H l w Z S 5 7 Z m 5 y X 2 Z 5 b G t l L D F 9 J n F 1 b 3 Q 7 L C Z x d W 9 0 O 1 N l Y 3 R p b 2 4 x L 3 N w c l 9 r b 2 1 t d W 5 l X z I w M T k v R W 5 k c m V 0 I H R 5 c G U u e 2 Z 5 b G t l L D J 9 J n F 1 b 3 Q 7 L C Z x d W 9 0 O 1 N l Y 3 R p b 2 4 x L 3 N w c l 9 r b 2 1 t d W 5 l X z I w M T k v R W 5 k c m V 0 I H R 5 c G U u e 2 d t b C B r b 2 1 t d W 5 l L D N 9 J n F 1 b 3 Q 7 L C Z x d W 9 0 O 1 N l Y 3 R p b 2 4 x L 3 N w c l 9 r b 2 1 t d W 5 l X z I w M T k v R W 5 k c m V 0 I H R 5 c G U u e 2 t u c l 9 r b 2 1 t d W 5 l L D R 9 J n F 1 b 3 Q 7 L C Z x d W 9 0 O 1 N l Y 3 R p b 2 4 x L 3 N w c l 9 r b 2 1 t d W 5 l X z I w M T k v R W 5 k c m V 0 I H R 5 c G U u e 2 t v b W 1 1 b m U s N X 0 m c X V v d D t d L C Z x d W 9 0 O 1 J l b G F 0 a W 9 u c 2 h p c E l u Z m 8 m c X V v d D s 6 W 1 1 9 I i A v P j x F b n R y e S B U e X B l P S J G a W x s Q 2 9 1 b n Q i I F Z h b H V l P S J s N D k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c 3 B y X 2 t v b W 1 1 b m V f M j A x O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l 9 r b 2 1 t d W 5 l X z I w M T k v R W 5 k c m V 0 J T I w d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9 G a W x 0 c m V y d G U l M j B y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9 U Z W t z d C U y M G 1 l Z C U y M H N t J U M z J U E 1 J T I w Y m 9 r c 3 R h d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x h a 3 R l Z 3 J 1 c H B l c j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c 2 p v b i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D b 2 x 1 b W 5 U e X B l c y I g V m F s d W U 9 I n N C Z 1 l H I i A v P j x F b n R y e S B U e X B l P S J G a W x s T G F z d F V w Z G F 0 Z W Q i I F Z h b H V l P S J k M j A x O S 0 w M y 0 y O V Q x N D o z N D o w N i 4 3 O D A 4 N z k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k z N G J j N j Z h L W E x Y j Y t N D k 1 Y y 0 5 M W R k L W F i Z T Q 4 Y j Z h M z l i M y I g L z 4 8 R W 5 0 c n k g V H l w Z T 0 i R m l s b E N v b H V t b k 5 h b W V z I i B W Y W x 1 Z T 0 i c 1 s m c X V v d D t 1 b m R l c m d y d X B w Z X I m c X V v d D s s J n F 1 b 3 Q 7 Z H l y Z X N s Y W c m c X V v d D s s J n F 1 b 3 Q 7 d W 5 k Z X J n c n V w c G V y M i Z x d W 9 0 O 1 0 i I C 8 + P E V u d H J 5 I F R 5 c G U 9 I k Z p b G x D b 3 V u d C I g V m F s d W U 9 I m w y N C I g L z 4 8 R W 5 0 c n k g V H l w Z T 0 i R m l s b F N 0 Y X R 1 c y I g V m F s d W U 9 I n N D b 2 1 w b G V 0 Z S I g L z 4 8 R W 5 0 c n k g V H l w Z T 0 i U G l 2 b 3 R P Y m p l Y 3 R O Y W 1 l I i B W Y W x 1 Z T 0 i c 1 B E L W t h c n Q h U G l 2 b 3 R 0 Y W J l b G w y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s Y W t 0 Z W d y d X B w Z X I v R W 5 k c m V 0 I H R 5 c G U u e 3 V u Z G V y Z 3 J 1 c H B l c i w w f S Z x d W 9 0 O y w m c X V v d D t T Z W N 0 a W 9 u M S 9 z b G F r d G V n c n V w c G V y L 0 V u Z H J l d C B 0 e X B l L n t k e X J l c 2 x h Z y w x f S Z x d W 9 0 O y w m c X V v d D t T Z W N 0 a W 9 u M S 9 z b G F r d G V n c n V w c G V y L 0 V y c 3 R h d H R l d C B 2 Z X J k a S 5 7 d W 5 k Z X J n c n V w c G V y M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z b G F r d G V n c n V w c G V y L 0 V u Z H J l d C B 0 e X B l L n t 1 b m R l c m d y d X B w Z X I s M H 0 m c X V v d D s s J n F 1 b 3 Q 7 U 2 V j d G l v b j E v c 2 x h a 3 R l Z 3 J 1 c H B l c i 9 F b m R y Z X Q g d H l w Z S 5 7 Z H l y Z X N s Y W c s M X 0 m c X V v d D s s J n F 1 b 3 Q 7 U 2 V j d G l v b j E v c 2 x h a 3 R l Z 3 J 1 c H B l c i 9 F c n N 0 Y X R 0 Z X Q g d m V y Z G k u e 3 V u Z G V y Z 3 J 1 c H B l c j I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s Y W t 0 Z W d y d X B w Z X I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b G F r d G V n c n V w c G V y L 0 V u Z H J l d C U y M H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M t M j l U M T Q 6 M z Q 6 M D Y u N z k w O D U y M F o i I C 8 + P E V u d H J 5 I F R 5 c G U 9 I k Z p b G x D b 2 x 1 b W 5 U e X B l c y I g V m F s d W U 9 I n N C Z 1 l H Q m d Z R 0 F 3 T U R B d 0 1 E Q m d Z P S I g L z 4 8 R W 5 0 c n k g V H l w Z T 0 i R m l s b E N v b H V t b k 5 h b W V z I i B W Y W x 1 Z T 0 i c 1 s m c X V v d D t M Z X Z l c m F u c 2 V 0 e X B l J n F 1 b 3 Q 7 L C Z x d W 9 0 O 1 Z h c m V r Y X R l Z 2 9 y a S Z x d W 9 0 O y w m c X V v d D t G e W x r Z S Z x d W 9 0 O y w m c X V v d D t L b 2 1 t d W 5 l J n F 1 b 3 Q 7 L C Z x d W 9 0 O 0 t v b W 1 1 b m V u c i Z x d W 9 0 O y w m c X V v d D t L b 2 1 t d W 5 l b m F 2 b i Z x d W 9 0 O y w m c X V v d D t M Z X Z l c n Q g c 2 x h a 3 R l c m k s I G t n I F N V T S Z x d W 9 0 O y w m c X V v d D t M Z X Z l c n Q g c 2 x h a 3 R l c m k s I G F u d G F s b C B T V U 0 m c X V v d D s s J n F 1 b 3 Q 7 S G V y Y X Y g w 7 h r b y B s Z X Z l c n Q g c 2 x h a 3 R l c m k s I G t n I F N V T S Z x d W 9 0 O y w m c X V v d D t L Y X N z Z X J 0 I G V y c 3 R h d H R l d C B h b n R h b G w g U 1 V N J n F 1 b 3 Q 7 L C Z x d W 9 0 O 0 x l a W V z b G F r d C 9 t b 2 1 z Z n J p I H J l d H V y L C B r Z y B T V U 0 m c X V v d D s s J n F 1 b 3 Q 7 U G V y a W 9 k Z S Z x d W 9 0 O y w m c X V v d D v D p X I m c X V v d D s s J n F 1 b 3 Q 7 b c O l b m V k J n F 1 b 3 Q 7 X S I g L z 4 8 R W 5 0 c n k g V H l w Z T 0 i T m F 2 a W d h d G l v b l N 0 Z X B O Y W 1 l I i B W Y W x 1 Z T 0 i c 0 5 h d m l n Y X N q b 2 4 i I C 8 + P E V u d H J 5 I F R 5 c G U 9 I l F 1 Z X J 5 S U Q i I F Z h b H V l P S J z M z h j M z J j Y W E t M 2 M 0 Y S 0 0 Y j M x L T k 2 Z D M t N G F l N z I 3 O D I 2 M D c 5 I i A v P j x F b n R y e S B U e X B l P S J G a W x s Q 2 9 1 b n Q i I F Z h b H V l P S J s O D I z N D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G F r d G V k Y X R h X 3 R v b V 8 y M D E 4 X 2 t v b W 1 1 b m U g K D I p L 0 V u Z H J l d C B 0 e X B l L n t M Z X Z l c m F u c 2 V 0 e X B l L D F 9 J n F 1 b 3 Q 7 L C Z x d W 9 0 O 1 N l Y 3 R p b 2 4 x L 1 N s Y W t 0 Z W R h d G F f d G 9 t X z I w M T h f a 2 9 t b X V u Z S A o M i k v V G V r c 3 Q g b W V k I H N t w 6 U g Y m 9 r c 3 R h d m V y L n t W Y X J l a 2 F 0 Z W d v c m k s M X 0 m c X V v d D s s J n F 1 b 3 Q 7 U 2 V j d G l v b j E v U 2 x h a 3 R l Z G F 0 Y V 9 0 b 2 1 f M j A x O F 9 r b 2 1 t d W 5 l I C g y K S 9 F b m R y Z X Q g d H l w Z S 5 7 R n l s a 2 U s M 3 0 m c X V v d D s s J n F 1 b 3 Q 7 U 2 V j d G l v b j E v U 2 x h a 3 R l Z G F 0 Y V 9 0 b 2 1 f M j A x O F 9 r b 2 1 t d W 5 l I C g y K S 9 F b m R y Z X Q g d H l w Z S 5 7 S 2 9 t b X V u Z S w 0 f S Z x d W 9 0 O y w m c X V v d D t T Z W N 0 a W 9 u M S 9 T b G F r d G V k Y X R h X 3 R v b V 8 y M D E 4 X 2 t v b W 1 1 b m U g K D I p L 0 V u Z H J l d C B 0 e X B l L n t L b 2 1 t d W 5 l b n I s N X 0 m c X V v d D s s J n F 1 b 3 Q 7 U 2 V j d G l v b j E v U 2 x h a 3 R l Z G F 0 Y V 9 0 b 2 1 f M j A x O F 9 r b 2 1 t d W 5 l I C g y K S 9 F b m R y Z X Q g d H l w Z S 5 7 S 2 9 t b X V u Z W 5 h d m 4 s N n 0 m c X V v d D s s J n F 1 b 3 Q 7 U 2 V j d G l v b j E v U 2 x h a 3 R l Z G F 0 Y V 9 0 b 2 1 f M j A x O F 9 r b 2 1 t d W 5 l I C g y K S 9 F b m R y Z X Q g d H l w Z S 5 7 T G V 2 Z X J 0 I H N s Y W t 0 Z X J p L C B r Z y B T V U 0 s N 3 0 m c X V v d D s s J n F 1 b 3 Q 7 U 2 V j d G l v b j E v U 2 x h a 3 R l Z G F 0 Y V 9 0 b 2 1 f M j A x O F 9 r b 2 1 t d W 5 l I C g y K S 9 F b m R y Z X Q g d H l w Z S 5 7 T G V 2 Z X J 0 I H N s Y W t 0 Z X J p L C B h b n R h b G w g U 1 V N L D h 9 J n F 1 b 3 Q 7 L C Z x d W 9 0 O 1 N l Y 3 R p b 2 4 x L 1 N s Y W t 0 Z W R h d G F f d G 9 t X z I w M T h f a 2 9 t b X V u Z S A o M i k v R W 5 k c m V 0 I H R 5 c G U u e 0 h l c m F 2 I M O 4 a 2 8 g b G V 2 Z X J 0 I H N s Y W t 0 Z X J p L C B r Z y B T V U 0 s O X 0 m c X V v d D s s J n F 1 b 3 Q 7 U 2 V j d G l v b j E v U 2 x h a 3 R l Z G F 0 Y V 9 0 b 2 1 f M j A x O F 9 r b 2 1 t d W 5 l I C g y K S 9 F b m R y Z X Q g d H l w Z S 5 7 S 2 F z c 2 V y d C B l c n N 0 Y X R 0 Z X Q g Y W 5 0 Y W x s I F N V T S w x M H 0 m c X V v d D s s J n F 1 b 3 Q 7 U 2 V j d G l v b j E v U 2 x h a 3 R l Z G F 0 Y V 9 0 b 2 1 f M j A x O F 9 r b 2 1 t d W 5 l I C g y K S 9 F b m R y Z X Q g d H l w Z S 5 7 T G V p Z X N s Y W t 0 L 2 1 v b X N m c m k g c m V 0 d X I s I G t n I F N V T S w x M X 0 m c X V v d D s s J n F 1 b 3 Q 7 U 2 V j d G l v b j E v U 2 x h a 3 R l Z G F 0 Y V 9 0 b 2 1 f M j A x O F 9 r b 2 1 t d W 5 l I C g y K S 9 F b m R y Z X Q g d H l w Z S 5 7 U G V y a W 9 k Z S w x M n 0 m c X V v d D s s J n F 1 b 3 Q 7 U 2 V j d G l v b j E v U 2 x h a 3 R l Z G F 0 Y V 9 0 b 2 1 f M j A x O F 9 r b 2 1 t d W 5 l I C g y K S 9 J b m 5 z Y X R 0 Z S B m w 7 h y c 3 R l I H R l Z 2 4 u e 0 b D u H J z d G U g d G V n b i w x M n 0 m c X V v d D s s J n F 1 b 3 Q 7 U 2 V j d G l v b j E v U 2 x h a 3 R l Z G F 0 Y V 9 0 b 2 1 f M j A x O F 9 r b 2 1 t d W 5 l I C g y K S 9 J b m 5 z Y X R 0 Z S B z a X N 0 Z S B 0 Z W d u L n t T a X N 0 Z S B 0 Z W d u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2 x h a 3 R l Z G F 0 Y V 9 0 b 2 1 f M j A x O F 9 r b 2 1 t d W 5 l I C g y K S 9 F b m R y Z X Q g d H l w Z S 5 7 T G V 2 Z X J h b n N l d H l w Z S w x f S Z x d W 9 0 O y w m c X V v d D t T Z W N 0 a W 9 u M S 9 T b G F r d G V k Y X R h X 3 R v b V 8 y M D E 4 X 2 t v b W 1 1 b m U g K D I p L 1 R l a 3 N 0 I G 1 l Z C B z b c O l I G J v a 3 N 0 Y X Z l c i 5 7 V m F y Z W t h d G V n b 3 J p L D F 9 J n F 1 b 3 Q 7 L C Z x d W 9 0 O 1 N l Y 3 R p b 2 4 x L 1 N s Y W t 0 Z W R h d G F f d G 9 t X z I w M T h f a 2 9 t b X V u Z S A o M i k v R W 5 k c m V 0 I H R 5 c G U u e 0 Z 5 b G t l L D N 9 J n F 1 b 3 Q 7 L C Z x d W 9 0 O 1 N l Y 3 R p b 2 4 x L 1 N s Y W t 0 Z W R h d G F f d G 9 t X z I w M T h f a 2 9 t b X V u Z S A o M i k v R W 5 k c m V 0 I H R 5 c G U u e 0 t v b W 1 1 b m U s N H 0 m c X V v d D s s J n F 1 b 3 Q 7 U 2 V j d G l v b j E v U 2 x h a 3 R l Z G F 0 Y V 9 0 b 2 1 f M j A x O F 9 r b 2 1 t d W 5 l I C g y K S 9 F b m R y Z X Q g d H l w Z S 5 7 S 2 9 t b X V u Z W 5 y L D V 9 J n F 1 b 3 Q 7 L C Z x d W 9 0 O 1 N l Y 3 R p b 2 4 x L 1 N s Y W t 0 Z W R h d G F f d G 9 t X z I w M T h f a 2 9 t b X V u Z S A o M i k v R W 5 k c m V 0 I H R 5 c G U u e 0 t v b W 1 1 b m V u Y X Z u L D Z 9 J n F 1 b 3 Q 7 L C Z x d W 9 0 O 1 N l Y 3 R p b 2 4 x L 1 N s Y W t 0 Z W R h d G F f d G 9 t X z I w M T h f a 2 9 t b X V u Z S A o M i k v R W 5 k c m V 0 I H R 5 c G U u e 0 x l d m V y d C B z b G F r d G V y a S w g a 2 c g U 1 V N L D d 9 J n F 1 b 3 Q 7 L C Z x d W 9 0 O 1 N l Y 3 R p b 2 4 x L 1 N s Y W t 0 Z W R h d G F f d G 9 t X z I w M T h f a 2 9 t b X V u Z S A o M i k v R W 5 k c m V 0 I H R 5 c G U u e 0 x l d m V y d C B z b G F r d G V y a S w g Y W 5 0 Y W x s I F N V T S w 4 f S Z x d W 9 0 O y w m c X V v d D t T Z W N 0 a W 9 u M S 9 T b G F r d G V k Y X R h X 3 R v b V 8 y M D E 4 X 2 t v b W 1 1 b m U g K D I p L 0 V u Z H J l d C B 0 e X B l L n t I Z X J h d i D D u G t v I G x l d m V y d C B z b G F r d G V y a S w g a 2 c g U 1 V N L D l 9 J n F 1 b 3 Q 7 L C Z x d W 9 0 O 1 N l Y 3 R p b 2 4 x L 1 N s Y W t 0 Z W R h d G F f d G 9 t X z I w M T h f a 2 9 t b X V u Z S A o M i k v R W 5 k c m V 0 I H R 5 c G U u e 0 t h c 3 N l c n Q g Z X J z d G F 0 d G V 0 I G F u d G F s b C B T V U 0 s M T B 9 J n F 1 b 3 Q 7 L C Z x d W 9 0 O 1 N l Y 3 R p b 2 4 x L 1 N s Y W t 0 Z W R h d G F f d G 9 t X z I w M T h f a 2 9 t b X V u Z S A o M i k v R W 5 k c m V 0 I H R 5 c G U u e 0 x l a W V z b G F r d C 9 t b 2 1 z Z n J p I H J l d H V y L C B r Z y B T V U 0 s M T F 9 J n F 1 b 3 Q 7 L C Z x d W 9 0 O 1 N l Y 3 R p b 2 4 x L 1 N s Y W t 0 Z W R h d G F f d G 9 t X z I w M T h f a 2 9 t b X V u Z S A o M i k v R W 5 k c m V 0 I H R 5 c G U u e 1 B l c m l v Z G U s M T J 9 J n F 1 b 3 Q 7 L C Z x d W 9 0 O 1 N l Y 3 R p b 2 4 x L 1 N s Y W t 0 Z W R h d G F f d G 9 t X z I w M T h f a 2 9 t b X V u Z S A o M i k v S W 5 u c 2 F 0 d G U g Z s O 4 c n N 0 Z S B 0 Z W d u L n t G w 7 h y c 3 R l I H R l Z 2 4 s M T J 9 J n F 1 b 3 Q 7 L C Z x d W 9 0 O 1 N l Y 3 R p b 2 4 x L 1 N s Y W t 0 Z W R h d G F f d G 9 t X z I w M T h f a 2 9 t b X V u Z S A o M i k v S W 5 u c 2 F 0 d G U g c 2 l z d G U g d G V n b i 5 7 U 2 l z d G U g d G V n b i w x M 3 0 m c X V v d D t d L C Z x d W 9 0 O 1 J l b G F 0 a W 9 u c 2 h p c E l u Z m 8 m c X V v d D s 6 W 1 1 9 I i A v P j x F b n R y e S B U e X B l P S J B Z G R l Z F R v R G F 0 Y U 1 v Z G V s I i B W Y W x 1 Z T 0 i b D E i I C 8 + P E V u d H J 5 I F R 5 c G U 9 I l B p d m 9 0 T 2 J q Z W N 0 T m F t Z S I g V m F s d W U 9 I n N Q X 3 N h d S F Q a X Z v d H R h Y m V s b D M i I C 8 + P C 9 T d G F i b G V F b n R y a W V z P j w v S X R l b T 4 8 S X R l b T 4 8 S X R l b U x v Y 2 F 0 a W 9 u P j x J d G V t V H l w Z T 5 G b 3 J t d W x h P C 9 J d G V t V H l w Z T 4 8 S X R l b V B h d G g + U 2 V j d G l v b j E v U 2 x h a 3 R l Z G F 0 Y V 9 0 b 2 1 f M j A x O F 9 r b 2 1 t d W 5 l J T I w K D I p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x h a 3 R l Z G F 0 Y V 9 0 b 2 1 f M j A x O F 9 r b 2 1 t d W 5 l J T I w K D I p L 0 Z v c m Z y Z W 1 t Z W R l J T I w b 3 Z l c n N r c m l m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x h a 3 R l Z G F 0 Y V 9 0 b 2 1 f M j A x O F 9 r b 2 1 t d W 5 l J T I w K D I p L 0 V u Z H J l d C U y M H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l M j A o M i k v R m p l c m 5 l Z G U l M j B r b 2 x v b m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U y M C g y K S 9 J b m 5 z Y X R 0 Z S U y M G Y l Q z M l Q j h y c 3 R l J T I w d G V n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U y M C g y K S 9 L b 2 x v b m 5 l c i U y M G 1 l Z C U y M G 5 5 Z S U y M G 5 h d m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l M j A o M i k v S W 5 u c 2 F 0 d G U l M j B z a X N 0 Z S U y M H R l Z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F r d G V k Y X R h X 3 R v b V 8 y M D E 4 X 2 t v b W 1 1 b m U l M j A o M i k v S 2 9 s b 2 5 u Z X I l M j B t Z W Q l M j B u e W U l M j B u Y X Z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U y M C g y K S 9 G a W x 0 c m V y d G U l M j B y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U y M C g y K S 9 U Z W t z d C U y M G 1 l Z C U y M H N t J U M z J U E 1 J T I w Y m 9 r c 3 R h d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x h a 3 R l Z G F 0 Y V 9 0 b 2 1 f M j A x O F 9 r b 2 1 t d W 5 l J T I w K D I p L 0 Z p b H R y Z X J 0 Z S U y M H J h Z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Y W t 0 Z W R h d G F f d G 9 t X z I w M T h f a 2 9 t b X V u Z S 9 G a W x 0 c m V y d G U l M j B y Y W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f a 2 9 t b X V u Z V 8 y M D E 5 L 0 Z p b H R y Z X J 0 Z S U y M H J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x h a 3 R l Z 3 J 1 c H B l c i 9 F c n N 0 Y X R 0 Z X Q l M j B 2 Z X J k a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Z p i 9 R L T m k R I t I G h p P f f 3 P A A A A A A I A A A A A A A N m A A D A A A A A E A A A A I 0 R Y Q o j Z s T S 6 u l J j w B W I 5 4 A A A A A B I A A A K A A A A A Q A A A A E G D O q W R n A Y N x 0 t 5 J J M N w E l A A A A D A a Y i 1 f c r J 6 J v w a M H t u t z z X 3 R 7 V 1 F d Q q p 4 Y p F 9 f Q c 5 / o O p G Z U 9 T N l y w s j 6 Z F W S l O s 2 1 2 R k V 5 L o 9 D D k v t D A O z Y A V 9 O 9 M z 6 w o o t n j 6 j o H h L B + R Q A A A C 1 P F x m m F U b D b a D 8 / f G t U e w r y J t e w = = < / D a t a M a s h u p > 
</file>

<file path=customXml/item7.xml>��< ? x m l   v e r s i o n = " 1 . 0 "   e n c o d i n g = " U T F - 1 6 " ? > < G e m i n i   x m l n s = " h t t p : / / g e m i n i / p i v o t c u s t o m i z a t i o n / f 4 6 f e 9 1 e - 2 2 f 2 - 4 9 7 6 - 9 d c 2 - a 5 3 2 5 8 5 5 9 8 8 5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8 c 9 9 3 d 0 a - 4 6 4 5 - 4 1 e 8 - 8 7 9 6 - f 0 1 8 e f c a d a 4 6 " > < C u s t o m C o n t e n t > < ! [ C D A T A [ < ? x m l   v e r s i o n = " 1 . 0 "   e n c o d i n g = " u t f - 1 6 " ? > < S e t t i n g s > < C a l c u l a t e d F i e l d s > < i t e m > < M e a s u r e N a m e > S u m   o f   L e v e r t   s l a k t e r i ,   k g   S U M < / M e a s u r e N a m e > < D i s p l a y N a m e > S u m   o f   L e v e r t   s l a k t e r i ,   k g   S U M < / D i s p l a y N a m e > < V i s i b l e > F a l s e < / V i s i b l e > < / i t e m > < i t e m > < M e a s u r e N a m e > a n t a l l   L e v e r t   s l a k t e r i   S U M < / M e a s u r e N a m e > < D i s p l a y N a m e > a n t a l l   L e v e r t   s l a k t e r i   S U M < / D i s p l a y N a m e > < V i s i b l e > F a l s e < / V i s i b l e > < / i t e m > < i t e m > < M e a s u r e N a m e > S u m   o f   H e r a v   � k o   l e v e r t   s l a k t e r i ,   k g   S U M < / M e a s u r e N a m e > < D i s p l a y N a m e > S u m   o f   H e r a v   � k o   l e v e r t   s l a k t e r i ,   k g   S U M < / D i s p l a y N a m e > < V i s i b l e > F a l s e < / V i s i b l e > < / i t e m > < i t e m > < M e a s u r e N a m e > S u m   o f   K a s s e r t   e r s t a t t e t   a n t a l l   S U M < / M e a s u r e N a m e > < D i s p l a y N a m e > S u m   o f   K a s s e r t   e r s t a t t e t   a n t a l l   S U M < / D i s p l a y N a m e > < V i s i b l e > F a l s e < / V i s i b l e > < / i t e m > < i t e m > < M e a s u r e N a m e > S u m   o f   L e i e s l a k t / m o m s f r i   r e t u r ,   k g   S U M < / M e a s u r e N a m e > < D i s p l a y N a m e > S u m   o f   L e i e s l a k t / m o m s f r i   r e t u r ,   k g   S U M 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S l a k t e d a t a _ t o m _ 2 0 1 8 _ k o m m u n e _ 7 6 1 3 2 3 2 f - 1 1 3 7 - 4 1 7 f - a b 8 b - 9 f 8 1 2 3 6 3 9 3 2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 L e v e r a n s e t y p e < / s t r i n g > < / k e y > < v a l u e > < i n t > 1 2 8 < / i n t > < / v a l u e > < / i t e m > < i t e m > < k e y > < s t r i n g > V a r e k a t e g o r i < / s t r i n g > < / k e y > < v a l u e > < i n t > 1 1 6 < / i n t > < / v a l u e > < / i t e m > < i t e m > < k e y > < s t r i n g > F y l k e < / s t r i n g > < / k e y > < v a l u e > < i n t > 7 0 < / i n t > < / v a l u e > < / i t e m > < i t e m > < k e y > < s t r i n g > K o m m u n e < / s t r i n g > < / k e y > < v a l u e > < i n t > 1 0 1 < / i n t > < / v a l u e > < / i t e m > < i t e m > < k e y > < s t r i n g > K o m m u n e n r < / s t r i n g > < / k e y > < v a l u e > < i n t > 1 1 4 < / i n t > < / v a l u e > < / i t e m > < i t e m > < k e y > < s t r i n g > K o m m u n e n a v n < / s t r i n g > < / k e y > < v a l u e > < i n t > 1 3 1 < / i n t > < / v a l u e > < / i t e m > < i t e m > < k e y > < s t r i n g > L e v e r t   s l a k t e r i ,   k g   S U M < / s t r i n g > < / k e y > < v a l u e > < i n t > 1 7 7 < / i n t > < / v a l u e > < / i t e m > < i t e m > < k e y > < s t r i n g > L e v e r t   s l a k t e r i ,   a n t a l l   S U M < / s t r i n g > < / k e y > < v a l u e > < i n t > 1 9 8 < / i n t > < / v a l u e > < / i t e m > < i t e m > < k e y > < s t r i n g > H e r a v   � k o   l e v e r t   s l a k t e r i ,   k g   S U M < / s t r i n g > < / k e y > < v a l u e > < i n t > 2 3 9 < / i n t > < / v a l u e > < / i t e m > < i t e m > < k e y > < s t r i n g > K a s s e r t   e r s t a t t e t   a n t a l l   S U M < / s t r i n g > < / k e y > < v a l u e > < i n t > 2 0 8 < / i n t > < / v a l u e > < / i t e m > < i t e m > < k e y > < s t r i n g > L e i e s l a k t / m o m s f r i   r e t u r ,   k g   S U M < / s t r i n g > < / k e y > < v a l u e > < i n t > 2 3 5 < / i n t > < / v a l u e > < / i t e m > < i t e m > < k e y > < s t r i n g > P e r i o d e < / s t r i n g > < / k e y > < v a l u e > < i n t > 8 6 < / i n t > < / v a l u e > < / i t e m > < i t e m > < k e y > < s t r i n g > � r < / s t r i n g > < / k e y > < v a l u e > < i n t > 4 9 < / i n t > < / v a l u e > < / i t e m > < i t e m > < k e y > < s t r i n g > m � n e d < / s t r i n g > < / k e y > < v a l u e > < i n t > 8 0 < / i n t > < / v a l u e > < / i t e m > < / C o l u m n W i d t h s > < C o l u m n D i s p l a y I n d e x > < i t e m > < k e y > < s t r i n g > L e v e r a n s e t y p e < / s t r i n g > < / k e y > < v a l u e > < i n t > 0 < / i n t > < / v a l u e > < / i t e m > < i t e m > < k e y > < s t r i n g > V a r e k a t e g o r i < / s t r i n g > < / k e y > < v a l u e > < i n t > 1 < / i n t > < / v a l u e > < / i t e m > < i t e m > < k e y > < s t r i n g > F y l k e 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 K o m m u n e n r < / s t r i n g > < / k e y > < v a l u e > < i n t > 4 < / i n t > < / v a l u e > < / i t e m > < i t e m > < k e y > < s t r i n g > K o m m u n e n a v n < / s t r i n g > < / k e y > < v a l u e > < i n t > 5 < / i n t > < / v a l u e > < / i t e m > < i t e m > < k e y > < s t r i n g > L e v e r t   s l a k t e r i ,   k g   S U M < / s t r i n g > < / k e y > < v a l u e > < i n t > 6 < / i n t > < / v a l u e > < / i t e m > < i t e m > < k e y > < s t r i n g > L e v e r t   s l a k t e r i ,   a n t a l l   S U M < / s t r i n g > < / k e y > < v a l u e > < i n t > 7 < / i n t > < / v a l u e > < / i t e m > < i t e m > < k e y > < s t r i n g > H e r a v   � k o   l e v e r t   s l a k t e r i ,   k g   S U M < / s t r i n g > < / k e y > < v a l u e > < i n t > 8 < / i n t > < / v a l u e > < / i t e m > < i t e m > < k e y > < s t r i n g > K a s s e r t   e r s t a t t e t   a n t a l l   S U M < / s t r i n g > < / k e y > < v a l u e > < i n t > 9 < / i n t > < / v a l u e > < / i t e m > < i t e m > < k e y > < s t r i n g > L e i e s l a k t / m o m s f r i   r e t u r ,   k g   S U M 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 � r < / s t r i n g > < / k e y > < v a l u e > < i n t > 1 2 < / i n t > < / v a l u e > < / i t e m > < i t e m > < k e y > < s t r i n g > m � n e d 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CF4C2B7C-583A-416C-96E4-E3366D67D2CD}">
  <ds:schemaRefs/>
</ds:datastoreItem>
</file>

<file path=customXml/itemProps10.xml><?xml version="1.0" encoding="utf-8"?>
<ds:datastoreItem xmlns:ds="http://schemas.openxmlformats.org/officeDocument/2006/customXml" ds:itemID="{8DC4E5F5-0940-4C32-AD0F-A007E13D12F1}">
  <ds:schemaRefs/>
</ds:datastoreItem>
</file>

<file path=customXml/itemProps11.xml><?xml version="1.0" encoding="utf-8"?>
<ds:datastoreItem xmlns:ds="http://schemas.openxmlformats.org/officeDocument/2006/customXml" ds:itemID="{4EB5BDE2-7458-49EC-B4A6-BD9288DCD4A3}">
  <ds:schemaRefs/>
</ds:datastoreItem>
</file>

<file path=customXml/itemProps12.xml><?xml version="1.0" encoding="utf-8"?>
<ds:datastoreItem xmlns:ds="http://schemas.openxmlformats.org/officeDocument/2006/customXml" ds:itemID="{A2307F72-070B-46F9-A0AD-3F4883345461}">
  <ds:schemaRefs/>
</ds:datastoreItem>
</file>

<file path=customXml/itemProps13.xml><?xml version="1.0" encoding="utf-8"?>
<ds:datastoreItem xmlns:ds="http://schemas.openxmlformats.org/officeDocument/2006/customXml" ds:itemID="{DE3FB0CE-F959-46C0-A0B3-7CF0642AB754}">
  <ds:schemaRefs/>
</ds:datastoreItem>
</file>

<file path=customXml/itemProps14.xml><?xml version="1.0" encoding="utf-8"?>
<ds:datastoreItem xmlns:ds="http://schemas.openxmlformats.org/officeDocument/2006/customXml" ds:itemID="{A6C0825F-7D4A-45DF-B6C1-06A1E5ABCA7D}">
  <ds:schemaRefs/>
</ds:datastoreItem>
</file>

<file path=customXml/itemProps15.xml><?xml version="1.0" encoding="utf-8"?>
<ds:datastoreItem xmlns:ds="http://schemas.openxmlformats.org/officeDocument/2006/customXml" ds:itemID="{B50993E6-9B72-4DC5-A6B5-308FE02D52B4}">
  <ds:schemaRefs/>
</ds:datastoreItem>
</file>

<file path=customXml/itemProps16.xml><?xml version="1.0" encoding="utf-8"?>
<ds:datastoreItem xmlns:ds="http://schemas.openxmlformats.org/officeDocument/2006/customXml" ds:itemID="{0EF9ACB8-4CD1-435D-82A7-D0162B0680F3}">
  <ds:schemaRefs/>
</ds:datastoreItem>
</file>

<file path=customXml/itemProps17.xml><?xml version="1.0" encoding="utf-8"?>
<ds:datastoreItem xmlns:ds="http://schemas.openxmlformats.org/officeDocument/2006/customXml" ds:itemID="{75CE78E7-1CCD-40A7-8825-37424C120308}">
  <ds:schemaRefs/>
</ds:datastoreItem>
</file>

<file path=customXml/itemProps18.xml><?xml version="1.0" encoding="utf-8"?>
<ds:datastoreItem xmlns:ds="http://schemas.openxmlformats.org/officeDocument/2006/customXml" ds:itemID="{F79F1F1F-0DBA-4C35-B265-EAEFD73E85BC}">
  <ds:schemaRefs/>
</ds:datastoreItem>
</file>

<file path=customXml/itemProps19.xml><?xml version="1.0" encoding="utf-8"?>
<ds:datastoreItem xmlns:ds="http://schemas.openxmlformats.org/officeDocument/2006/customXml" ds:itemID="{A6127BDE-6FA5-400D-A5C2-1B46377F2DC8}">
  <ds:schemaRefs/>
</ds:datastoreItem>
</file>

<file path=customXml/itemProps2.xml><?xml version="1.0" encoding="utf-8"?>
<ds:datastoreItem xmlns:ds="http://schemas.openxmlformats.org/officeDocument/2006/customXml" ds:itemID="{CD8F60AB-8D5A-413F-A2DF-A12949EE4BDB}">
  <ds:schemaRefs/>
</ds:datastoreItem>
</file>

<file path=customXml/itemProps20.xml><?xml version="1.0" encoding="utf-8"?>
<ds:datastoreItem xmlns:ds="http://schemas.openxmlformats.org/officeDocument/2006/customXml" ds:itemID="{C38BFBE7-C19B-4943-B2AB-4DF09A2F426E}">
  <ds:schemaRefs/>
</ds:datastoreItem>
</file>

<file path=customXml/itemProps21.xml><?xml version="1.0" encoding="utf-8"?>
<ds:datastoreItem xmlns:ds="http://schemas.openxmlformats.org/officeDocument/2006/customXml" ds:itemID="{955BD243-1383-436D-ADE4-6657A7235C4D}">
  <ds:schemaRefs/>
</ds:datastoreItem>
</file>

<file path=customXml/itemProps22.xml><?xml version="1.0" encoding="utf-8"?>
<ds:datastoreItem xmlns:ds="http://schemas.openxmlformats.org/officeDocument/2006/customXml" ds:itemID="{F3C9850C-113E-4D7A-9598-9FB7113B32C0}">
  <ds:schemaRefs/>
</ds:datastoreItem>
</file>

<file path=customXml/itemProps23.xml><?xml version="1.0" encoding="utf-8"?>
<ds:datastoreItem xmlns:ds="http://schemas.openxmlformats.org/officeDocument/2006/customXml" ds:itemID="{81FEDC36-403A-41EC-B03F-23D59503DC80}">
  <ds:schemaRefs/>
</ds:datastoreItem>
</file>

<file path=customXml/itemProps24.xml><?xml version="1.0" encoding="utf-8"?>
<ds:datastoreItem xmlns:ds="http://schemas.openxmlformats.org/officeDocument/2006/customXml" ds:itemID="{67E367E8-F262-48E8-A126-92D08158A7A4}">
  <ds:schemaRefs/>
</ds:datastoreItem>
</file>

<file path=customXml/itemProps25.xml><?xml version="1.0" encoding="utf-8"?>
<ds:datastoreItem xmlns:ds="http://schemas.openxmlformats.org/officeDocument/2006/customXml" ds:itemID="{04688122-BAC3-42C1-8FC2-8B2A11DCB147}">
  <ds:schemaRefs/>
</ds:datastoreItem>
</file>

<file path=customXml/itemProps26.xml><?xml version="1.0" encoding="utf-8"?>
<ds:datastoreItem xmlns:ds="http://schemas.openxmlformats.org/officeDocument/2006/customXml" ds:itemID="{4FF02165-F482-41E5-B3B8-A78331977E1B}">
  <ds:schemaRefs/>
</ds:datastoreItem>
</file>

<file path=customXml/itemProps27.xml><?xml version="1.0" encoding="utf-8"?>
<ds:datastoreItem xmlns:ds="http://schemas.openxmlformats.org/officeDocument/2006/customXml" ds:itemID="{7DC8715D-4C43-4D73-AA00-18250C180BFB}">
  <ds:schemaRefs/>
</ds:datastoreItem>
</file>

<file path=customXml/itemProps28.xml><?xml version="1.0" encoding="utf-8"?>
<ds:datastoreItem xmlns:ds="http://schemas.openxmlformats.org/officeDocument/2006/customXml" ds:itemID="{130ABF8A-1328-4441-941D-F177B1ADC583}">
  <ds:schemaRefs/>
</ds:datastoreItem>
</file>

<file path=customXml/itemProps29.xml><?xml version="1.0" encoding="utf-8"?>
<ds:datastoreItem xmlns:ds="http://schemas.openxmlformats.org/officeDocument/2006/customXml" ds:itemID="{D6CCE2C1-EAC2-47BA-9F38-5F7AD7B816B2}">
  <ds:schemaRefs/>
</ds:datastoreItem>
</file>

<file path=customXml/itemProps3.xml><?xml version="1.0" encoding="utf-8"?>
<ds:datastoreItem xmlns:ds="http://schemas.openxmlformats.org/officeDocument/2006/customXml" ds:itemID="{AECE5E36-04BD-4798-9286-612B5B41E490}">
  <ds:schemaRefs/>
</ds:datastoreItem>
</file>

<file path=customXml/itemProps30.xml><?xml version="1.0" encoding="utf-8"?>
<ds:datastoreItem xmlns:ds="http://schemas.openxmlformats.org/officeDocument/2006/customXml" ds:itemID="{1E26AC8C-1C3C-4872-B53B-312110A69F0B}">
  <ds:schemaRefs/>
</ds:datastoreItem>
</file>

<file path=customXml/itemProps31.xml><?xml version="1.0" encoding="utf-8"?>
<ds:datastoreItem xmlns:ds="http://schemas.openxmlformats.org/officeDocument/2006/customXml" ds:itemID="{2E89339F-7D61-4E24-BD2F-2FDC651A404D}">
  <ds:schemaRefs/>
</ds:datastoreItem>
</file>

<file path=customXml/itemProps32.xml><?xml version="1.0" encoding="utf-8"?>
<ds:datastoreItem xmlns:ds="http://schemas.openxmlformats.org/officeDocument/2006/customXml" ds:itemID="{C11693B0-4A06-4A4C-A5E6-854B15E6FC72}">
  <ds:schemaRefs/>
</ds:datastoreItem>
</file>

<file path=customXml/itemProps33.xml><?xml version="1.0" encoding="utf-8"?>
<ds:datastoreItem xmlns:ds="http://schemas.openxmlformats.org/officeDocument/2006/customXml" ds:itemID="{63F93CD4-B1B4-4729-AB12-5704B6AE0AA5}">
  <ds:schemaRefs/>
</ds:datastoreItem>
</file>

<file path=customXml/itemProps34.xml><?xml version="1.0" encoding="utf-8"?>
<ds:datastoreItem xmlns:ds="http://schemas.openxmlformats.org/officeDocument/2006/customXml" ds:itemID="{C44A689E-CF40-4E0C-8AC2-F01A9E8D02DC}">
  <ds:schemaRefs/>
</ds:datastoreItem>
</file>

<file path=customXml/itemProps35.xml><?xml version="1.0" encoding="utf-8"?>
<ds:datastoreItem xmlns:ds="http://schemas.openxmlformats.org/officeDocument/2006/customXml" ds:itemID="{C0A571BD-88F8-4EE1-88B1-9FFA3CB329F8}">
  <ds:schemaRefs/>
</ds:datastoreItem>
</file>

<file path=customXml/itemProps36.xml><?xml version="1.0" encoding="utf-8"?>
<ds:datastoreItem xmlns:ds="http://schemas.openxmlformats.org/officeDocument/2006/customXml" ds:itemID="{0E56A6EB-560A-4B3F-B005-DB0BAD8D782C}">
  <ds:schemaRefs/>
</ds:datastoreItem>
</file>

<file path=customXml/itemProps37.xml><?xml version="1.0" encoding="utf-8"?>
<ds:datastoreItem xmlns:ds="http://schemas.openxmlformats.org/officeDocument/2006/customXml" ds:itemID="{7A39CFA7-18C4-49B5-B486-12E63D9A48C2}">
  <ds:schemaRefs/>
</ds:datastoreItem>
</file>

<file path=customXml/itemProps38.xml><?xml version="1.0" encoding="utf-8"?>
<ds:datastoreItem xmlns:ds="http://schemas.openxmlformats.org/officeDocument/2006/customXml" ds:itemID="{12D9CF78-037D-4156-B7AD-0E8936D71546}">
  <ds:schemaRefs/>
</ds:datastoreItem>
</file>

<file path=customXml/itemProps39.xml><?xml version="1.0" encoding="utf-8"?>
<ds:datastoreItem xmlns:ds="http://schemas.openxmlformats.org/officeDocument/2006/customXml" ds:itemID="{A9883889-EAF0-450D-9E55-666B2BF84556}">
  <ds:schemaRefs/>
</ds:datastoreItem>
</file>

<file path=customXml/itemProps4.xml><?xml version="1.0" encoding="utf-8"?>
<ds:datastoreItem xmlns:ds="http://schemas.openxmlformats.org/officeDocument/2006/customXml" ds:itemID="{8C1FAF37-ED68-4A41-B73F-A19FE93A1BB6}">
  <ds:schemaRefs/>
</ds:datastoreItem>
</file>

<file path=customXml/itemProps40.xml><?xml version="1.0" encoding="utf-8"?>
<ds:datastoreItem xmlns:ds="http://schemas.openxmlformats.org/officeDocument/2006/customXml" ds:itemID="{63A4857D-56C4-4552-975B-18EFB6565462}">
  <ds:schemaRefs/>
</ds:datastoreItem>
</file>

<file path=customXml/itemProps41.xml><?xml version="1.0" encoding="utf-8"?>
<ds:datastoreItem xmlns:ds="http://schemas.openxmlformats.org/officeDocument/2006/customXml" ds:itemID="{39FE46CC-0425-4588-B233-85C49522E95D}">
  <ds:schemaRefs/>
</ds:datastoreItem>
</file>

<file path=customXml/itemProps42.xml><?xml version="1.0" encoding="utf-8"?>
<ds:datastoreItem xmlns:ds="http://schemas.openxmlformats.org/officeDocument/2006/customXml" ds:itemID="{D89A12B5-EC74-4E72-B79C-A9A8134412E1}">
  <ds:schemaRefs/>
</ds:datastoreItem>
</file>

<file path=customXml/itemProps43.xml><?xml version="1.0" encoding="utf-8"?>
<ds:datastoreItem xmlns:ds="http://schemas.openxmlformats.org/officeDocument/2006/customXml" ds:itemID="{A62A8242-ECB7-45E4-B4C7-D1EA4C49CD0D}">
  <ds:schemaRefs/>
</ds:datastoreItem>
</file>

<file path=customXml/itemProps44.xml><?xml version="1.0" encoding="utf-8"?>
<ds:datastoreItem xmlns:ds="http://schemas.openxmlformats.org/officeDocument/2006/customXml" ds:itemID="{46F65EEA-4B1F-4C39-AFFB-C7555D4EF75C}">
  <ds:schemaRefs/>
</ds:datastoreItem>
</file>

<file path=customXml/itemProps45.xml><?xml version="1.0" encoding="utf-8"?>
<ds:datastoreItem xmlns:ds="http://schemas.openxmlformats.org/officeDocument/2006/customXml" ds:itemID="{0A08800E-1C00-46F9-A3B0-766E9B23913B}">
  <ds:schemaRefs/>
</ds:datastoreItem>
</file>

<file path=customXml/itemProps46.xml><?xml version="1.0" encoding="utf-8"?>
<ds:datastoreItem xmlns:ds="http://schemas.openxmlformats.org/officeDocument/2006/customXml" ds:itemID="{233A7901-EC5D-4B7C-85FC-643FA0D24184}">
  <ds:schemaRefs/>
</ds:datastoreItem>
</file>

<file path=customXml/itemProps47.xml><?xml version="1.0" encoding="utf-8"?>
<ds:datastoreItem xmlns:ds="http://schemas.openxmlformats.org/officeDocument/2006/customXml" ds:itemID="{69EF7942-0693-4FFE-91CE-2788E7469303}">
  <ds:schemaRefs/>
</ds:datastoreItem>
</file>

<file path=customXml/itemProps48.xml><?xml version="1.0" encoding="utf-8"?>
<ds:datastoreItem xmlns:ds="http://schemas.openxmlformats.org/officeDocument/2006/customXml" ds:itemID="{121FA488-2426-40A9-BAB3-29F581766B1C}">
  <ds:schemaRefs/>
</ds:datastoreItem>
</file>

<file path=customXml/itemProps49.xml><?xml version="1.0" encoding="utf-8"?>
<ds:datastoreItem xmlns:ds="http://schemas.openxmlformats.org/officeDocument/2006/customXml" ds:itemID="{909EBBE6-F577-4471-BD7E-E4C4E5F6E34A}">
  <ds:schemaRefs/>
</ds:datastoreItem>
</file>

<file path=customXml/itemProps5.xml><?xml version="1.0" encoding="utf-8"?>
<ds:datastoreItem xmlns:ds="http://schemas.openxmlformats.org/officeDocument/2006/customXml" ds:itemID="{034B9BCB-B5E2-4B23-8D1E-E77B278F27B9}">
  <ds:schemaRefs/>
</ds:datastoreItem>
</file>

<file path=customXml/itemProps50.xml><?xml version="1.0" encoding="utf-8"?>
<ds:datastoreItem xmlns:ds="http://schemas.openxmlformats.org/officeDocument/2006/customXml" ds:itemID="{89DB3AC4-B5EA-4D1F-9D09-0E504EAB845C}">
  <ds:schemaRefs/>
</ds:datastoreItem>
</file>

<file path=customXml/itemProps51.xml><?xml version="1.0" encoding="utf-8"?>
<ds:datastoreItem xmlns:ds="http://schemas.openxmlformats.org/officeDocument/2006/customXml" ds:itemID="{232D0171-E680-40BD-BC52-AF3FF72DECB1}">
  <ds:schemaRefs/>
</ds:datastoreItem>
</file>

<file path=customXml/itemProps52.xml><?xml version="1.0" encoding="utf-8"?>
<ds:datastoreItem xmlns:ds="http://schemas.openxmlformats.org/officeDocument/2006/customXml" ds:itemID="{079991AF-DA98-4B01-AB4B-C8E4B6F2766A}">
  <ds:schemaRefs/>
</ds:datastoreItem>
</file>

<file path=customXml/itemProps53.xml><?xml version="1.0" encoding="utf-8"?>
<ds:datastoreItem xmlns:ds="http://schemas.openxmlformats.org/officeDocument/2006/customXml" ds:itemID="{7042D403-E1B6-47E2-B2A8-A9DC4F7E5EA9}">
  <ds:schemaRefs/>
</ds:datastoreItem>
</file>

<file path=customXml/itemProps54.xml><?xml version="1.0" encoding="utf-8"?>
<ds:datastoreItem xmlns:ds="http://schemas.openxmlformats.org/officeDocument/2006/customXml" ds:itemID="{AE9CF6F2-C550-4459-BFCE-9652235384E6}">
  <ds:schemaRefs/>
</ds:datastoreItem>
</file>

<file path=customXml/itemProps55.xml><?xml version="1.0" encoding="utf-8"?>
<ds:datastoreItem xmlns:ds="http://schemas.openxmlformats.org/officeDocument/2006/customXml" ds:itemID="{34E72DEB-66A6-4191-A4A4-E5E009AB5119}">
  <ds:schemaRefs/>
</ds:datastoreItem>
</file>

<file path=customXml/itemProps56.xml><?xml version="1.0" encoding="utf-8"?>
<ds:datastoreItem xmlns:ds="http://schemas.openxmlformats.org/officeDocument/2006/customXml" ds:itemID="{407135A6-B0D9-4FBB-A913-2DA6AAC3BE01}">
  <ds:schemaRefs/>
</ds:datastoreItem>
</file>

<file path=customXml/itemProps57.xml><?xml version="1.0" encoding="utf-8"?>
<ds:datastoreItem xmlns:ds="http://schemas.openxmlformats.org/officeDocument/2006/customXml" ds:itemID="{FB42419D-326A-4DE3-A8D9-8FE1A26043E5}">
  <ds:schemaRefs/>
</ds:datastoreItem>
</file>

<file path=customXml/itemProps58.xml><?xml version="1.0" encoding="utf-8"?>
<ds:datastoreItem xmlns:ds="http://schemas.openxmlformats.org/officeDocument/2006/customXml" ds:itemID="{953AFA25-D0C6-415C-9FEB-61683AC1FF17}">
  <ds:schemaRefs/>
</ds:datastoreItem>
</file>

<file path=customXml/itemProps59.xml><?xml version="1.0" encoding="utf-8"?>
<ds:datastoreItem xmlns:ds="http://schemas.openxmlformats.org/officeDocument/2006/customXml" ds:itemID="{50B3BEEC-559A-4C19-9D01-73DD0EC4FBF6}">
  <ds:schemaRefs/>
</ds:datastoreItem>
</file>

<file path=customXml/itemProps6.xml><?xml version="1.0" encoding="utf-8"?>
<ds:datastoreItem xmlns:ds="http://schemas.openxmlformats.org/officeDocument/2006/customXml" ds:itemID="{ECB3D9F8-9DA8-4866-B9F0-FCD8637B4806}">
  <ds:schemaRefs/>
</ds:datastoreItem>
</file>

<file path=customXml/itemProps60.xml><?xml version="1.0" encoding="utf-8"?>
<ds:datastoreItem xmlns:ds="http://schemas.openxmlformats.org/officeDocument/2006/customXml" ds:itemID="{DB37532E-39FE-4634-8F5A-E6C6ED3314A7}">
  <ds:schemaRefs/>
</ds:datastoreItem>
</file>

<file path=customXml/itemProps61.xml><?xml version="1.0" encoding="utf-8"?>
<ds:datastoreItem xmlns:ds="http://schemas.openxmlformats.org/officeDocument/2006/customXml" ds:itemID="{5DFE25E3-845C-4B28-8FA1-4C458F427752}">
  <ds:schemaRefs/>
</ds:datastoreItem>
</file>

<file path=customXml/itemProps62.xml><?xml version="1.0" encoding="utf-8"?>
<ds:datastoreItem xmlns:ds="http://schemas.openxmlformats.org/officeDocument/2006/customXml" ds:itemID="{0B507FE0-F010-4BC4-B4CF-69C72F077858}">
  <ds:schemaRefs/>
</ds:datastoreItem>
</file>

<file path=customXml/itemProps63.xml><?xml version="1.0" encoding="utf-8"?>
<ds:datastoreItem xmlns:ds="http://schemas.openxmlformats.org/officeDocument/2006/customXml" ds:itemID="{AD067990-7703-4D53-BE61-C35772CF696C}">
  <ds:schemaRefs/>
</ds:datastoreItem>
</file>

<file path=customXml/itemProps64.xml><?xml version="1.0" encoding="utf-8"?>
<ds:datastoreItem xmlns:ds="http://schemas.openxmlformats.org/officeDocument/2006/customXml" ds:itemID="{BD3118C2-FCA9-40A4-965C-80EF2605AB18}">
  <ds:schemaRefs/>
</ds:datastoreItem>
</file>

<file path=customXml/itemProps65.xml><?xml version="1.0" encoding="utf-8"?>
<ds:datastoreItem xmlns:ds="http://schemas.openxmlformats.org/officeDocument/2006/customXml" ds:itemID="{E6102A4C-D3BA-4FBA-A52B-4CC2039BFDAA}">
  <ds:schemaRefs/>
</ds:datastoreItem>
</file>

<file path=customXml/itemProps66.xml><?xml version="1.0" encoding="utf-8"?>
<ds:datastoreItem xmlns:ds="http://schemas.openxmlformats.org/officeDocument/2006/customXml" ds:itemID="{B40A070D-404B-4EBE-8E0B-91849420B0D2}">
  <ds:schemaRefs/>
</ds:datastoreItem>
</file>

<file path=customXml/itemProps67.xml><?xml version="1.0" encoding="utf-8"?>
<ds:datastoreItem xmlns:ds="http://schemas.openxmlformats.org/officeDocument/2006/customXml" ds:itemID="{F2AC8782-D691-4E63-9B42-73BE32FBBFC4}">
  <ds:schemaRefs/>
</ds:datastoreItem>
</file>

<file path=customXml/itemProps68.xml><?xml version="1.0" encoding="utf-8"?>
<ds:datastoreItem xmlns:ds="http://schemas.openxmlformats.org/officeDocument/2006/customXml" ds:itemID="{2F69C696-2376-47C5-B438-C355F832CD34}">
  <ds:schemaRefs/>
</ds:datastoreItem>
</file>

<file path=customXml/itemProps69.xml><?xml version="1.0" encoding="utf-8"?>
<ds:datastoreItem xmlns:ds="http://schemas.openxmlformats.org/officeDocument/2006/customXml" ds:itemID="{8C35E192-B69B-4C88-BE8A-501FBBBB699A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77B5D9F8-2618-40FD-92A0-9FDA7652A61A}">
  <ds:schemaRefs/>
</ds:datastoreItem>
</file>

<file path=customXml/itemProps8.xml><?xml version="1.0" encoding="utf-8"?>
<ds:datastoreItem xmlns:ds="http://schemas.openxmlformats.org/officeDocument/2006/customXml" ds:itemID="{68A57720-4A8F-4EDE-BFCB-8A5568416F50}">
  <ds:schemaRefs/>
</ds:datastoreItem>
</file>

<file path=customXml/itemProps9.xml><?xml version="1.0" encoding="utf-8"?>
<ds:datastoreItem xmlns:ds="http://schemas.openxmlformats.org/officeDocument/2006/customXml" ds:itemID="{03C1ACAD-3168-4D49-BDD2-D087F574716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22</vt:i4>
      </vt:variant>
    </vt:vector>
  </HeadingPairs>
  <TitlesOfParts>
    <vt:vector size="22" baseType="lpstr">
      <vt:lpstr>slaktegrupper</vt:lpstr>
      <vt:lpstr>base_kommune</vt:lpstr>
      <vt:lpstr>Om talla</vt:lpstr>
      <vt:lpstr>D_endr_fyl</vt:lpstr>
      <vt:lpstr>PD_e_fy</vt:lpstr>
      <vt:lpstr>pD_%fyl</vt:lpstr>
      <vt:lpstr>D_fylk2</vt:lpstr>
      <vt:lpstr>D-kart</vt:lpstr>
      <vt:lpstr>PD-kart</vt:lpstr>
      <vt:lpstr>pD_kom</vt:lpstr>
      <vt:lpstr>D_komm</vt:lpstr>
      <vt:lpstr>D_kom2</vt:lpstr>
      <vt:lpstr>PD_fylk2</vt:lpstr>
      <vt:lpstr>D_andel</vt:lpstr>
      <vt:lpstr>PT_sort</vt:lpstr>
      <vt:lpstr>D_storfe</vt:lpstr>
      <vt:lpstr>D_sau</vt:lpstr>
      <vt:lpstr>PTD_storfe</vt:lpstr>
      <vt:lpstr>P_sau</vt:lpstr>
      <vt:lpstr>Tab</vt:lpstr>
      <vt:lpstr>pt_fylk</vt:lpstr>
      <vt:lpstr>PD_kom2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Sandberg, Johan</dc:creator>
  <cp:lastModifiedBy>Sandberg, Johan</cp:lastModifiedBy>
  <cp:lastPrinted>2019-03-21T09:42:08Z</cp:lastPrinted>
  <dcterms:created xsi:type="dcterms:W3CDTF">2019-03-19T10:23:52Z</dcterms:created>
  <dcterms:modified xsi:type="dcterms:W3CDTF">2020-05-12T15:00:44Z</dcterms:modified>
</cp:coreProperties>
</file>