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Cache/pivotCacheDefinition14.xml" ContentType="application/vnd.openxmlformats-officedocument.spreadsheetml.pivotCacheDefinition+xml"/>
  <Override PartName="/xl/pivotCache/pivotCacheDefinition15.xml" ContentType="application/vnd.openxmlformats-officedocument.spreadsheetml.pivotCacheDefinition+xml"/>
  <Override PartName="/xl/pivotCache/pivotCacheDefinition16.xml" ContentType="application/vnd.openxmlformats-officedocument.spreadsheetml.pivotCacheDefinition+xml"/>
  <Override PartName="/xl/pivotCache/pivotCacheDefinition17.xml" ContentType="application/vnd.openxmlformats-officedocument.spreadsheetml.pivotCacheDefinition+xml"/>
  <Override PartName="/xl/pivotCache/pivotCacheDefinition18.xml" ContentType="application/vnd.openxmlformats-officedocument.spreadsheetml.pivotCacheDefinition+xml"/>
  <Override PartName="/xl/pivotCache/pivotCacheDefinition19.xml" ContentType="application/vnd.openxmlformats-officedocument.spreadsheetml.pivotCacheDefinition+xml"/>
  <Override PartName="/xl/pivotCache/pivotCacheDefinition20.xml" ContentType="application/vnd.openxmlformats-officedocument.spreadsheetml.pivotCacheDefinition+xml"/>
  <Override PartName="/xl/pivotCache/pivotCacheDefinition21.xml" ContentType="application/vnd.openxmlformats-officedocument.spreadsheetml.pivotCacheDefinition+xml"/>
  <Override PartName="/xl/pivotCache/pivotCacheDefinition22.xml" ContentType="application/vnd.openxmlformats-officedocument.spreadsheetml.pivotCacheDefinition+xml"/>
  <Override PartName="/xl/pivotCache/pivotCacheDefinition23.xml" ContentType="application/vnd.openxmlformats-officedocument.spreadsheetml.pivotCacheDefinition+xml"/>
  <Override PartName="/xl/pivotCache/pivotCacheDefinition24.xml" ContentType="application/vnd.openxmlformats-officedocument.spreadsheetml.pivotCacheDefinition+xml"/>
  <Override PartName="/xl/pivotCache/pivotCacheDefinition25.xml" ContentType="application/vnd.openxmlformats-officedocument.spreadsheetml.pivotCacheDefinition+xml"/>
  <Override PartName="/xl/pivotCache/pivotCacheDefinition26.xml" ContentType="application/vnd.openxmlformats-officedocument.spreadsheetml.pivotCacheDefinition+xml"/>
  <Override PartName="/xl/pivotCache/pivotCacheDefinition27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drawings/drawing8.xml" ContentType="application/vnd.openxmlformats-officedocument.drawing+xml"/>
  <Override PartName="/xl/slicers/slicer5.xml" ContentType="application/vnd.ms-excel.slicer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ml.chartshapes+xml"/>
  <Override PartName="/xl/pivotTables/pivotTable19.xml" ContentType="application/vnd.openxmlformats-officedocument.spreadsheetml.pivotTable+xml"/>
  <Override PartName="/xl/drawings/drawing16.xml" ContentType="application/vnd.openxmlformats-officedocument.drawing+xml"/>
  <Override PartName="/xl/slicers/slicer6.xml" ContentType="application/vnd.ms-excel.slicer+xml"/>
  <Override PartName="/xl/pivotTables/pivotTable20.xml" ContentType="application/vnd.openxmlformats-officedocument.spreadsheetml.pivotTable+xml"/>
  <Override PartName="/xl/drawings/drawing17.xml" ContentType="application/vnd.openxmlformats-officedocument.drawing+xml"/>
  <Override PartName="/xl/slicers/slicer7.xml" ContentType="application/vnd.ms-excel.slicer+xml"/>
  <Override PartName="/xl/pivotTables/pivotTable21.xml" ContentType="application/vnd.openxmlformats-officedocument.spreadsheetml.pivotTable+xml"/>
  <Override PartName="/xl/drawings/drawing18.xml" ContentType="application/vnd.openxmlformats-officedocument.drawing+xml"/>
  <Override PartName="/xl/slicers/slicer8.xml" ContentType="application/vnd.ms-excel.slicer+xml"/>
  <Override PartName="/xl/pivotTables/pivotTable22.xml" ContentType="application/vnd.openxmlformats-officedocument.spreadsheetml.pivotTable+xml"/>
  <Override PartName="/xl/drawings/drawing19.xml" ContentType="application/vnd.openxmlformats-officedocument.drawing+xml"/>
  <Override PartName="/xl/slicers/slicer9.xml" ContentType="application/vnd.ms-excel.slicer+xml"/>
  <Override PartName="/xl/pivotTables/pivotTable23.xml" ContentType="application/vnd.openxmlformats-officedocument.spreadsheetml.pivotTable+xml"/>
  <Override PartName="/xl/drawings/drawing20.xml" ContentType="application/vnd.openxmlformats-officedocument.drawing+xml"/>
  <Override PartName="/xl/slicers/slicer10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customXml/itemProps31.xml" ContentType="application/vnd.openxmlformats-officedocument.customXmlProperties+xml"/>
  <Override PartName="/customXml/itemProps32.xml" ContentType="application/vnd.openxmlformats-officedocument.customXmlProperties+xml"/>
  <Override PartName="/customXml/itemProps33.xml" ContentType="application/vnd.openxmlformats-officedocument.customXmlProperties+xml"/>
  <Override PartName="/customXml/itemProps34.xml" ContentType="application/vnd.openxmlformats-officedocument.customXmlProperties+xml"/>
  <Override PartName="/customXml/itemProps35.xml" ContentType="application/vnd.openxmlformats-officedocument.customXmlProperties+xml"/>
  <Override PartName="/customXml/itemProps36.xml" ContentType="application/vnd.openxmlformats-officedocument.customXmlProperties+xml"/>
  <Override PartName="/customXml/itemProps37.xml" ContentType="application/vnd.openxmlformats-officedocument.customXmlProperties+xml"/>
  <Override PartName="/customXml/itemProps38.xml" ContentType="application/vnd.openxmlformats-officedocument.customXmlProperties+xml"/>
  <Override PartName="/customXml/itemProps39.xml" ContentType="application/vnd.openxmlformats-officedocument.customXmlProperties+xml"/>
  <Override PartName="/customXml/itemProps40.xml" ContentType="application/vnd.openxmlformats-officedocument.customXmlProperties+xml"/>
  <Override PartName="/customXml/itemProps41.xml" ContentType="application/vnd.openxmlformats-officedocument.customXmlProperties+xml"/>
  <Override PartName="/customXml/itemProps42.xml" ContentType="application/vnd.openxmlformats-officedocument.customXmlProperties+xml"/>
  <Override PartName="/customXml/itemProps43.xml" ContentType="application/vnd.openxmlformats-officedocument.customXmlProperties+xml"/>
  <Override PartName="/customXml/itemProps4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Statistikk\Web\Web_2020\"/>
    </mc:Choice>
  </mc:AlternateContent>
  <xr:revisionPtr revIDLastSave="0" documentId="13_ncr:1_{870FB170-6C67-4208-8C40-FA7FCDCC72B3}" xr6:coauthVersionLast="45" xr6:coauthVersionMax="45" xr10:uidLastSave="{00000000-0000-0000-0000-000000000000}"/>
  <workbookProtection workbookAlgorithmName="SHA-512" workbookHashValue="iCyTPCAM2mx4xcUk0dyatRyz7FjQz1D8XyzZF/oWiCumyrWKkZaF+4z33aMYo+7mT4P++kDRWugWFSV0J/A6Xg==" workbookSaltValue="vS5jns63pU5/8XBq+6EByg==" workbookSpinCount="100000" lockStructure="1"/>
  <bookViews>
    <workbookView xWindow="28680" yWindow="-5670" windowWidth="38640" windowHeight="21390" firstSheet="1" activeTab="1" xr2:uid="{92294710-9794-4140-800E-891E17E6A433}"/>
  </bookViews>
  <sheets>
    <sheet name="P_melkemengde" sheetId="1" state="hidden" r:id="rId1"/>
    <sheet name="Om talla" sheetId="16" r:id="rId2"/>
    <sheet name="Melkemengde" sheetId="2" r:id="rId3"/>
    <sheet name="P_prod" sheetId="3" state="hidden" r:id="rId4"/>
    <sheet name="Ant. prod" sheetId="4" r:id="rId5"/>
    <sheet name="P_gjsn_leveranse" sheetId="5" state="hidden" r:id="rId6"/>
    <sheet name="Gjsn. leveranse" sheetId="6" r:id="rId7"/>
    <sheet name="PD_rang" sheetId="7" state="hidden" r:id="rId8"/>
    <sheet name="Rangere" sheetId="8" r:id="rId9"/>
    <sheet name="P_utvikling" sheetId="9" state="hidden" r:id="rId10"/>
    <sheet name="Utvikling" sheetId="10" r:id="rId11"/>
    <sheet name="Andel_mengde" sheetId="11" r:id="rId12"/>
    <sheet name="Andel_foretak" sheetId="12" r:id="rId13"/>
    <sheet name="Endring_mengde" sheetId="13" r:id="rId14"/>
    <sheet name="Endr_foretak" sheetId="14" r:id="rId15"/>
    <sheet name="Endr_gjsnitt" sheetId="15" r:id="rId16"/>
  </sheets>
  <definedNames>
    <definedName name="Slicer_kom_2019">#N/A</definedName>
    <definedName name="Slicer_kom_20191">#N/A</definedName>
    <definedName name="Slicer_Region_2019">#N/A</definedName>
    <definedName name="Slicer_Region_20191">#N/A</definedName>
    <definedName name="Slicer_Region_201910">#N/A</definedName>
    <definedName name="Slicer_Region_20192">#N/A</definedName>
    <definedName name="Slicer_Region_20193">#N/A</definedName>
    <definedName name="Slicer_Region_20194">#N/A</definedName>
    <definedName name="Slicer_Region_20195">#N/A</definedName>
    <definedName name="Slicer_Region_20196">#N/A</definedName>
    <definedName name="Slicer_Region_20197">#N/A</definedName>
    <definedName name="Slicer_Region_20198">#N/A</definedName>
    <definedName name="Slicer_Region_20199">#N/A</definedName>
    <definedName name="Slicer_år">#N/A</definedName>
  </definedNames>
  <calcPr calcId="191029"/>
  <pivotCaches>
    <pivotCache cacheId="394" r:id="rId17"/>
    <pivotCache cacheId="395" r:id="rId18"/>
    <pivotCache cacheId="396" r:id="rId19"/>
    <pivotCache cacheId="397" r:id="rId20"/>
    <pivotCache cacheId="398" r:id="rId21"/>
    <pivotCache cacheId="399" r:id="rId22"/>
    <pivotCache cacheId="400" r:id="rId23"/>
    <pivotCache cacheId="401" r:id="rId24"/>
    <pivotCache cacheId="402" r:id="rId25"/>
    <pivotCache cacheId="403" r:id="rId26"/>
    <pivotCache cacheId="404" r:id="rId27"/>
    <pivotCache cacheId="405" r:id="rId28"/>
    <pivotCache cacheId="406" r:id="rId29"/>
    <pivotCache cacheId="407" r:id="rId30"/>
    <pivotCache cacheId="408" r:id="rId31"/>
    <pivotCache cacheId="409" r:id="rId32"/>
    <pivotCache cacheId="410" r:id="rId33"/>
    <pivotCache cacheId="411" r:id="rId34"/>
    <pivotCache cacheId="412" r:id="rId35"/>
    <pivotCache cacheId="413" r:id="rId36"/>
    <pivotCache cacheId="414" r:id="rId37"/>
    <pivotCache cacheId="415" r:id="rId38"/>
    <pivotCache cacheId="416" r:id="rId39"/>
  </pivotCaches>
  <extLst>
    <ext xmlns:x14="http://schemas.microsoft.com/office/spreadsheetml/2009/9/main" uri="{876F7934-8845-4945-9796-88D515C7AA90}">
      <x14:pivotCaches>
        <pivotCache cacheId="417" r:id="rId40"/>
        <pivotCache cacheId="418" r:id="rId41"/>
        <pivotCache cacheId="419" r:id="rId42"/>
        <pivotCache cacheId="420" r:id="rId43"/>
      </x14:pivotCaches>
    </ext>
    <ext xmlns:x14="http://schemas.microsoft.com/office/spreadsheetml/2009/9/main" uri="{BBE1A952-AA13-448e-AADC-164F8A28A991}">
      <x14:slicerCaches>
        <x14:slicerCache r:id="rId44"/>
        <x14:slicerCache r:id="rId45"/>
        <x14:slicerCache r:id="rId46"/>
        <x14:slicerCache r:id="rId47"/>
        <x14:slicerCache r:id="rId48"/>
        <x14:slicerCache r:id="rId49"/>
        <x14:slicerCache r:id="rId50"/>
        <x14:slicerCache r:id="rId51"/>
        <x14:slicerCache r:id="rId52"/>
        <x14:slicerCache r:id="rId53"/>
        <x14:slicerCache r:id="rId54"/>
        <x14:slicerCache r:id="rId55"/>
        <x14:slicerCache r:id="rId56"/>
        <x14:slicerCache r:id="rId5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_base_64cfd43b-2f67-487f-9a0a-df85aa382b2f" name="Tab_base" connection="Spørring - Tab_base"/>
          <x15:modelTable id="Tab_kommune_6df46239-f08d-45a2-84de-79ee40381d82" name="Tab_kommune" connection="Spørring - Tab_kommune"/>
        </x15:modelTables>
        <x15:modelRelationships>
          <x15:modelRelationship fromTable="Tab_base" fromColumn="knr_2019" toTable="Tab_kommune" toColumn="knr_2019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5" l="1"/>
  <c r="E3" i="15" l="1"/>
  <c r="H3" i="15" s="1"/>
  <c r="B2" i="15" s="1"/>
  <c r="E3" i="14"/>
  <c r="I3" i="14" s="1"/>
  <c r="B2" i="14" s="1"/>
  <c r="E4" i="11"/>
  <c r="H4" i="11" s="1"/>
  <c r="B2" i="11" s="1"/>
  <c r="E4" i="13" l="1"/>
  <c r="I4" i="13" s="1"/>
  <c r="B3" i="13" s="1"/>
  <c r="F3" i="12"/>
  <c r="J3" i="12" s="1"/>
  <c r="B2" i="12" s="1"/>
  <c r="S3" i="4" l="1"/>
  <c r="T3" i="4"/>
  <c r="U3" i="4"/>
  <c r="V3" i="4"/>
  <c r="C3" i="7" l="1"/>
  <c r="B7" i="8" s="1"/>
  <c r="Y18" i="9"/>
  <c r="L11" i="9"/>
  <c r="L12" i="9" s="1"/>
  <c r="V17" i="9" s="1"/>
  <c r="Y40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1" i="9"/>
  <c r="Y42" i="9"/>
  <c r="F11" i="9"/>
  <c r="F12" i="9" s="1"/>
  <c r="O5" i="9" s="1"/>
  <c r="AP17" i="9"/>
  <c r="AO17" i="9"/>
  <c r="AN17" i="9"/>
  <c r="AM19" i="9"/>
  <c r="AN19" i="9"/>
  <c r="AO19" i="9"/>
  <c r="AP19" i="9"/>
  <c r="AM20" i="9"/>
  <c r="AN20" i="9"/>
  <c r="AO20" i="9"/>
  <c r="AP20" i="9"/>
  <c r="AM21" i="9"/>
  <c r="AN21" i="9"/>
  <c r="AO21" i="9"/>
  <c r="AP21" i="9"/>
  <c r="AM22" i="9"/>
  <c r="AN22" i="9"/>
  <c r="AO22" i="9"/>
  <c r="AP22" i="9"/>
  <c r="AM23" i="9"/>
  <c r="AN23" i="9"/>
  <c r="AO23" i="9"/>
  <c r="AP23" i="9"/>
  <c r="AM24" i="9"/>
  <c r="AN24" i="9"/>
  <c r="AO24" i="9"/>
  <c r="AP24" i="9"/>
  <c r="AM25" i="9"/>
  <c r="AN25" i="9"/>
  <c r="AO25" i="9"/>
  <c r="AP25" i="9"/>
  <c r="AM26" i="9"/>
  <c r="AN26" i="9"/>
  <c r="AO26" i="9"/>
  <c r="AP26" i="9"/>
  <c r="AM27" i="9"/>
  <c r="AN27" i="9"/>
  <c r="AO27" i="9"/>
  <c r="AP27" i="9"/>
  <c r="AM28" i="9"/>
  <c r="AN28" i="9"/>
  <c r="AO28" i="9"/>
  <c r="AP28" i="9"/>
  <c r="AM29" i="9"/>
  <c r="AN29" i="9"/>
  <c r="AO29" i="9"/>
  <c r="AP29" i="9"/>
  <c r="AM30" i="9"/>
  <c r="AN30" i="9"/>
  <c r="AO30" i="9"/>
  <c r="AP30" i="9"/>
  <c r="AM31" i="9"/>
  <c r="AN31" i="9"/>
  <c r="AO31" i="9"/>
  <c r="AP31" i="9"/>
  <c r="AM32" i="9"/>
  <c r="AN32" i="9"/>
  <c r="AO32" i="9"/>
  <c r="AP32" i="9"/>
  <c r="AM33" i="9"/>
  <c r="AN33" i="9"/>
  <c r="AO33" i="9"/>
  <c r="AP33" i="9"/>
  <c r="AM34" i="9"/>
  <c r="AN34" i="9"/>
  <c r="AO34" i="9"/>
  <c r="AP34" i="9"/>
  <c r="AM35" i="9"/>
  <c r="AN35" i="9"/>
  <c r="AO35" i="9"/>
  <c r="AP35" i="9"/>
  <c r="AM36" i="9"/>
  <c r="AN36" i="9"/>
  <c r="AO36" i="9"/>
  <c r="AP36" i="9"/>
  <c r="AM37" i="9"/>
  <c r="AN37" i="9"/>
  <c r="AO37" i="9"/>
  <c r="AP37" i="9"/>
  <c r="AM38" i="9"/>
  <c r="AN38" i="9"/>
  <c r="AO38" i="9"/>
  <c r="AP38" i="9"/>
  <c r="AM39" i="9"/>
  <c r="AN39" i="9"/>
  <c r="AO39" i="9"/>
  <c r="AP39" i="9"/>
  <c r="AM40" i="9"/>
  <c r="AN40" i="9"/>
  <c r="AO40" i="9"/>
  <c r="AP40" i="9"/>
  <c r="AM41" i="9"/>
  <c r="AN41" i="9"/>
  <c r="AO41" i="9"/>
  <c r="AP41" i="9"/>
  <c r="AM42" i="9"/>
  <c r="AN42" i="9"/>
  <c r="AO42" i="9"/>
  <c r="AP42" i="9"/>
  <c r="AP18" i="9"/>
  <c r="AO18" i="9"/>
  <c r="AN18" i="9"/>
  <c r="AM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18" i="9"/>
  <c r="U17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18" i="9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9" i="8"/>
  <c r="H9" i="8"/>
  <c r="E10" i="8"/>
  <c r="F10" i="8"/>
  <c r="E11" i="8"/>
  <c r="F11" i="8"/>
  <c r="E12" i="8"/>
  <c r="F12" i="8"/>
  <c r="E13" i="8"/>
  <c r="F13" i="8"/>
  <c r="E14" i="8"/>
  <c r="F14" i="8"/>
  <c r="E15" i="8"/>
  <c r="F15" i="8"/>
  <c r="E16" i="8"/>
  <c r="F16" i="8"/>
  <c r="E17" i="8"/>
  <c r="F17" i="8"/>
  <c r="E18" i="8"/>
  <c r="F18" i="8"/>
  <c r="E19" i="8"/>
  <c r="F19" i="8"/>
  <c r="E20" i="8"/>
  <c r="F20" i="8"/>
  <c r="E21" i="8"/>
  <c r="F21" i="8"/>
  <c r="E22" i="8"/>
  <c r="F22" i="8"/>
  <c r="E23" i="8"/>
  <c r="F23" i="8"/>
  <c r="E24" i="8"/>
  <c r="F24" i="8"/>
  <c r="E25" i="8"/>
  <c r="F25" i="8"/>
  <c r="E26" i="8"/>
  <c r="F26" i="8"/>
  <c r="E27" i="8"/>
  <c r="F27" i="8"/>
  <c r="E28" i="8"/>
  <c r="F28" i="8"/>
  <c r="E29" i="8"/>
  <c r="F29" i="8"/>
  <c r="E30" i="8"/>
  <c r="F30" i="8"/>
  <c r="E31" i="8"/>
  <c r="F31" i="8"/>
  <c r="E32" i="8"/>
  <c r="F32" i="8"/>
  <c r="E33" i="8"/>
  <c r="F33" i="8"/>
  <c r="E34" i="8"/>
  <c r="F34" i="8"/>
  <c r="E35" i="8"/>
  <c r="F35" i="8"/>
  <c r="E36" i="8"/>
  <c r="F36" i="8"/>
  <c r="E37" i="8"/>
  <c r="F37" i="8"/>
  <c r="E38" i="8"/>
  <c r="F38" i="8"/>
  <c r="E39" i="8"/>
  <c r="F39" i="8"/>
  <c r="E40" i="8"/>
  <c r="F40" i="8"/>
  <c r="E41" i="8"/>
  <c r="F41" i="8"/>
  <c r="E42" i="8"/>
  <c r="F42" i="8"/>
  <c r="E43" i="8"/>
  <c r="F43" i="8"/>
  <c r="E44" i="8"/>
  <c r="F44" i="8"/>
  <c r="E45" i="8"/>
  <c r="F45" i="8"/>
  <c r="E46" i="8"/>
  <c r="F46" i="8"/>
  <c r="E47" i="8"/>
  <c r="F47" i="8"/>
  <c r="E48" i="8"/>
  <c r="F48" i="8"/>
  <c r="E49" i="8"/>
  <c r="F49" i="8"/>
  <c r="E50" i="8"/>
  <c r="F50" i="8"/>
  <c r="E51" i="8"/>
  <c r="F51" i="8"/>
  <c r="E52" i="8"/>
  <c r="F52" i="8"/>
  <c r="E53" i="8"/>
  <c r="F53" i="8"/>
  <c r="E54" i="8"/>
  <c r="F54" i="8"/>
  <c r="E55" i="8"/>
  <c r="F55" i="8"/>
  <c r="E56" i="8"/>
  <c r="F56" i="8"/>
  <c r="E57" i="8"/>
  <c r="F57" i="8"/>
  <c r="E58" i="8"/>
  <c r="F58" i="8"/>
  <c r="E59" i="8"/>
  <c r="F59" i="8"/>
  <c r="E60" i="8"/>
  <c r="F60" i="8"/>
  <c r="E61" i="8"/>
  <c r="F61" i="8"/>
  <c r="E62" i="8"/>
  <c r="F62" i="8"/>
  <c r="E63" i="8"/>
  <c r="F63" i="8"/>
  <c r="E64" i="8"/>
  <c r="F64" i="8"/>
  <c r="E65" i="8"/>
  <c r="F65" i="8"/>
  <c r="E66" i="8"/>
  <c r="F66" i="8"/>
  <c r="E67" i="8"/>
  <c r="F67" i="8"/>
  <c r="E68" i="8"/>
  <c r="F68" i="8"/>
  <c r="E69" i="8"/>
  <c r="F69" i="8"/>
  <c r="E70" i="8"/>
  <c r="F70" i="8"/>
  <c r="E71" i="8"/>
  <c r="F71" i="8"/>
  <c r="E72" i="8"/>
  <c r="F72" i="8"/>
  <c r="E73" i="8"/>
  <c r="F73" i="8"/>
  <c r="E74" i="8"/>
  <c r="F74" i="8"/>
  <c r="F9" i="8"/>
  <c r="E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B48" i="8"/>
  <c r="C48" i="8"/>
  <c r="B49" i="8"/>
  <c r="C49" i="8"/>
  <c r="B50" i="8"/>
  <c r="C50" i="8"/>
  <c r="B51" i="8"/>
  <c r="C51" i="8"/>
  <c r="B52" i="8"/>
  <c r="C52" i="8"/>
  <c r="B53" i="8"/>
  <c r="C53" i="8"/>
  <c r="B54" i="8"/>
  <c r="C54" i="8"/>
  <c r="B55" i="8"/>
  <c r="C55" i="8"/>
  <c r="B56" i="8"/>
  <c r="C56" i="8"/>
  <c r="B57" i="8"/>
  <c r="C57" i="8"/>
  <c r="B58" i="8"/>
  <c r="C58" i="8"/>
  <c r="B59" i="8"/>
  <c r="C59" i="8"/>
  <c r="B60" i="8"/>
  <c r="C60" i="8"/>
  <c r="B61" i="8"/>
  <c r="C61" i="8"/>
  <c r="B62" i="8"/>
  <c r="C62" i="8"/>
  <c r="B63" i="8"/>
  <c r="C63" i="8"/>
  <c r="B64" i="8"/>
  <c r="C64" i="8"/>
  <c r="B65" i="8"/>
  <c r="C65" i="8"/>
  <c r="B66" i="8"/>
  <c r="C66" i="8"/>
  <c r="B67" i="8"/>
  <c r="C67" i="8"/>
  <c r="B68" i="8"/>
  <c r="C68" i="8"/>
  <c r="B69" i="8"/>
  <c r="C69" i="8"/>
  <c r="B70" i="8"/>
  <c r="C70" i="8"/>
  <c r="B71" i="8"/>
  <c r="C71" i="8"/>
  <c r="B72" i="8"/>
  <c r="C72" i="8"/>
  <c r="B73" i="8"/>
  <c r="C73" i="8"/>
  <c r="B74" i="8"/>
  <c r="C74" i="8"/>
  <c r="C9" i="8"/>
  <c r="B9" i="8"/>
  <c r="C4" i="7"/>
  <c r="H7" i="8" s="1"/>
  <c r="C2" i="7"/>
  <c r="E7" i="8" s="1"/>
  <c r="U7" i="7"/>
  <c r="E1" i="5"/>
  <c r="B4" i="6" s="1"/>
  <c r="O8" i="9" l="1"/>
  <c r="O7" i="9"/>
  <c r="O2" i="9"/>
  <c r="Y17" i="9"/>
  <c r="AB17" i="9"/>
  <c r="O4" i="9"/>
  <c r="O3" i="9"/>
  <c r="O6" i="9" l="1"/>
  <c r="B9" i="6" l="1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B19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B21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B23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B24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B25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B26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B28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B29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B30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B31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B32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B33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B34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B35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B36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B37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B38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B39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B40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B41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B49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B50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B51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B52" i="6"/>
  <c r="C52" i="6"/>
  <c r="D52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B53" i="6"/>
  <c r="C53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AA53" i="6"/>
  <c r="B54" i="6"/>
  <c r="C54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A54" i="6"/>
  <c r="B55" i="6"/>
  <c r="C55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A55" i="6"/>
  <c r="B56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B57" i="6"/>
  <c r="C57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Z57" i="6"/>
  <c r="AA57" i="6"/>
  <c r="B58" i="6"/>
  <c r="C58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B59" i="6"/>
  <c r="C59" i="6"/>
  <c r="D59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B60" i="6"/>
  <c r="C60" i="6"/>
  <c r="D60" i="6"/>
  <c r="E60" i="6"/>
  <c r="F60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U60" i="6"/>
  <c r="V60" i="6"/>
  <c r="W60" i="6"/>
  <c r="X60" i="6"/>
  <c r="Y60" i="6"/>
  <c r="Z60" i="6"/>
  <c r="AA60" i="6"/>
  <c r="B61" i="6"/>
  <c r="C61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U61" i="6"/>
  <c r="V61" i="6"/>
  <c r="W61" i="6"/>
  <c r="X61" i="6"/>
  <c r="Y61" i="6"/>
  <c r="Z61" i="6"/>
  <c r="AA61" i="6"/>
  <c r="B62" i="6"/>
  <c r="C62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AA62" i="6"/>
  <c r="B63" i="6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A63" i="6"/>
  <c r="B64" i="6"/>
  <c r="C64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Z64" i="6"/>
  <c r="AA64" i="6"/>
  <c r="B65" i="6"/>
  <c r="C65" i="6"/>
  <c r="D65" i="6"/>
  <c r="E65" i="6"/>
  <c r="F65" i="6"/>
  <c r="G65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U65" i="6"/>
  <c r="V65" i="6"/>
  <c r="W65" i="6"/>
  <c r="X65" i="6"/>
  <c r="Y65" i="6"/>
  <c r="Z65" i="6"/>
  <c r="AA65" i="6"/>
  <c r="B66" i="6"/>
  <c r="C66" i="6"/>
  <c r="D66" i="6"/>
  <c r="E66" i="6"/>
  <c r="F66" i="6"/>
  <c r="G66" i="6"/>
  <c r="H66" i="6"/>
  <c r="I66" i="6"/>
  <c r="J66" i="6"/>
  <c r="K66" i="6"/>
  <c r="L66" i="6"/>
  <c r="M66" i="6"/>
  <c r="N66" i="6"/>
  <c r="O66" i="6"/>
  <c r="P66" i="6"/>
  <c r="Q66" i="6"/>
  <c r="R66" i="6"/>
  <c r="S66" i="6"/>
  <c r="T66" i="6"/>
  <c r="U66" i="6"/>
  <c r="V66" i="6"/>
  <c r="W66" i="6"/>
  <c r="X66" i="6"/>
  <c r="Y66" i="6"/>
  <c r="Z66" i="6"/>
  <c r="AA66" i="6"/>
  <c r="B67" i="6"/>
  <c r="C67" i="6"/>
  <c r="D67" i="6"/>
  <c r="E67" i="6"/>
  <c r="F67" i="6"/>
  <c r="G67" i="6"/>
  <c r="H67" i="6"/>
  <c r="I67" i="6"/>
  <c r="J67" i="6"/>
  <c r="K67" i="6"/>
  <c r="L67" i="6"/>
  <c r="M67" i="6"/>
  <c r="N67" i="6"/>
  <c r="O67" i="6"/>
  <c r="P67" i="6"/>
  <c r="Q67" i="6"/>
  <c r="R67" i="6"/>
  <c r="S67" i="6"/>
  <c r="T67" i="6"/>
  <c r="U67" i="6"/>
  <c r="V67" i="6"/>
  <c r="W67" i="6"/>
  <c r="X67" i="6"/>
  <c r="Y67" i="6"/>
  <c r="Z67" i="6"/>
  <c r="AA67" i="6"/>
  <c r="B68" i="6"/>
  <c r="C68" i="6"/>
  <c r="D68" i="6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T68" i="6"/>
  <c r="U68" i="6"/>
  <c r="V68" i="6"/>
  <c r="W68" i="6"/>
  <c r="X68" i="6"/>
  <c r="Y68" i="6"/>
  <c r="Z68" i="6"/>
  <c r="AA68" i="6"/>
  <c r="B69" i="6"/>
  <c r="C69" i="6"/>
  <c r="D69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B70" i="6"/>
  <c r="C70" i="6"/>
  <c r="D70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AA70" i="6"/>
  <c r="B71" i="6"/>
  <c r="C71" i="6"/>
  <c r="D71" i="6"/>
  <c r="E71" i="6"/>
  <c r="F71" i="6"/>
  <c r="G71" i="6"/>
  <c r="H71" i="6"/>
  <c r="I71" i="6"/>
  <c r="J71" i="6"/>
  <c r="K71" i="6"/>
  <c r="L71" i="6"/>
  <c r="M71" i="6"/>
  <c r="N71" i="6"/>
  <c r="O71" i="6"/>
  <c r="P71" i="6"/>
  <c r="Q71" i="6"/>
  <c r="R71" i="6"/>
  <c r="S71" i="6"/>
  <c r="T71" i="6"/>
  <c r="U71" i="6"/>
  <c r="V71" i="6"/>
  <c r="W71" i="6"/>
  <c r="X71" i="6"/>
  <c r="Y71" i="6"/>
  <c r="Z71" i="6"/>
  <c r="AA71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B6" i="6"/>
  <c r="B7" i="6"/>
  <c r="B8" i="6"/>
  <c r="R3" i="4"/>
  <c r="W3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B67" i="4"/>
  <c r="B68" i="4"/>
  <c r="B69" i="4"/>
  <c r="B70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C2" i="3"/>
  <c r="E2" i="3" s="1"/>
  <c r="B3" i="4" s="1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B4" i="2"/>
  <c r="B5" i="2"/>
  <c r="B6" i="2"/>
  <c r="B7" i="2"/>
  <c r="B8" i="2"/>
  <c r="B9" i="2"/>
  <c r="B10" i="2"/>
  <c r="B11" i="2"/>
  <c r="B12" i="2"/>
  <c r="C2" i="1"/>
  <c r="E2" i="1" s="1"/>
  <c r="B2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DC3C892-0068-4599-9357-EED23381B9D3}" name="Spørring - Tab_base" description="Tilkobling til spørringen Tab_base i arbeidsboken." type="100" refreshedVersion="6" minRefreshableVersion="5">
    <extLst>
      <ext xmlns:x15="http://schemas.microsoft.com/office/spreadsheetml/2010/11/main" uri="{DE250136-89BD-433C-8126-D09CA5730AF9}">
        <x15:connection id="91463f29-9314-4dd2-b36c-088192b92a78"/>
      </ext>
    </extLst>
  </connection>
  <connection id="2" xr16:uid="{529F6CB7-BBCE-403A-9734-9680E9F86557}" name="Spørring - Tab_kommune" description="Tilkobling til spørringen Tab_kommune i arbeidsboken." type="100" refreshedVersion="6" minRefreshableVersion="5">
    <extLst>
      <ext xmlns:x15="http://schemas.microsoft.com/office/spreadsheetml/2010/11/main" uri="{DE250136-89BD-433C-8126-D09CA5730AF9}">
        <x15:connection id="620baab4-b37a-4d6f-8d34-b1836ac5698c"/>
      </ext>
    </extLst>
  </connection>
  <connection id="3" xr16:uid="{8AD43919-A671-491D-AA0E-0F5E24C70483}" keepAlive="1" name="ThisWorkbookDataModel" description="Datamodel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ThisWorkbookDataModel"/>
    <s v="{[Tab_kommune].[Region_2019].&amp;[Trøndelag]}"/>
    <s v="{[Tab_base].[år].&amp;[2019]}"/>
    <s v="{[Tab_kommune].[kom_2019].[All]}"/>
    <s v="{[Tab_kommune].[Region_2019].[All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<sst xmlns="http://schemas.openxmlformats.org/spreadsheetml/2006/main" count="839" uniqueCount="138">
  <si>
    <t>Region_2019</t>
  </si>
  <si>
    <t>All</t>
  </si>
  <si>
    <t>5001 Trondheim</t>
  </si>
  <si>
    <t>5004 Steinkjer</t>
  </si>
  <si>
    <t>5005 Namsos</t>
  </si>
  <si>
    <t>5011 Hemne</t>
  </si>
  <si>
    <t>5012 Snillfjord</t>
  </si>
  <si>
    <t>5013 Hitra</t>
  </si>
  <si>
    <t>5014 Frøya</t>
  </si>
  <si>
    <t>5015 Ørland</t>
  </si>
  <si>
    <t>5016 Agdenes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</si>
  <si>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</si>
  <si>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</si>
  <si>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</si>
  <si>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</si>
  <si>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</si>
  <si>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</si>
  <si>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</si>
  <si>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</si>
  <si>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</si>
  <si>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</si>
  <si>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5027 Midtre Gauldal</t>
  </si>
  <si>
    <t>5028 Melhus</t>
  </si>
  <si>
    <t>5029 Skaun</t>
  </si>
  <si>
    <t>5030 Klæbu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</si>
  <si>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</si>
  <si>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</si>
  <si>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</si>
  <si>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</si>
  <si>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</si>
  <si>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</si>
  <si>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</si>
  <si>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</si>
  <si>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</si>
  <si>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</si>
  <si>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</si>
  <si>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</si>
  <si>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</si>
  <si>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</si>
  <si>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</si>
  <si>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</si>
  <si>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</si>
  <si>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</si>
  <si>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</si>
  <si>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</si>
  <si>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</si>
  <si>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</si>
  <si>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</si>
  <si>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5054 Indre Fosen</t>
  </si>
  <si>
    <t>5061 Rindal</t>
  </si>
  <si>
    <t>Totalsum</t>
  </si>
  <si>
    <t>melkeleveranser</t>
  </si>
  <si>
    <t>Trøndelag</t>
  </si>
  <si>
    <t>kommune</t>
  </si>
  <si>
    <t>Kilde: TINE råvare</t>
  </si>
  <si>
    <t>melkleverandører</t>
  </si>
  <si>
    <t>gj-snitt. leveranse</t>
  </si>
  <si>
    <t>Agdenes</t>
  </si>
  <si>
    <t>Bjugn</t>
  </si>
  <si>
    <t>Flatanger</t>
  </si>
  <si>
    <t>Fosnes</t>
  </si>
  <si>
    <t>Frosta</t>
  </si>
  <si>
    <t>Frøya</t>
  </si>
  <si>
    <t>Grong</t>
  </si>
  <si>
    <t>Hemne</t>
  </si>
  <si>
    <t>Hitra</t>
  </si>
  <si>
    <t>Holtålen</t>
  </si>
  <si>
    <t>Høylandet</t>
  </si>
  <si>
    <t>Inderøy</t>
  </si>
  <si>
    <t>Indre Fosen</t>
  </si>
  <si>
    <t>Klæbu</t>
  </si>
  <si>
    <t>Leka</t>
  </si>
  <si>
    <t>Levanger</t>
  </si>
  <si>
    <t>Lierne</t>
  </si>
  <si>
    <t>Malvik</t>
  </si>
  <si>
    <t>Meldal</t>
  </si>
  <si>
    <t>Melhus</t>
  </si>
  <si>
    <t>Meråker</t>
  </si>
  <si>
    <t>Midtre Gauldal</t>
  </si>
  <si>
    <t>Namdalseid</t>
  </si>
  <si>
    <t>Namsos</t>
  </si>
  <si>
    <t>Namsskogan</t>
  </si>
  <si>
    <t>Nærøy</t>
  </si>
  <si>
    <t>Oppdal</t>
  </si>
  <si>
    <t>Orkdal</t>
  </si>
  <si>
    <t>Osen</t>
  </si>
  <si>
    <t>Overhalla</t>
  </si>
  <si>
    <t>Rennebu</t>
  </si>
  <si>
    <t>Rindal</t>
  </si>
  <si>
    <t>Roan</t>
  </si>
  <si>
    <t>Røros</t>
  </si>
  <si>
    <t>Røyrvik</t>
  </si>
  <si>
    <t>Selbu</t>
  </si>
  <si>
    <t>Skaun</t>
  </si>
  <si>
    <t>Snillfjord</t>
  </si>
  <si>
    <t>Snåsa</t>
  </si>
  <si>
    <t>Steinkjer</t>
  </si>
  <si>
    <t>Stjørdal</t>
  </si>
  <si>
    <t>Trondheim</t>
  </si>
  <si>
    <t>Tydal</t>
  </si>
  <si>
    <t>Verdal</t>
  </si>
  <si>
    <t>Verran</t>
  </si>
  <si>
    <t>Vikna</t>
  </si>
  <si>
    <t>Ørland</t>
  </si>
  <si>
    <t>Åfjord</t>
  </si>
  <si>
    <t>år</t>
  </si>
  <si>
    <t>2019</t>
  </si>
  <si>
    <t>(Flere elementer)</t>
  </si>
  <si>
    <t>liter</t>
  </si>
  <si>
    <t>antall</t>
  </si>
  <si>
    <t>tusen liter</t>
  </si>
  <si>
    <t>gjsn region</t>
  </si>
  <si>
    <t>kom_2019</t>
  </si>
  <si>
    <t>D-gjennomsnittsleveranse</t>
  </si>
  <si>
    <t>Andel melkeleveranse</t>
  </si>
  <si>
    <t>Andel melkeleverandører</t>
  </si>
  <si>
    <t>melkEleverandører</t>
  </si>
  <si>
    <t>melkeleverandører</t>
  </si>
  <si>
    <t>flere kommuner</t>
  </si>
  <si>
    <t>Midt-Norge</t>
  </si>
  <si>
    <t xml:space="preserve"> </t>
  </si>
  <si>
    <t>Kilde: TINE Råvare</t>
  </si>
  <si>
    <t>Kilde: Tine Råvare</t>
  </si>
  <si>
    <t>Om talla</t>
  </si>
  <si>
    <t>Talla baserer seg på innveid melkemengde til melkemottak/meieri.</t>
  </si>
  <si>
    <t>Melk som er lokalt foredlet er ikke med i beregningene</t>
  </si>
  <si>
    <t>Kilde til talla her er TINE Råvare</t>
  </si>
  <si>
    <t>Antall melkepodusenter /hentepunkt</t>
  </si>
  <si>
    <t>Her blir alle som har levert melk i kalenderåret regnet som en produsent</t>
  </si>
  <si>
    <t>Dette fører til at det samla leverandørtallet for hele året kan bli noe høyere enn det faktisk har vært</t>
  </si>
  <si>
    <t>Oppsettet er utarbeidet av Fylkesmannen i Trøndelag</t>
  </si>
  <si>
    <t>Kontaktperson:</t>
  </si>
  <si>
    <t>Johan Sandberg</t>
  </si>
  <si>
    <t>johan.sandberg@fylkesmannen.no</t>
  </si>
  <si>
    <t>tlf 919 12 920 /  73 19 92 72</t>
  </si>
  <si>
    <r>
      <rPr>
        <b/>
        <i/>
        <sz val="12"/>
        <color rgb="FFC00000"/>
        <rFont val="Calibri"/>
        <family val="2"/>
        <scheme val="minor"/>
      </rPr>
      <t>Merk</t>
    </r>
    <r>
      <rPr>
        <sz val="12"/>
        <color rgb="FFC00000"/>
        <rFont val="Calibri"/>
        <family val="2"/>
        <scheme val="minor"/>
      </rPr>
      <t>: Ved eierskifte blir både den tidligere og nye eieren regnet med som produsenter - dvs i statistikken blir det to leverandører</t>
    </r>
  </si>
  <si>
    <t>Melkemengde og melkeleveranser 1995 - 2019</t>
  </si>
  <si>
    <t>Trykknappene (sliceren) gir muligheter til å velge ulike kombinasjoner  av kommuner og regioner. Knappen i høyre hjørne fjerner alle filtre. Den anre knappen i høyre del av bildet gjør det mulig å låse flere kommuner i gangen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</si>
</sst>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\ %"/>
  </numFmts>
  <fonts count="25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sz val="9"/>
      <color theme="2" tint="-0.249977111117893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9"/>
      <color theme="2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9FD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pivotButton="1" applyFont="1"/>
    <xf numFmtId="0" fontId="4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5" fillId="2" borderId="0" xfId="0" applyFont="1" applyFill="1"/>
    <xf numFmtId="0" fontId="6" fillId="2" borderId="0" xfId="0" applyFont="1" applyFill="1"/>
    <xf numFmtId="0" fontId="4" fillId="2" borderId="0" xfId="0" applyFont="1" applyFill="1"/>
    <xf numFmtId="165" fontId="4" fillId="0" borderId="0" xfId="2" applyNumberFormat="1" applyFont="1"/>
    <xf numFmtId="9" fontId="0" fillId="0" borderId="0" xfId="0" applyNumberFormat="1"/>
    <xf numFmtId="9" fontId="0" fillId="0" borderId="0" xfId="2" applyFont="1"/>
    <xf numFmtId="0" fontId="0" fillId="3" borderId="0" xfId="0" applyFill="1"/>
    <xf numFmtId="0" fontId="4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4" borderId="0" xfId="0" applyFont="1" applyFill="1"/>
    <xf numFmtId="0" fontId="0" fillId="4" borderId="0" xfId="0" applyFill="1"/>
    <xf numFmtId="0" fontId="0" fillId="4" borderId="0" xfId="0" applyFill="1" applyAlignment="1">
      <alignment vertical="center"/>
    </xf>
    <xf numFmtId="164" fontId="0" fillId="4" borderId="0" xfId="1" applyNumberFormat="1" applyFont="1" applyFill="1" applyAlignment="1">
      <alignment vertical="center"/>
    </xf>
    <xf numFmtId="1" fontId="0" fillId="4" borderId="0" xfId="0" applyNumberFormat="1" applyFill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0" xfId="0" applyFill="1" applyAlignment="1">
      <alignment vertical="center"/>
    </xf>
    <xf numFmtId="0" fontId="0" fillId="5" borderId="1" xfId="0" applyFill="1" applyBorder="1" applyAlignment="1">
      <alignment vertical="center"/>
    </xf>
    <xf numFmtId="1" fontId="0" fillId="5" borderId="0" xfId="0" applyNumberFormat="1" applyFill="1" applyAlignment="1">
      <alignment vertical="center"/>
    </xf>
    <xf numFmtId="0" fontId="0" fillId="5" borderId="1" xfId="0" applyFill="1" applyBorder="1" applyAlignment="1">
      <alignment horizontal="left" vertical="center" wrapText="1"/>
    </xf>
    <xf numFmtId="164" fontId="0" fillId="5" borderId="0" xfId="1" applyNumberFormat="1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4" borderId="0" xfId="0" applyFill="1" applyAlignment="1">
      <alignment horizontal="left" vertical="center"/>
    </xf>
    <xf numFmtId="9" fontId="0" fillId="4" borderId="0" xfId="0" applyNumberFormat="1" applyFill="1" applyAlignment="1">
      <alignment vertical="center"/>
    </xf>
    <xf numFmtId="0" fontId="0" fillId="5" borderId="0" xfId="0" applyFill="1" applyAlignment="1">
      <alignment horizontal="left" vertical="center"/>
    </xf>
    <xf numFmtId="9" fontId="0" fillId="5" borderId="0" xfId="0" applyNumberFormat="1" applyFill="1" applyAlignment="1">
      <alignment vertical="center"/>
    </xf>
    <xf numFmtId="9" fontId="0" fillId="4" borderId="0" xfId="0" applyNumberFormat="1" applyFill="1"/>
    <xf numFmtId="165" fontId="0" fillId="5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8" fillId="5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165" fontId="0" fillId="0" borderId="0" xfId="0" applyNumberFormat="1" applyFill="1" applyAlignment="1">
      <alignment vertical="center"/>
    </xf>
    <xf numFmtId="9" fontId="0" fillId="0" borderId="0" xfId="0" applyNumberFormat="1" applyFill="1" applyAlignment="1">
      <alignment vertical="center"/>
    </xf>
    <xf numFmtId="0" fontId="8" fillId="4" borderId="0" xfId="0" applyFont="1" applyFill="1"/>
    <xf numFmtId="0" fontId="10" fillId="5" borderId="2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4" borderId="0" xfId="0" applyFont="1" applyFill="1"/>
    <xf numFmtId="0" fontId="12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9" fontId="0" fillId="5" borderId="0" xfId="0" applyNumberFormat="1" applyFill="1" applyAlignment="1">
      <alignment horizontal="left" vertical="center"/>
    </xf>
    <xf numFmtId="0" fontId="13" fillId="5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/>
    <xf numFmtId="0" fontId="8" fillId="5" borderId="0" xfId="0" applyFont="1" applyFill="1" applyBorder="1" applyAlignment="1">
      <alignment vertical="center"/>
    </xf>
    <xf numFmtId="0" fontId="0" fillId="5" borderId="0" xfId="0" applyFill="1"/>
    <xf numFmtId="0" fontId="18" fillId="6" borderId="3" xfId="0" applyFont="1" applyFill="1" applyBorder="1" applyAlignment="1">
      <alignment wrapText="1"/>
    </xf>
    <xf numFmtId="0" fontId="0" fillId="6" borderId="0" xfId="0" applyFill="1"/>
    <xf numFmtId="0" fontId="9" fillId="6" borderId="0" xfId="0" applyFont="1" applyFill="1" applyAlignment="1">
      <alignment wrapText="1"/>
    </xf>
    <xf numFmtId="0" fontId="17" fillId="6" borderId="3" xfId="0" applyFont="1" applyFill="1" applyBorder="1" applyAlignment="1">
      <alignment wrapText="1"/>
    </xf>
    <xf numFmtId="0" fontId="9" fillId="6" borderId="0" xfId="0" applyFont="1" applyFill="1"/>
    <xf numFmtId="0" fontId="4" fillId="6" borderId="0" xfId="0" applyFont="1" applyFill="1" applyAlignment="1">
      <alignment wrapText="1"/>
    </xf>
    <xf numFmtId="0" fontId="16" fillId="6" borderId="0" xfId="3" applyFont="1" applyFill="1" applyAlignment="1">
      <alignment wrapText="1"/>
    </xf>
    <xf numFmtId="0" fontId="3" fillId="6" borderId="0" xfId="0" applyFont="1" applyFill="1" applyAlignment="1">
      <alignment wrapText="1"/>
    </xf>
    <xf numFmtId="0" fontId="19" fillId="6" borderId="3" xfId="0" applyFont="1" applyFill="1" applyBorder="1" applyAlignment="1">
      <alignment wrapText="1"/>
    </xf>
    <xf numFmtId="0" fontId="20" fillId="6" borderId="0" xfId="0" applyFont="1" applyFill="1" applyAlignment="1">
      <alignment wrapText="1"/>
    </xf>
    <xf numFmtId="0" fontId="3" fillId="6" borderId="0" xfId="0" applyFont="1" applyFill="1" applyAlignment="1">
      <alignment horizontal="left" vertical="center" wrapText="1"/>
    </xf>
    <xf numFmtId="0" fontId="22" fillId="5" borderId="0" xfId="0" applyFont="1" applyFill="1" applyAlignment="1">
      <alignment vertical="center"/>
    </xf>
    <xf numFmtId="0" fontId="24" fillId="4" borderId="0" xfId="0" applyFont="1" applyFill="1"/>
    <xf numFmtId="0" fontId="23" fillId="5" borderId="2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0" fillId="5" borderId="2" xfId="0" applyFill="1" applyBorder="1" applyAlignment="1">
      <alignment horizontal="left" vertical="center" wrapText="1"/>
    </xf>
    <xf numFmtId="0" fontId="10" fillId="5" borderId="0" xfId="0" applyFont="1" applyFill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23" fillId="5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</cellXfs>
  <cellStyles count="4">
    <cellStyle name="Hyperkobling" xfId="3" builtinId="8"/>
    <cellStyle name="Komma" xfId="1" builtinId="3"/>
    <cellStyle name="Normal" xfId="0" builtinId="0"/>
    <cellStyle name="Prosent" xfId="2" builtinId="5"/>
  </cellStyles>
  <dxfs count="19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3" formatCode="0\ %"/>
    </dxf>
    <dxf>
      <font>
        <color theme="0"/>
      </font>
    </dxf>
    <dxf>
      <font>
        <color theme="0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9"/>
      </font>
    </dxf>
    <dxf>
      <numFmt numFmtId="13" formatCode="0\ %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border>
        <bottom style="thin">
          <color indexed="64"/>
        </bottom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3" formatCode="0\ %"/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3" formatCode="0\ %"/>
    </dxf>
    <dxf>
      <numFmt numFmtId="165" formatCode="0.0\ %"/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numFmt numFmtId="13" formatCode="0\ %"/>
    </dxf>
    <dxf>
      <numFmt numFmtId="165" formatCode="0.0\ %"/>
    </dxf>
    <dxf>
      <alignment vertical="center"/>
    </dxf>
    <dxf>
      <alignment wrapText="1"/>
    </dxf>
    <dxf>
      <alignment wrapText="1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164" formatCode="_-* #,##0_-;\-* #,##0_-;_-* &quot;-&quot;??_-;_-@_-"/>
    </dxf>
    <dxf>
      <alignment vertical="center"/>
    </dxf>
    <dxf>
      <alignment wrapText="1"/>
    </dxf>
    <dxf>
      <numFmt numFmtId="1" formatCode="0"/>
    </dxf>
    <dxf>
      <alignment vertical="center"/>
    </dxf>
    <dxf>
      <alignment wrapText="1"/>
    </dxf>
    <dxf>
      <numFmt numFmtId="13" formatCode="0\ %"/>
    </dxf>
    <dxf>
      <numFmt numFmtId="13" formatCode="0\ %"/>
    </dxf>
    <dxf>
      <numFmt numFmtId="14" formatCode="0.00\ %"/>
    </dxf>
    <dxf>
      <numFmt numFmtId="1" formatCode="0"/>
    </dxf>
    <dxf>
      <alignment vertical="center"/>
    </dxf>
    <dxf>
      <alignment wrapText="1"/>
    </dxf>
    <dxf>
      <numFmt numFmtId="164" formatCode="_-* #,##0_-;\-* #,##0_-;_-* &quot;-&quot;??_-;_-@_-"/>
    </dxf>
    <dxf>
      <alignment vertical="center"/>
    </dxf>
    <dxf>
      <alignment wrapText="1"/>
    </dxf>
    <dxf>
      <numFmt numFmtId="13" formatCode="0\ %"/>
    </dxf>
    <dxf>
      <alignment vertical="center"/>
    </dxf>
    <dxf>
      <alignment wrapText="1"/>
    </dxf>
    <dxf>
      <alignment wrapText="1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164" formatCode="_-* #,##0_-;\-* #,##0_-;_-* &quot;-&quot;??_-;_-@_-"/>
    </dxf>
    <dxf>
      <alignment vertical="center"/>
    </dxf>
    <dxf>
      <alignment wrapText="1"/>
    </dxf>
    <dxf>
      <alignment wrapText="1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164" formatCode="_-* #,##0_-;\-* #,##0_-;_-* &quot;-&quot;??_-;_-@_-"/>
    </dxf>
    <dxf>
      <alignment vertical="center"/>
    </dxf>
    <dxf>
      <alignment wrapText="1"/>
    </dxf>
    <dxf>
      <numFmt numFmtId="164" formatCode="_-* #,##0_-;\-* #,##0_-;_-* &quot;-&quot;??_-;_-@_-"/>
    </dxf>
    <dxf>
      <alignment vertical="center"/>
    </dxf>
    <dxf>
      <alignment wrapText="1"/>
    </dxf>
    <dxf>
      <numFmt numFmtId="13" formatCode="0\ %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" formatCode="0"/>
    </dxf>
    <dxf>
      <numFmt numFmtId="1" formatCode="0"/>
    </dxf>
    <dxf>
      <numFmt numFmtId="1" formatCode="0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colors>
    <mruColors>
      <color rgb="FFF5F9FD"/>
      <color rgb="FFEFF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pivotCacheDefinition" Target="pivotCache/pivotCacheDefinition10.xml"/><Relationship Id="rId21" Type="http://schemas.openxmlformats.org/officeDocument/2006/relationships/pivotCacheDefinition" Target="pivotCache/pivotCacheDefinition5.xml"/><Relationship Id="rId42" Type="http://schemas.openxmlformats.org/officeDocument/2006/relationships/pivotCacheDefinition" Target="pivotCache/pivotCacheDefinition26.xml"/><Relationship Id="rId47" Type="http://schemas.microsoft.com/office/2007/relationships/slicerCache" Target="slicerCaches/slicerCache4.xml"/><Relationship Id="rId63" Type="http://schemas.openxmlformats.org/officeDocument/2006/relationships/powerPivotData" Target="model/item.data"/><Relationship Id="rId68" Type="http://schemas.openxmlformats.org/officeDocument/2006/relationships/customXml" Target="../customXml/item4.xml"/><Relationship Id="rId84" Type="http://schemas.openxmlformats.org/officeDocument/2006/relationships/customXml" Target="../customXml/item20.xml"/><Relationship Id="rId89" Type="http://schemas.openxmlformats.org/officeDocument/2006/relationships/customXml" Target="../customXml/item25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7.xml"/><Relationship Id="rId92" Type="http://schemas.openxmlformats.org/officeDocument/2006/relationships/customXml" Target="../customXml/item2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pivotCacheDefinition" Target="pivotCache/pivotCacheDefinition13.xml"/><Relationship Id="rId107" Type="http://schemas.openxmlformats.org/officeDocument/2006/relationships/customXml" Target="../customXml/item43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8.xml"/><Relationship Id="rId32" Type="http://schemas.openxmlformats.org/officeDocument/2006/relationships/pivotCacheDefinition" Target="pivotCache/pivotCacheDefinition16.xml"/><Relationship Id="rId37" Type="http://schemas.openxmlformats.org/officeDocument/2006/relationships/pivotCacheDefinition" Target="pivotCache/pivotCacheDefinition21.xml"/><Relationship Id="rId40" Type="http://schemas.openxmlformats.org/officeDocument/2006/relationships/pivotCacheDefinition" Target="pivotCache/pivotCacheDefinition24.xml"/><Relationship Id="rId45" Type="http://schemas.microsoft.com/office/2007/relationships/slicerCache" Target="slicerCaches/slicerCache2.xml"/><Relationship Id="rId53" Type="http://schemas.microsoft.com/office/2007/relationships/slicerCache" Target="slicerCaches/slicerCache10.xml"/><Relationship Id="rId58" Type="http://schemas.openxmlformats.org/officeDocument/2006/relationships/theme" Target="theme/theme1.xml"/><Relationship Id="rId66" Type="http://schemas.openxmlformats.org/officeDocument/2006/relationships/customXml" Target="../customXml/item2.xml"/><Relationship Id="rId74" Type="http://schemas.openxmlformats.org/officeDocument/2006/relationships/customXml" Target="../customXml/item10.xml"/><Relationship Id="rId79" Type="http://schemas.openxmlformats.org/officeDocument/2006/relationships/customXml" Target="../customXml/item15.xml"/><Relationship Id="rId87" Type="http://schemas.openxmlformats.org/officeDocument/2006/relationships/customXml" Target="../customXml/item23.xml"/><Relationship Id="rId102" Type="http://schemas.openxmlformats.org/officeDocument/2006/relationships/customXml" Target="../customXml/item3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82" Type="http://schemas.openxmlformats.org/officeDocument/2006/relationships/customXml" Target="../customXml/item18.xml"/><Relationship Id="rId90" Type="http://schemas.openxmlformats.org/officeDocument/2006/relationships/customXml" Target="../customXml/item26.xml"/><Relationship Id="rId95" Type="http://schemas.openxmlformats.org/officeDocument/2006/relationships/customXml" Target="../customXml/item31.xml"/><Relationship Id="rId19" Type="http://schemas.openxmlformats.org/officeDocument/2006/relationships/pivotCacheDefinition" Target="pivotCache/pivotCacheDefinition3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6.xml"/><Relationship Id="rId27" Type="http://schemas.openxmlformats.org/officeDocument/2006/relationships/pivotCacheDefinition" Target="pivotCache/pivotCacheDefinition11.xml"/><Relationship Id="rId30" Type="http://schemas.openxmlformats.org/officeDocument/2006/relationships/pivotCacheDefinition" Target="pivotCache/pivotCacheDefinition14.xml"/><Relationship Id="rId35" Type="http://schemas.openxmlformats.org/officeDocument/2006/relationships/pivotCacheDefinition" Target="pivotCache/pivotCacheDefinition19.xml"/><Relationship Id="rId43" Type="http://schemas.openxmlformats.org/officeDocument/2006/relationships/pivotCacheDefinition" Target="pivotCache/pivotCacheDefinition27.xml"/><Relationship Id="rId48" Type="http://schemas.microsoft.com/office/2007/relationships/slicerCache" Target="slicerCaches/slicerCache5.xml"/><Relationship Id="rId56" Type="http://schemas.microsoft.com/office/2007/relationships/slicerCache" Target="slicerCaches/slicerCache13.xml"/><Relationship Id="rId64" Type="http://schemas.openxmlformats.org/officeDocument/2006/relationships/calcChain" Target="calcChain.xml"/><Relationship Id="rId69" Type="http://schemas.openxmlformats.org/officeDocument/2006/relationships/customXml" Target="../customXml/item5.xml"/><Relationship Id="rId77" Type="http://schemas.openxmlformats.org/officeDocument/2006/relationships/customXml" Target="../customXml/item13.xml"/><Relationship Id="rId100" Type="http://schemas.openxmlformats.org/officeDocument/2006/relationships/customXml" Target="../customXml/item36.xml"/><Relationship Id="rId105" Type="http://schemas.openxmlformats.org/officeDocument/2006/relationships/customXml" Target="../customXml/item41.xml"/><Relationship Id="rId8" Type="http://schemas.openxmlformats.org/officeDocument/2006/relationships/worksheet" Target="worksheets/sheet8.xml"/><Relationship Id="rId51" Type="http://schemas.microsoft.com/office/2007/relationships/slicerCache" Target="slicerCaches/slicerCache8.xml"/><Relationship Id="rId72" Type="http://schemas.openxmlformats.org/officeDocument/2006/relationships/customXml" Target="../customXml/item8.xml"/><Relationship Id="rId80" Type="http://schemas.openxmlformats.org/officeDocument/2006/relationships/customXml" Target="../customXml/item16.xml"/><Relationship Id="rId85" Type="http://schemas.openxmlformats.org/officeDocument/2006/relationships/customXml" Target="../customXml/item21.xml"/><Relationship Id="rId93" Type="http://schemas.openxmlformats.org/officeDocument/2006/relationships/customXml" Target="../customXml/item29.xml"/><Relationship Id="rId98" Type="http://schemas.openxmlformats.org/officeDocument/2006/relationships/customXml" Target="../customXml/item3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openxmlformats.org/officeDocument/2006/relationships/pivotCacheDefinition" Target="pivotCache/pivotCacheDefinition9.xml"/><Relationship Id="rId33" Type="http://schemas.openxmlformats.org/officeDocument/2006/relationships/pivotCacheDefinition" Target="pivotCache/pivotCacheDefinition17.xml"/><Relationship Id="rId38" Type="http://schemas.openxmlformats.org/officeDocument/2006/relationships/pivotCacheDefinition" Target="pivotCache/pivotCacheDefinition22.xml"/><Relationship Id="rId46" Type="http://schemas.microsoft.com/office/2007/relationships/slicerCache" Target="slicerCaches/slicerCache3.xml"/><Relationship Id="rId59" Type="http://schemas.openxmlformats.org/officeDocument/2006/relationships/connections" Target="connections.xml"/><Relationship Id="rId67" Type="http://schemas.openxmlformats.org/officeDocument/2006/relationships/customXml" Target="../customXml/item3.xml"/><Relationship Id="rId103" Type="http://schemas.openxmlformats.org/officeDocument/2006/relationships/customXml" Target="../customXml/item39.xml"/><Relationship Id="rId108" Type="http://schemas.openxmlformats.org/officeDocument/2006/relationships/customXml" Target="../customXml/item44.xml"/><Relationship Id="rId20" Type="http://schemas.openxmlformats.org/officeDocument/2006/relationships/pivotCacheDefinition" Target="pivotCache/pivotCacheDefinition4.xml"/><Relationship Id="rId41" Type="http://schemas.openxmlformats.org/officeDocument/2006/relationships/pivotCacheDefinition" Target="pivotCache/pivotCacheDefinition25.xml"/><Relationship Id="rId54" Type="http://schemas.microsoft.com/office/2007/relationships/slicerCache" Target="slicerCaches/slicerCache11.xml"/><Relationship Id="rId62" Type="http://schemas.openxmlformats.org/officeDocument/2006/relationships/sheetMetadata" Target="metadata.xml"/><Relationship Id="rId70" Type="http://schemas.openxmlformats.org/officeDocument/2006/relationships/customXml" Target="../customXml/item6.xml"/><Relationship Id="rId75" Type="http://schemas.openxmlformats.org/officeDocument/2006/relationships/customXml" Target="../customXml/item11.xml"/><Relationship Id="rId83" Type="http://schemas.openxmlformats.org/officeDocument/2006/relationships/customXml" Target="../customXml/item19.xml"/><Relationship Id="rId88" Type="http://schemas.openxmlformats.org/officeDocument/2006/relationships/customXml" Target="../customXml/item24.xml"/><Relationship Id="rId91" Type="http://schemas.openxmlformats.org/officeDocument/2006/relationships/customXml" Target="../customXml/item27.xml"/><Relationship Id="rId96" Type="http://schemas.openxmlformats.org/officeDocument/2006/relationships/customXml" Target="../customXml/item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7.xml"/><Relationship Id="rId28" Type="http://schemas.openxmlformats.org/officeDocument/2006/relationships/pivotCacheDefinition" Target="pivotCache/pivotCacheDefinition12.xml"/><Relationship Id="rId36" Type="http://schemas.openxmlformats.org/officeDocument/2006/relationships/pivotCacheDefinition" Target="pivotCache/pivotCacheDefinition20.xml"/><Relationship Id="rId49" Type="http://schemas.microsoft.com/office/2007/relationships/slicerCache" Target="slicerCaches/slicerCache6.xml"/><Relationship Id="rId57" Type="http://schemas.microsoft.com/office/2007/relationships/slicerCache" Target="slicerCaches/slicerCache14.xml"/><Relationship Id="rId106" Type="http://schemas.openxmlformats.org/officeDocument/2006/relationships/customXml" Target="../customXml/item42.xml"/><Relationship Id="rId10" Type="http://schemas.openxmlformats.org/officeDocument/2006/relationships/worksheet" Target="worksheets/sheet10.xml"/><Relationship Id="rId31" Type="http://schemas.openxmlformats.org/officeDocument/2006/relationships/pivotCacheDefinition" Target="pivotCache/pivotCacheDefinition15.xml"/><Relationship Id="rId44" Type="http://schemas.microsoft.com/office/2007/relationships/slicerCache" Target="slicerCaches/slicerCache1.xml"/><Relationship Id="rId52" Type="http://schemas.microsoft.com/office/2007/relationships/slicerCache" Target="slicerCaches/slicerCache9.xml"/><Relationship Id="rId60" Type="http://schemas.openxmlformats.org/officeDocument/2006/relationships/styles" Target="styles.xml"/><Relationship Id="rId65" Type="http://schemas.openxmlformats.org/officeDocument/2006/relationships/customXml" Target="../customXml/item1.xml"/><Relationship Id="rId73" Type="http://schemas.openxmlformats.org/officeDocument/2006/relationships/customXml" Target="../customXml/item9.xml"/><Relationship Id="rId78" Type="http://schemas.openxmlformats.org/officeDocument/2006/relationships/customXml" Target="../customXml/item14.xml"/><Relationship Id="rId81" Type="http://schemas.openxmlformats.org/officeDocument/2006/relationships/customXml" Target="../customXml/item17.xml"/><Relationship Id="rId86" Type="http://schemas.openxmlformats.org/officeDocument/2006/relationships/customXml" Target="../customXml/item22.xml"/><Relationship Id="rId94" Type="http://schemas.openxmlformats.org/officeDocument/2006/relationships/customXml" Target="../customXml/item30.xml"/><Relationship Id="rId99" Type="http://schemas.openxmlformats.org/officeDocument/2006/relationships/customXml" Target="../customXml/item35.xml"/><Relationship Id="rId101" Type="http://schemas.openxmlformats.org/officeDocument/2006/relationships/customXml" Target="../customXml/item3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39" Type="http://schemas.openxmlformats.org/officeDocument/2006/relationships/pivotCacheDefinition" Target="pivotCache/pivotCacheDefinition23.xml"/><Relationship Id="rId34" Type="http://schemas.openxmlformats.org/officeDocument/2006/relationships/pivotCacheDefinition" Target="pivotCache/pivotCacheDefinition18.xml"/><Relationship Id="rId50" Type="http://schemas.microsoft.com/office/2007/relationships/slicerCache" Target="slicerCaches/slicerCache7.xml"/><Relationship Id="rId55" Type="http://schemas.microsoft.com/office/2007/relationships/slicerCache" Target="slicerCaches/slicerCache12.xml"/><Relationship Id="rId76" Type="http://schemas.openxmlformats.org/officeDocument/2006/relationships/customXml" Target="../customXml/item12.xml"/><Relationship Id="rId97" Type="http://schemas.openxmlformats.org/officeDocument/2006/relationships/customXml" Target="../customXml/item33.xml"/><Relationship Id="rId104" Type="http://schemas.openxmlformats.org/officeDocument/2006/relationships/customXml" Target="../customXml/item40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[Melkeleveranser_Midt_Norge_1995_2019.xlsx]PD_rang!Pivottabell13</c:name>
    <c:fmtId val="3"/>
  </c:pivotSource>
  <c:chart>
    <c:title>
      <c:tx>
        <c:strRef>
          <c:f>PD_rang!$C$3</c:f>
          <c:strCache>
            <c:ptCount val="1"/>
            <c:pt idx="0">
              <c:v>Innveid melkemengde kommunevis i 2019 i tusen liter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1612874168943211"/>
          <c:y val="5.2471818711945568E-2"/>
          <c:w val="0.72433683213709299"/>
          <c:h val="0.893792632078869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PD_rang!$C$3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PD_rang!$C$3</c:f>
              <c:strCache>
                <c:ptCount val="48"/>
                <c:pt idx="0">
                  <c:v>Røyrvik</c:v>
                </c:pt>
                <c:pt idx="1">
                  <c:v>Frøya</c:v>
                </c:pt>
                <c:pt idx="2">
                  <c:v>Meråker</c:v>
                </c:pt>
                <c:pt idx="3">
                  <c:v>Klæbu</c:v>
                </c:pt>
                <c:pt idx="4">
                  <c:v>Frosta</c:v>
                </c:pt>
                <c:pt idx="5">
                  <c:v>Hitra</c:v>
                </c:pt>
                <c:pt idx="6">
                  <c:v>Flatanger</c:v>
                </c:pt>
                <c:pt idx="7">
                  <c:v>Namsskogan</c:v>
                </c:pt>
                <c:pt idx="8">
                  <c:v>Holtålen</c:v>
                </c:pt>
                <c:pt idx="9">
                  <c:v>Malvik</c:v>
                </c:pt>
                <c:pt idx="10">
                  <c:v>Verran</c:v>
                </c:pt>
                <c:pt idx="11">
                  <c:v>Tydal</c:v>
                </c:pt>
                <c:pt idx="12">
                  <c:v>Leka</c:v>
                </c:pt>
                <c:pt idx="13">
                  <c:v>Skaun</c:v>
                </c:pt>
                <c:pt idx="14">
                  <c:v>Snillfjord</c:v>
                </c:pt>
                <c:pt idx="15">
                  <c:v>Trondheim</c:v>
                </c:pt>
                <c:pt idx="16">
                  <c:v>Roan</c:v>
                </c:pt>
                <c:pt idx="17">
                  <c:v>Osen</c:v>
                </c:pt>
                <c:pt idx="18">
                  <c:v>Fosnes</c:v>
                </c:pt>
                <c:pt idx="19">
                  <c:v>Lierne</c:v>
                </c:pt>
                <c:pt idx="20">
                  <c:v>Namsos</c:v>
                </c:pt>
                <c:pt idx="21">
                  <c:v>Høylandet</c:v>
                </c:pt>
                <c:pt idx="22">
                  <c:v>Vikna</c:v>
                </c:pt>
                <c:pt idx="23">
                  <c:v>Agdenes</c:v>
                </c:pt>
                <c:pt idx="24">
                  <c:v>Grong</c:v>
                </c:pt>
                <c:pt idx="25">
                  <c:v>Stjørdal</c:v>
                </c:pt>
                <c:pt idx="26">
                  <c:v>Røros</c:v>
                </c:pt>
                <c:pt idx="27">
                  <c:v>Ørland</c:v>
                </c:pt>
                <c:pt idx="28">
                  <c:v>Hemne</c:v>
                </c:pt>
                <c:pt idx="29">
                  <c:v>Bjugn</c:v>
                </c:pt>
                <c:pt idx="30">
                  <c:v>Rennebu</c:v>
                </c:pt>
                <c:pt idx="31">
                  <c:v>Orkdal</c:v>
                </c:pt>
                <c:pt idx="32">
                  <c:v>Snåsa</c:v>
                </c:pt>
                <c:pt idx="33">
                  <c:v>Selbu</c:v>
                </c:pt>
                <c:pt idx="34">
                  <c:v>Melhus</c:v>
                </c:pt>
                <c:pt idx="35">
                  <c:v>Oppdal</c:v>
                </c:pt>
                <c:pt idx="36">
                  <c:v>Rindal</c:v>
                </c:pt>
                <c:pt idx="37">
                  <c:v>Overhalla</c:v>
                </c:pt>
                <c:pt idx="38">
                  <c:v>Åfjord</c:v>
                </c:pt>
                <c:pt idx="39">
                  <c:v>Meldal</c:v>
                </c:pt>
                <c:pt idx="40">
                  <c:v>Namdalseid</c:v>
                </c:pt>
                <c:pt idx="41">
                  <c:v>Inderøy</c:v>
                </c:pt>
                <c:pt idx="42">
                  <c:v>Midtre Gauldal</c:v>
                </c:pt>
                <c:pt idx="43">
                  <c:v>Nærøy</c:v>
                </c:pt>
                <c:pt idx="44">
                  <c:v>Verdal</c:v>
                </c:pt>
                <c:pt idx="45">
                  <c:v>Indre Fosen</c:v>
                </c:pt>
                <c:pt idx="46">
                  <c:v>Levanger</c:v>
                </c:pt>
                <c:pt idx="47">
                  <c:v>Steinkjer</c:v>
                </c:pt>
              </c:strCache>
            </c:strRef>
          </c:cat>
          <c:val>
            <c:numRef>
              <c:f>PD_rang!$C$3</c:f>
              <c:numCache>
                <c:formatCode>_-* #\ ##0_-;\-* #\ ##0_-;_-* "-"??_-;_-@_-</c:formatCode>
                <c:ptCount val="48"/>
                <c:pt idx="0">
                  <c:v>398.339</c:v>
                </c:pt>
                <c:pt idx="1">
                  <c:v>525.89400000000001</c:v>
                </c:pt>
                <c:pt idx="2">
                  <c:v>588.73599999999999</c:v>
                </c:pt>
                <c:pt idx="3">
                  <c:v>1059.528</c:v>
                </c:pt>
                <c:pt idx="4">
                  <c:v>1257.684</c:v>
                </c:pt>
                <c:pt idx="5">
                  <c:v>1378.3789999999999</c:v>
                </c:pt>
                <c:pt idx="6">
                  <c:v>1883.184</c:v>
                </c:pt>
                <c:pt idx="7">
                  <c:v>1890.6780000000001</c:v>
                </c:pt>
                <c:pt idx="8">
                  <c:v>2085.1990000000001</c:v>
                </c:pt>
                <c:pt idx="9">
                  <c:v>2227.0479999999998</c:v>
                </c:pt>
                <c:pt idx="10">
                  <c:v>2279.6109999999999</c:v>
                </c:pt>
                <c:pt idx="11">
                  <c:v>2488.7550000000001</c:v>
                </c:pt>
                <c:pt idx="12">
                  <c:v>2884.6759999999999</c:v>
                </c:pt>
                <c:pt idx="13">
                  <c:v>3087.8580000000002</c:v>
                </c:pt>
                <c:pt idx="14">
                  <c:v>3265.616</c:v>
                </c:pt>
                <c:pt idx="15">
                  <c:v>3273.5309999999999</c:v>
                </c:pt>
                <c:pt idx="16">
                  <c:v>3417.442</c:v>
                </c:pt>
                <c:pt idx="17">
                  <c:v>3427.973</c:v>
                </c:pt>
                <c:pt idx="18">
                  <c:v>3813.2020000000002</c:v>
                </c:pt>
                <c:pt idx="19">
                  <c:v>3819.4960000000001</c:v>
                </c:pt>
                <c:pt idx="20">
                  <c:v>4307.3130000000001</c:v>
                </c:pt>
                <c:pt idx="21">
                  <c:v>5412.44</c:v>
                </c:pt>
                <c:pt idx="22">
                  <c:v>5433.683</c:v>
                </c:pt>
                <c:pt idx="23">
                  <c:v>5703.4219999999996</c:v>
                </c:pt>
                <c:pt idx="24">
                  <c:v>5838.9080000000004</c:v>
                </c:pt>
                <c:pt idx="25">
                  <c:v>5942.75</c:v>
                </c:pt>
                <c:pt idx="26">
                  <c:v>6159.3310000000001</c:v>
                </c:pt>
                <c:pt idx="27">
                  <c:v>6294.8180000000002</c:v>
                </c:pt>
                <c:pt idx="28">
                  <c:v>6950.2039999999997</c:v>
                </c:pt>
                <c:pt idx="29">
                  <c:v>7046.7169999999996</c:v>
                </c:pt>
                <c:pt idx="30">
                  <c:v>7249.27</c:v>
                </c:pt>
                <c:pt idx="31">
                  <c:v>8232.125</c:v>
                </c:pt>
                <c:pt idx="32">
                  <c:v>8257.3919999999998</c:v>
                </c:pt>
                <c:pt idx="33">
                  <c:v>8909.2459999999992</c:v>
                </c:pt>
                <c:pt idx="34">
                  <c:v>8923.9459999999999</c:v>
                </c:pt>
                <c:pt idx="35">
                  <c:v>9015.8510000000006</c:v>
                </c:pt>
                <c:pt idx="36">
                  <c:v>10418.496999999999</c:v>
                </c:pt>
                <c:pt idx="37">
                  <c:v>10618.043</c:v>
                </c:pt>
                <c:pt idx="38">
                  <c:v>11006.285</c:v>
                </c:pt>
                <c:pt idx="39">
                  <c:v>11019.1</c:v>
                </c:pt>
                <c:pt idx="40">
                  <c:v>11178.781000000001</c:v>
                </c:pt>
                <c:pt idx="41">
                  <c:v>11370.775</c:v>
                </c:pt>
                <c:pt idx="42">
                  <c:v>11866.103999999999</c:v>
                </c:pt>
                <c:pt idx="43">
                  <c:v>12945.092000000001</c:v>
                </c:pt>
                <c:pt idx="44">
                  <c:v>12989.2</c:v>
                </c:pt>
                <c:pt idx="45">
                  <c:v>18028.352999999999</c:v>
                </c:pt>
                <c:pt idx="46">
                  <c:v>24418.646000000001</c:v>
                </c:pt>
                <c:pt idx="47">
                  <c:v>29187.09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7-4BA0-89AD-BAECC0C4D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035739080"/>
        <c:axId val="2035739736"/>
      </c:barChart>
      <c:catAx>
        <c:axId val="2035739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35739736"/>
        <c:crosses val="autoZero"/>
        <c:auto val="1"/>
        <c:lblAlgn val="ctr"/>
        <c:lblOffset val="100"/>
        <c:tickLblSkip val="1"/>
        <c:noMultiLvlLbl val="0"/>
      </c:catAx>
      <c:valAx>
        <c:axId val="2035739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tusen liter</a:t>
                </a:r>
              </a:p>
            </c:rich>
          </c:tx>
          <c:layout>
            <c:manualLayout>
              <c:xMode val="edge"/>
              <c:yMode val="edge"/>
              <c:x val="0.54330982183458076"/>
              <c:y val="0.973040057623224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35739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P_utvikling!$O$7</c:f>
          <c:strCache>
            <c:ptCount val="1"/>
            <c:pt idx="0">
              <c:v>Trøndelag sin andel av melkeleverandørene (hentepunktene) av Midt-Norge perioden 1995 - 2019 i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P_utvikling!$AB$17</c:f>
              <c:strCache>
                <c:ptCount val="1"/>
                <c:pt idx="0">
                  <c:v>Trøndelag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8B-4546-8EA9-A318E019F1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P_utvikling!$AA$18:$AA$42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P_utvikling!$AB$18:$AB$42</c:f>
              <c:numCache>
                <c:formatCode>0.0\ %</c:formatCode>
                <c:ptCount val="25"/>
                <c:pt idx="0">
                  <c:v>0.76727935591675522</c:v>
                </c:pt>
                <c:pt idx="1">
                  <c:v>0.76821800367421922</c:v>
                </c:pt>
                <c:pt idx="2">
                  <c:v>0.76986089644513134</c:v>
                </c:pt>
                <c:pt idx="3">
                  <c:v>0.77224880382775118</c:v>
                </c:pt>
                <c:pt idx="4">
                  <c:v>0.78021793797150041</c:v>
                </c:pt>
                <c:pt idx="5">
                  <c:v>0.77914856646394437</c:v>
                </c:pt>
                <c:pt idx="6">
                  <c:v>0.77817974105102816</c:v>
                </c:pt>
                <c:pt idx="7">
                  <c:v>0.77768779105081998</c:v>
                </c:pt>
                <c:pt idx="8">
                  <c:v>0.77820677820677819</c:v>
                </c:pt>
                <c:pt idx="9">
                  <c:v>0.77977528089887638</c:v>
                </c:pt>
                <c:pt idx="10">
                  <c:v>0.77577741407528644</c:v>
                </c:pt>
                <c:pt idx="11">
                  <c:v>0.7792405063291139</c:v>
                </c:pt>
                <c:pt idx="12">
                  <c:v>0.7795167490389896</c:v>
                </c:pt>
                <c:pt idx="13">
                  <c:v>0.77959660917860274</c:v>
                </c:pt>
                <c:pt idx="14">
                  <c:v>0.77983407785577541</c:v>
                </c:pt>
                <c:pt idx="15">
                  <c:v>0.77857878475798148</c:v>
                </c:pt>
                <c:pt idx="16">
                  <c:v>0.77731239092495641</c:v>
                </c:pt>
                <c:pt idx="17">
                  <c:v>0.78239881173412551</c:v>
                </c:pt>
                <c:pt idx="18">
                  <c:v>0.78456717587152369</c:v>
                </c:pt>
                <c:pt idx="19">
                  <c:v>0.78305785123966942</c:v>
                </c:pt>
                <c:pt idx="20">
                  <c:v>0.78199470432480145</c:v>
                </c:pt>
                <c:pt idx="21">
                  <c:v>0.78401826484018267</c:v>
                </c:pt>
                <c:pt idx="22">
                  <c:v>0.7850815850815851</c:v>
                </c:pt>
                <c:pt idx="23">
                  <c:v>0.78080857282026306</c:v>
                </c:pt>
                <c:pt idx="24">
                  <c:v>0.78123406425293218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7-4EE7-981F-55FCD4CB4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063965824"/>
        <c:axId val="1063966152"/>
      </c:barChart>
      <c:catAx>
        <c:axId val="106396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63966152"/>
        <c:crosses val="autoZero"/>
        <c:auto val="1"/>
        <c:lblAlgn val="ctr"/>
        <c:lblOffset val="100"/>
        <c:noMultiLvlLbl val="0"/>
      </c:catAx>
      <c:valAx>
        <c:axId val="106396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6396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[Melkeleveranser_Midt_Norge_1995_2019.xlsx]PD_rang!Pivottabell15</c:name>
    <c:fmtId val="3"/>
  </c:pivotSource>
  <c:chart>
    <c:title>
      <c:tx>
        <c:strRef>
          <c:f>PD_rang!$C$2</c:f>
          <c:strCache>
            <c:ptCount val="1"/>
            <c:pt idx="0">
              <c:v>Antall melkeleverandører (hentepunkt) kommunevis i 2019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6688692038495187"/>
          <c:y val="7.0359670285013692E-2"/>
          <c:w val="0.78355752405949253"/>
          <c:h val="0.875601353715983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PD_rang!$C$2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PD_rang!$C$2</c:f>
              <c:strCache>
                <c:ptCount val="48"/>
                <c:pt idx="0">
                  <c:v>Meråker</c:v>
                </c:pt>
                <c:pt idx="1">
                  <c:v>Frøya</c:v>
                </c:pt>
                <c:pt idx="2">
                  <c:v>Røyrvik</c:v>
                </c:pt>
                <c:pt idx="3">
                  <c:v>Klæbu</c:v>
                </c:pt>
                <c:pt idx="4">
                  <c:v>Frosta</c:v>
                </c:pt>
                <c:pt idx="5">
                  <c:v>Namsskogan</c:v>
                </c:pt>
                <c:pt idx="6">
                  <c:v>Flatanger</c:v>
                </c:pt>
                <c:pt idx="7">
                  <c:v>Hitra</c:v>
                </c:pt>
                <c:pt idx="8">
                  <c:v>Malvik</c:v>
                </c:pt>
                <c:pt idx="9">
                  <c:v>Osen</c:v>
                </c:pt>
                <c:pt idx="10">
                  <c:v>Tydal</c:v>
                </c:pt>
                <c:pt idx="11">
                  <c:v>Fosnes</c:v>
                </c:pt>
                <c:pt idx="12">
                  <c:v>Verran</c:v>
                </c:pt>
                <c:pt idx="13">
                  <c:v>Skaun</c:v>
                </c:pt>
                <c:pt idx="14">
                  <c:v>Roan</c:v>
                </c:pt>
                <c:pt idx="15">
                  <c:v>Lierne</c:v>
                </c:pt>
                <c:pt idx="16">
                  <c:v>Snillfjord</c:v>
                </c:pt>
                <c:pt idx="17">
                  <c:v>Grong</c:v>
                </c:pt>
                <c:pt idx="18">
                  <c:v>Holtålen</c:v>
                </c:pt>
                <c:pt idx="19">
                  <c:v>Namsos</c:v>
                </c:pt>
                <c:pt idx="20">
                  <c:v>Leka</c:v>
                </c:pt>
                <c:pt idx="21">
                  <c:v>Trondheim</c:v>
                </c:pt>
                <c:pt idx="22">
                  <c:v>Vikna</c:v>
                </c:pt>
                <c:pt idx="23">
                  <c:v>Ørland</c:v>
                </c:pt>
                <c:pt idx="24">
                  <c:v>Agdenes</c:v>
                </c:pt>
                <c:pt idx="25">
                  <c:v>Bjugn</c:v>
                </c:pt>
                <c:pt idx="26">
                  <c:v>Hemne</c:v>
                </c:pt>
                <c:pt idx="27">
                  <c:v>Høylandet</c:v>
                </c:pt>
                <c:pt idx="28">
                  <c:v>Røros</c:v>
                </c:pt>
                <c:pt idx="29">
                  <c:v>Selbu</c:v>
                </c:pt>
                <c:pt idx="30">
                  <c:v>Orkdal</c:v>
                </c:pt>
                <c:pt idx="31">
                  <c:v>Stjørdal</c:v>
                </c:pt>
                <c:pt idx="32">
                  <c:v>Snåsa</c:v>
                </c:pt>
                <c:pt idx="33">
                  <c:v>Åfjord</c:v>
                </c:pt>
                <c:pt idx="34">
                  <c:v>Meldal</c:v>
                </c:pt>
                <c:pt idx="35">
                  <c:v>Rennebu</c:v>
                </c:pt>
                <c:pt idx="36">
                  <c:v>Melhus</c:v>
                </c:pt>
                <c:pt idx="37">
                  <c:v>Rindal</c:v>
                </c:pt>
                <c:pt idx="38">
                  <c:v>Overhalla</c:v>
                </c:pt>
                <c:pt idx="39">
                  <c:v>Namdalseid</c:v>
                </c:pt>
                <c:pt idx="40">
                  <c:v>Oppdal</c:v>
                </c:pt>
                <c:pt idx="41">
                  <c:v>Inderøy</c:v>
                </c:pt>
                <c:pt idx="42">
                  <c:v>Nærøy</c:v>
                </c:pt>
                <c:pt idx="43">
                  <c:v>Verdal</c:v>
                </c:pt>
                <c:pt idx="44">
                  <c:v>Midtre Gauldal</c:v>
                </c:pt>
                <c:pt idx="45">
                  <c:v>Levanger</c:v>
                </c:pt>
                <c:pt idx="46">
                  <c:v>Indre Fosen</c:v>
                </c:pt>
                <c:pt idx="47">
                  <c:v>Steinkjer</c:v>
                </c:pt>
              </c:strCache>
            </c:strRef>
          </c:cat>
          <c:val>
            <c:numRef>
              <c:f>PD_rang!$C$2</c:f>
              <c:numCache>
                <c:formatCode>General</c:formatCode>
                <c:ptCount val="4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12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22</c:v>
                </c:pt>
                <c:pt idx="22">
                  <c:v>23</c:v>
                </c:pt>
                <c:pt idx="23">
                  <c:v>25</c:v>
                </c:pt>
                <c:pt idx="24">
                  <c:v>28</c:v>
                </c:pt>
                <c:pt idx="25">
                  <c:v>28</c:v>
                </c:pt>
                <c:pt idx="26">
                  <c:v>30</c:v>
                </c:pt>
                <c:pt idx="27">
                  <c:v>30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39</c:v>
                </c:pt>
                <c:pt idx="32">
                  <c:v>41</c:v>
                </c:pt>
                <c:pt idx="33">
                  <c:v>41</c:v>
                </c:pt>
                <c:pt idx="34">
                  <c:v>43</c:v>
                </c:pt>
                <c:pt idx="35">
                  <c:v>44</c:v>
                </c:pt>
                <c:pt idx="36">
                  <c:v>46</c:v>
                </c:pt>
                <c:pt idx="37">
                  <c:v>47</c:v>
                </c:pt>
                <c:pt idx="38">
                  <c:v>47</c:v>
                </c:pt>
                <c:pt idx="39">
                  <c:v>49</c:v>
                </c:pt>
                <c:pt idx="40">
                  <c:v>52</c:v>
                </c:pt>
                <c:pt idx="41">
                  <c:v>54</c:v>
                </c:pt>
                <c:pt idx="42">
                  <c:v>56</c:v>
                </c:pt>
                <c:pt idx="43">
                  <c:v>60</c:v>
                </c:pt>
                <c:pt idx="44">
                  <c:v>81</c:v>
                </c:pt>
                <c:pt idx="45">
                  <c:v>84</c:v>
                </c:pt>
                <c:pt idx="46">
                  <c:v>84</c:v>
                </c:pt>
                <c:pt idx="47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1-4E66-B07C-0CC169A63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035750888"/>
        <c:axId val="2035747936"/>
      </c:barChart>
      <c:catAx>
        <c:axId val="2035750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35747936"/>
        <c:crosses val="autoZero"/>
        <c:auto val="1"/>
        <c:lblAlgn val="ctr"/>
        <c:lblOffset val="100"/>
        <c:tickLblSkip val="1"/>
        <c:noMultiLvlLbl val="0"/>
      </c:catAx>
      <c:valAx>
        <c:axId val="2035747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layout>
            <c:manualLayout>
              <c:xMode val="edge"/>
              <c:yMode val="edge"/>
              <c:x val="0.51314479440069993"/>
              <c:y val="0.97000661457218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35750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[Melkeleveranser_Midt_Norge_1995_2019.xlsx]PD_rang!Pivottabell17</c:name>
    <c:fmtId val="3"/>
  </c:pivotSource>
  <c:chart>
    <c:title>
      <c:tx>
        <c:strRef>
          <c:f>PD_rang!$C$4</c:f>
          <c:strCache>
            <c:ptCount val="1"/>
            <c:pt idx="0">
              <c:v>Gjennomsnittlig innved melkemengde per foretak i 2019 i tusen liter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7030336832895887"/>
          <c:y val="7.4895158018496902E-2"/>
          <c:w val="0.78014107611548555"/>
          <c:h val="0.874627309007509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PD_rang!$C$4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PD_rang!$C$4</c:f>
              <c:strCache>
                <c:ptCount val="48"/>
                <c:pt idx="0">
                  <c:v>Røyrvik</c:v>
                </c:pt>
                <c:pt idx="1">
                  <c:v>Hitra</c:v>
                </c:pt>
                <c:pt idx="2">
                  <c:v>Holtålen</c:v>
                </c:pt>
                <c:pt idx="3">
                  <c:v>Leka</c:v>
                </c:pt>
                <c:pt idx="4">
                  <c:v>Midtre Gauldal</c:v>
                </c:pt>
                <c:pt idx="5">
                  <c:v>Trondheim</c:v>
                </c:pt>
                <c:pt idx="6">
                  <c:v>Klæbu</c:v>
                </c:pt>
                <c:pt idx="7">
                  <c:v>Verran</c:v>
                </c:pt>
                <c:pt idx="8">
                  <c:v>Stjørdal</c:v>
                </c:pt>
                <c:pt idx="9">
                  <c:v>Frosta</c:v>
                </c:pt>
                <c:pt idx="10">
                  <c:v>Rennebu</c:v>
                </c:pt>
                <c:pt idx="11">
                  <c:v>Oppdal</c:v>
                </c:pt>
                <c:pt idx="12">
                  <c:v>Frøya</c:v>
                </c:pt>
                <c:pt idx="13">
                  <c:v>Høylandet</c:v>
                </c:pt>
                <c:pt idx="14">
                  <c:v>Malvik</c:v>
                </c:pt>
                <c:pt idx="15">
                  <c:v>Røros</c:v>
                </c:pt>
                <c:pt idx="16">
                  <c:v>Tydal</c:v>
                </c:pt>
                <c:pt idx="17">
                  <c:v>Snillfjord</c:v>
                </c:pt>
                <c:pt idx="18">
                  <c:v>Melhus</c:v>
                </c:pt>
                <c:pt idx="19">
                  <c:v>Snåsa</c:v>
                </c:pt>
                <c:pt idx="20">
                  <c:v>Agdenes</c:v>
                </c:pt>
                <c:pt idx="21">
                  <c:v>Skaun</c:v>
                </c:pt>
                <c:pt idx="22">
                  <c:v>Inderøy</c:v>
                </c:pt>
                <c:pt idx="23">
                  <c:v>Roan</c:v>
                </c:pt>
                <c:pt idx="24">
                  <c:v>Indre Fosen</c:v>
                </c:pt>
                <c:pt idx="25">
                  <c:v>Verdal</c:v>
                </c:pt>
                <c:pt idx="26">
                  <c:v>Rindal</c:v>
                </c:pt>
                <c:pt idx="27">
                  <c:v>Lierne</c:v>
                </c:pt>
                <c:pt idx="28">
                  <c:v>Overhalla</c:v>
                </c:pt>
                <c:pt idx="29">
                  <c:v>Namsos</c:v>
                </c:pt>
                <c:pt idx="30">
                  <c:v>Namdalseid</c:v>
                </c:pt>
                <c:pt idx="31">
                  <c:v>Nærøy</c:v>
                </c:pt>
                <c:pt idx="32">
                  <c:v>Hemne</c:v>
                </c:pt>
                <c:pt idx="33">
                  <c:v>Orkdal</c:v>
                </c:pt>
                <c:pt idx="34">
                  <c:v>Flatanger</c:v>
                </c:pt>
                <c:pt idx="35">
                  <c:v>Vikna</c:v>
                </c:pt>
                <c:pt idx="36">
                  <c:v>Namsskogan</c:v>
                </c:pt>
                <c:pt idx="37">
                  <c:v>Steinkjer</c:v>
                </c:pt>
                <c:pt idx="38">
                  <c:v>Bjugn</c:v>
                </c:pt>
                <c:pt idx="39">
                  <c:v>Ørland</c:v>
                </c:pt>
                <c:pt idx="40">
                  <c:v>Meldal</c:v>
                </c:pt>
                <c:pt idx="41">
                  <c:v>Selbu</c:v>
                </c:pt>
                <c:pt idx="42">
                  <c:v>Osen</c:v>
                </c:pt>
                <c:pt idx="43">
                  <c:v>Åfjord</c:v>
                </c:pt>
                <c:pt idx="44">
                  <c:v>Fosnes</c:v>
                </c:pt>
                <c:pt idx="45">
                  <c:v>Levanger</c:v>
                </c:pt>
                <c:pt idx="46">
                  <c:v>Meråker</c:v>
                </c:pt>
                <c:pt idx="47">
                  <c:v>Grong</c:v>
                </c:pt>
              </c:strCache>
            </c:strRef>
          </c:cat>
          <c:val>
            <c:numRef>
              <c:f>PD_rang!$C$4</c:f>
              <c:numCache>
                <c:formatCode>0</c:formatCode>
                <c:ptCount val="48"/>
                <c:pt idx="0">
                  <c:v>99.58475</c:v>
                </c:pt>
                <c:pt idx="1">
                  <c:v>114.86491666666667</c:v>
                </c:pt>
                <c:pt idx="2">
                  <c:v>115.84438888888889</c:v>
                </c:pt>
                <c:pt idx="3">
                  <c:v>144.2338</c:v>
                </c:pt>
                <c:pt idx="4">
                  <c:v>146.49511111111113</c:v>
                </c:pt>
                <c:pt idx="5">
                  <c:v>148.79686363636364</c:v>
                </c:pt>
                <c:pt idx="6">
                  <c:v>151.36114285714288</c:v>
                </c:pt>
                <c:pt idx="7">
                  <c:v>151.97406666666669</c:v>
                </c:pt>
                <c:pt idx="8">
                  <c:v>152.37820512820514</c:v>
                </c:pt>
                <c:pt idx="9">
                  <c:v>157.2105</c:v>
                </c:pt>
                <c:pt idx="10">
                  <c:v>164.75613636363636</c:v>
                </c:pt>
                <c:pt idx="11">
                  <c:v>173.38175000000001</c:v>
                </c:pt>
                <c:pt idx="12">
                  <c:v>175.298</c:v>
                </c:pt>
                <c:pt idx="13">
                  <c:v>180.41466666666665</c:v>
                </c:pt>
                <c:pt idx="14">
                  <c:v>185.58733333333333</c:v>
                </c:pt>
                <c:pt idx="15">
                  <c:v>186.64639393939396</c:v>
                </c:pt>
                <c:pt idx="16">
                  <c:v>191.44269230769231</c:v>
                </c:pt>
                <c:pt idx="17">
                  <c:v>192.0950588235294</c:v>
                </c:pt>
                <c:pt idx="18">
                  <c:v>193.99882608695651</c:v>
                </c:pt>
                <c:pt idx="19">
                  <c:v>201.39980487804877</c:v>
                </c:pt>
                <c:pt idx="20">
                  <c:v>203.69364285714286</c:v>
                </c:pt>
                <c:pt idx="21">
                  <c:v>205.85720000000001</c:v>
                </c:pt>
                <c:pt idx="22">
                  <c:v>210.56990740740741</c:v>
                </c:pt>
                <c:pt idx="23">
                  <c:v>213.590125</c:v>
                </c:pt>
                <c:pt idx="24">
                  <c:v>214.62325000000001</c:v>
                </c:pt>
                <c:pt idx="25">
                  <c:v>216.48666666666665</c:v>
                </c:pt>
                <c:pt idx="26">
                  <c:v>221.67014893617022</c:v>
                </c:pt>
                <c:pt idx="27">
                  <c:v>224.67623529411765</c:v>
                </c:pt>
                <c:pt idx="28">
                  <c:v>225.9158085106383</c:v>
                </c:pt>
                <c:pt idx="29">
                  <c:v>226.70068421052633</c:v>
                </c:pt>
                <c:pt idx="30">
                  <c:v>228.13838775510203</c:v>
                </c:pt>
                <c:pt idx="31">
                  <c:v>231.16235714285713</c:v>
                </c:pt>
                <c:pt idx="32">
                  <c:v>231.67346666666668</c:v>
                </c:pt>
                <c:pt idx="33">
                  <c:v>235.20357142857142</c:v>
                </c:pt>
                <c:pt idx="34">
                  <c:v>235.398</c:v>
                </c:pt>
                <c:pt idx="35">
                  <c:v>236.24708695652174</c:v>
                </c:pt>
                <c:pt idx="36">
                  <c:v>236.33475000000001</c:v>
                </c:pt>
                <c:pt idx="37">
                  <c:v>247.34822033898305</c:v>
                </c:pt>
                <c:pt idx="38">
                  <c:v>251.66846428571429</c:v>
                </c:pt>
                <c:pt idx="39">
                  <c:v>251.79272</c:v>
                </c:pt>
                <c:pt idx="40">
                  <c:v>256.25813953488375</c:v>
                </c:pt>
                <c:pt idx="41">
                  <c:v>262.03664705882352</c:v>
                </c:pt>
                <c:pt idx="42">
                  <c:v>263.69023076923077</c:v>
                </c:pt>
                <c:pt idx="43">
                  <c:v>268.44597560975609</c:v>
                </c:pt>
                <c:pt idx="44">
                  <c:v>272.37157142857143</c:v>
                </c:pt>
                <c:pt idx="45">
                  <c:v>290.69816666666668</c:v>
                </c:pt>
                <c:pt idx="46">
                  <c:v>294.36799999999999</c:v>
                </c:pt>
                <c:pt idx="47">
                  <c:v>343.46517647058823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4-4799-8859-06091DA10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2872383"/>
        <c:axId val="62871399"/>
      </c:barChart>
      <c:catAx>
        <c:axId val="62872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871399"/>
        <c:crosses val="autoZero"/>
        <c:auto val="1"/>
        <c:lblAlgn val="ctr"/>
        <c:lblOffset val="100"/>
        <c:tickLblSkip val="1"/>
        <c:noMultiLvlLbl val="0"/>
      </c:catAx>
      <c:valAx>
        <c:axId val="62871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tusen liter</a:t>
                </a:r>
              </a:p>
            </c:rich>
          </c:tx>
          <c:layout>
            <c:manualLayout>
              <c:xMode val="edge"/>
              <c:yMode val="edge"/>
              <c:x val="0.4862003499562555"/>
              <c:y val="0.973442377273818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872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[Melkeleveranser_Midt_Norge_1995_2019.xlsx]P_utvikling!Pivottabell19</c:name>
    <c:fmtId val="3"/>
  </c:pivotSource>
  <c:chart>
    <c:title>
      <c:tx>
        <c:strRef>
          <c:f>P_utvikling!$O$2</c:f>
          <c:strCache>
            <c:ptCount val="1"/>
            <c:pt idx="0">
              <c:v>Melkeleveranser i Trøndelag 1995 - 2019 i tusen liter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accen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P_utvikling!$O$2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564-4D18-827A-7350A527162C}"/>
              </c:ext>
            </c:extLst>
          </c:dPt>
          <c:dLbls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64-4D18-827A-7350A52716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P_utvikling!$O$2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P_utvikling!$O$2</c:f>
              <c:numCache>
                <c:formatCode>_-* #\ ##0_-;\-* #\ ##0_-;_-* "-"??_-;_-@_-</c:formatCode>
                <c:ptCount val="25"/>
                <c:pt idx="0">
                  <c:v>364342</c:v>
                </c:pt>
                <c:pt idx="1">
                  <c:v>358747</c:v>
                </c:pt>
                <c:pt idx="2">
                  <c:v>360610.37300000002</c:v>
                </c:pt>
                <c:pt idx="3">
                  <c:v>358627.21500000008</c:v>
                </c:pt>
                <c:pt idx="4">
                  <c:v>353316.69800000003</c:v>
                </c:pt>
                <c:pt idx="5">
                  <c:v>334719.89200000005</c:v>
                </c:pt>
                <c:pt idx="6">
                  <c:v>322854.11600000004</c:v>
                </c:pt>
                <c:pt idx="7">
                  <c:v>324411.51700000011</c:v>
                </c:pt>
                <c:pt idx="8">
                  <c:v>329277.25100000005</c:v>
                </c:pt>
                <c:pt idx="9">
                  <c:v>328610</c:v>
                </c:pt>
                <c:pt idx="10">
                  <c:v>327393</c:v>
                </c:pt>
                <c:pt idx="11">
                  <c:v>325257</c:v>
                </c:pt>
                <c:pt idx="12">
                  <c:v>339336</c:v>
                </c:pt>
                <c:pt idx="13">
                  <c:v>332730</c:v>
                </c:pt>
                <c:pt idx="14">
                  <c:v>326259</c:v>
                </c:pt>
                <c:pt idx="15">
                  <c:v>330538.11399999988</c:v>
                </c:pt>
                <c:pt idx="16">
                  <c:v>324909.76899999997</c:v>
                </c:pt>
                <c:pt idx="17">
                  <c:v>336984.7649999999</c:v>
                </c:pt>
                <c:pt idx="18">
                  <c:v>333564.29999999993</c:v>
                </c:pt>
                <c:pt idx="19">
                  <c:v>329127.4169999999</c:v>
                </c:pt>
                <c:pt idx="20">
                  <c:v>336882.96899999998</c:v>
                </c:pt>
                <c:pt idx="21">
                  <c:v>335940.56800000003</c:v>
                </c:pt>
                <c:pt idx="22">
                  <c:v>330072.39099999995</c:v>
                </c:pt>
                <c:pt idx="23">
                  <c:v>335319.12199999992</c:v>
                </c:pt>
                <c:pt idx="24">
                  <c:v>329776.21100000001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FB-4B07-BAA8-B05BA5C02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035639368"/>
        <c:axId val="2035639696"/>
      </c:barChart>
      <c:catAx>
        <c:axId val="2035639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35639696"/>
        <c:crosses val="autoZero"/>
        <c:auto val="1"/>
        <c:lblAlgn val="ctr"/>
        <c:lblOffset val="100"/>
        <c:noMultiLvlLbl val="0"/>
      </c:catAx>
      <c:valAx>
        <c:axId val="20356396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tusen liter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* #\ ##0_-;\-* #\ 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35639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[Melkeleveranser_Midt_Norge_1995_2019.xlsx]P_utvikling!Pivottabell20</c:name>
    <c:fmtId val="3"/>
  </c:pivotSource>
  <c:chart>
    <c:title>
      <c:tx>
        <c:strRef>
          <c:f>P_utvikling!$O$3</c:f>
          <c:strCache>
            <c:ptCount val="1"/>
            <c:pt idx="0">
              <c:v>Antall melkeleverandører i Trøndelag i perioden 1995 - 2019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accen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P_utvikling!$O$3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BF1-495F-BAC0-704392A28F8C}"/>
              </c:ext>
            </c:extLst>
          </c:dPt>
          <c:dLbls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F1-495F-BAC0-704392A28F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P_utvikling!$O$3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P_utvikling!$O$3</c:f>
              <c:numCache>
                <c:formatCode>_-* #\ ##0_-;\-* #\ ##0_-;_-* "-"??_-;_-@_-</c:formatCode>
                <c:ptCount val="25"/>
                <c:pt idx="0">
                  <c:v>5051</c:v>
                </c:pt>
                <c:pt idx="1">
                  <c:v>5018</c:v>
                </c:pt>
                <c:pt idx="2">
                  <c:v>4981</c:v>
                </c:pt>
                <c:pt idx="3">
                  <c:v>4842</c:v>
                </c:pt>
                <c:pt idx="4">
                  <c:v>4654</c:v>
                </c:pt>
                <c:pt idx="5">
                  <c:v>4484</c:v>
                </c:pt>
                <c:pt idx="6">
                  <c:v>4087</c:v>
                </c:pt>
                <c:pt idx="7">
                  <c:v>3841</c:v>
                </c:pt>
                <c:pt idx="8">
                  <c:v>3628</c:v>
                </c:pt>
                <c:pt idx="9">
                  <c:v>3470</c:v>
                </c:pt>
                <c:pt idx="10">
                  <c:v>3318</c:v>
                </c:pt>
                <c:pt idx="11">
                  <c:v>3078</c:v>
                </c:pt>
                <c:pt idx="12">
                  <c:v>2839</c:v>
                </c:pt>
                <c:pt idx="13">
                  <c:v>2667</c:v>
                </c:pt>
                <c:pt idx="14">
                  <c:v>2444</c:v>
                </c:pt>
                <c:pt idx="15">
                  <c:v>2268</c:v>
                </c:pt>
                <c:pt idx="16">
                  <c:v>2227</c:v>
                </c:pt>
                <c:pt idx="17">
                  <c:v>2107</c:v>
                </c:pt>
                <c:pt idx="18">
                  <c:v>2003</c:v>
                </c:pt>
                <c:pt idx="19">
                  <c:v>1895</c:v>
                </c:pt>
                <c:pt idx="20">
                  <c:v>1772</c:v>
                </c:pt>
                <c:pt idx="21">
                  <c:v>1717</c:v>
                </c:pt>
                <c:pt idx="22">
                  <c:v>1684</c:v>
                </c:pt>
                <c:pt idx="23">
                  <c:v>1603</c:v>
                </c:pt>
                <c:pt idx="24">
                  <c:v>1532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A4-4168-A4C9-656332F7F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035759088"/>
        <c:axId val="2035760728"/>
      </c:barChart>
      <c:catAx>
        <c:axId val="203575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35760728"/>
        <c:crosses val="autoZero"/>
        <c:auto val="1"/>
        <c:lblAlgn val="ctr"/>
        <c:lblOffset val="100"/>
        <c:noMultiLvlLbl val="0"/>
      </c:catAx>
      <c:valAx>
        <c:axId val="203576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3575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[Melkeleveranser_Midt_Norge_1995_2019.xlsx]P_utvikling!Pivottabell21</c:name>
    <c:fmtId val="3"/>
  </c:pivotSource>
  <c:chart>
    <c:title>
      <c:tx>
        <c:strRef>
          <c:f>P_utvikling!$O$4</c:f>
          <c:strCache>
            <c:ptCount val="1"/>
            <c:pt idx="0">
              <c:v>Gjennomsnittlig melkeleveranse per hentepunkt i Trøndelag 1995 - 2019 i tusen liter</c:v>
            </c:pt>
          </c:strCache>
        </c:strRef>
      </c:tx>
      <c:layout>
        <c:manualLayout>
          <c:xMode val="edge"/>
          <c:yMode val="edge"/>
          <c:x val="0.18043434364533942"/>
          <c:y val="4.16602882323353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accen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P_utvikling!$O$4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BCE-49A0-A0D9-374DCADFCD67}"/>
              </c:ext>
            </c:extLst>
          </c:dPt>
          <c:dLbls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CE-49A0-A0D9-374DCADFCD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P_utvikling!$O$4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P_utvikling!$O$4</c:f>
              <c:numCache>
                <c:formatCode>_-* #\ ##0_-;\-* #\ ##0_-;_-* "-"??_-;_-@_-</c:formatCode>
                <c:ptCount val="25"/>
                <c:pt idx="0">
                  <c:v>70.097463622233974</c:v>
                </c:pt>
                <c:pt idx="1">
                  <c:v>69.465888981013947</c:v>
                </c:pt>
                <c:pt idx="2">
                  <c:v>70.615056519024265</c:v>
                </c:pt>
                <c:pt idx="3">
                  <c:v>72.192875913399249</c:v>
                </c:pt>
                <c:pt idx="4">
                  <c:v>73.843883299214056</c:v>
                </c:pt>
                <c:pt idx="5">
                  <c:v>72.873520500472395</c:v>
                </c:pt>
                <c:pt idx="6">
                  <c:v>77.243369970733298</c:v>
                </c:pt>
                <c:pt idx="7">
                  <c:v>82.331118775322082</c:v>
                </c:pt>
                <c:pt idx="8">
                  <c:v>88.159348862112907</c:v>
                </c:pt>
                <c:pt idx="9">
                  <c:v>91.962439444654891</c:v>
                </c:pt>
                <c:pt idx="10">
                  <c:v>95.548973352964779</c:v>
                </c:pt>
                <c:pt idx="11">
                  <c:v>102.40939957912373</c:v>
                </c:pt>
                <c:pt idx="12">
                  <c:v>114.67746933592586</c:v>
                </c:pt>
                <c:pt idx="13">
                  <c:v>120.72988286206277</c:v>
                </c:pt>
                <c:pt idx="14">
                  <c:v>131.04859579064538</c:v>
                </c:pt>
                <c:pt idx="15">
                  <c:v>142.96473938480176</c:v>
                </c:pt>
                <c:pt idx="16">
                  <c:v>142.27808857575727</c:v>
                </c:pt>
                <c:pt idx="17">
                  <c:v>155.64115735332223</c:v>
                </c:pt>
                <c:pt idx="18">
                  <c:v>162.7922447724504</c:v>
                </c:pt>
                <c:pt idx="19">
                  <c:v>168.58650883883215</c:v>
                </c:pt>
                <c:pt idx="20">
                  <c:v>184.43894384736612</c:v>
                </c:pt>
                <c:pt idx="21">
                  <c:v>190.66823684761107</c:v>
                </c:pt>
                <c:pt idx="22">
                  <c:v>192.45471814158449</c:v>
                </c:pt>
                <c:pt idx="23">
                  <c:v>204.26872882786142</c:v>
                </c:pt>
                <c:pt idx="24">
                  <c:v>208.9135210072898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C-4770-9E24-1C69B6817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01686327"/>
        <c:axId val="201683375"/>
      </c:barChart>
      <c:catAx>
        <c:axId val="201686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1683375"/>
        <c:crosses val="autoZero"/>
        <c:auto val="1"/>
        <c:lblAlgn val="ctr"/>
        <c:lblOffset val="100"/>
        <c:noMultiLvlLbl val="0"/>
      </c:catAx>
      <c:valAx>
        <c:axId val="201683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tusen liter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1686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P_utvikling!$O$8</c:f>
          <c:strCache>
            <c:ptCount val="1"/>
            <c:pt idx="0">
              <c:v>Gjennonsnittlig melkeleveranse per hentepunkt i Trøndelag og Midt-Norge 1995-2019 i tusen liter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2617213831877572"/>
          <c:y val="0.17171296296296296"/>
          <c:w val="0.72303094369532461"/>
          <c:h val="0.57016878098571011"/>
        </c:manualLayout>
      </c:layout>
      <c:lineChart>
        <c:grouping val="standard"/>
        <c:varyColors val="0"/>
        <c:ser>
          <c:idx val="0"/>
          <c:order val="0"/>
          <c:tx>
            <c:strRef>
              <c:f>P_utvikling!$U$17</c:f>
              <c:strCache>
                <c:ptCount val="1"/>
                <c:pt idx="0">
                  <c:v>All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4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8B-4264-AD3D-0D62BF94DC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P_utvikling!$T$18:$T$42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P_utvikling!$U$18:$U$42</c:f>
              <c:numCache>
                <c:formatCode>_-* #\ ##0_-;\-* #\ ##0_-;_-* "-"??_-;_-@_-</c:formatCode>
                <c:ptCount val="25"/>
                <c:pt idx="0">
                  <c:v>70.097463622233974</c:v>
                </c:pt>
                <c:pt idx="1">
                  <c:v>69.465888981013947</c:v>
                </c:pt>
                <c:pt idx="2">
                  <c:v>70.615056519024265</c:v>
                </c:pt>
                <c:pt idx="3">
                  <c:v>72.192875913399249</c:v>
                </c:pt>
                <c:pt idx="4">
                  <c:v>73.843883299214056</c:v>
                </c:pt>
                <c:pt idx="5">
                  <c:v>72.873520500472395</c:v>
                </c:pt>
                <c:pt idx="6">
                  <c:v>77.243369970733298</c:v>
                </c:pt>
                <c:pt idx="7">
                  <c:v>82.331118775322082</c:v>
                </c:pt>
                <c:pt idx="8">
                  <c:v>88.159348862112907</c:v>
                </c:pt>
                <c:pt idx="9">
                  <c:v>91.962439444654891</c:v>
                </c:pt>
                <c:pt idx="10">
                  <c:v>95.548973352964779</c:v>
                </c:pt>
                <c:pt idx="11">
                  <c:v>102.40939957912373</c:v>
                </c:pt>
                <c:pt idx="12">
                  <c:v>114.67746933592586</c:v>
                </c:pt>
                <c:pt idx="13">
                  <c:v>120.72988286206277</c:v>
                </c:pt>
                <c:pt idx="14">
                  <c:v>131.04859579064538</c:v>
                </c:pt>
                <c:pt idx="15">
                  <c:v>142.96473938480176</c:v>
                </c:pt>
                <c:pt idx="16">
                  <c:v>142.27808857575727</c:v>
                </c:pt>
                <c:pt idx="17">
                  <c:v>155.64115735332223</c:v>
                </c:pt>
                <c:pt idx="18">
                  <c:v>162.7922447724504</c:v>
                </c:pt>
                <c:pt idx="19">
                  <c:v>168.58650883883215</c:v>
                </c:pt>
                <c:pt idx="20">
                  <c:v>184.43894384736612</c:v>
                </c:pt>
                <c:pt idx="21">
                  <c:v>190.66823684761107</c:v>
                </c:pt>
                <c:pt idx="22">
                  <c:v>192.45471814158449</c:v>
                </c:pt>
                <c:pt idx="23">
                  <c:v>204.26872882786142</c:v>
                </c:pt>
                <c:pt idx="24">
                  <c:v>208.9135210072898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B-4264-AD3D-0D62BF94DCAA}"/>
            </c:ext>
          </c:extLst>
        </c:ser>
        <c:ser>
          <c:idx val="1"/>
          <c:order val="1"/>
          <c:tx>
            <c:strRef>
              <c:f>P_utvikling!$V$17</c:f>
              <c:strCache>
                <c:ptCount val="1"/>
                <c:pt idx="0">
                  <c:v>Midt-Norge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4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8B-4264-AD3D-0D62BF94DC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P_utvikling!$T$18:$T$42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P_utvikling!$V$18:$V$42</c:f>
              <c:numCache>
                <c:formatCode>_-* #\ ##0_-;\-* #\ ##0_-;_-* "-"??_-;_-@_-</c:formatCode>
                <c:ptCount val="25"/>
                <c:pt idx="0">
                  <c:v>69.827464116150651</c:v>
                </c:pt>
                <c:pt idx="1">
                  <c:v>69.3492365060292</c:v>
                </c:pt>
                <c:pt idx="2">
                  <c:v>70.276958901086815</c:v>
                </c:pt>
                <c:pt idx="3">
                  <c:v>72.033315941153688</c:v>
                </c:pt>
                <c:pt idx="4">
                  <c:v>74.707877337890793</c:v>
                </c:pt>
                <c:pt idx="5">
                  <c:v>73.595480352982023</c:v>
                </c:pt>
                <c:pt idx="6">
                  <c:v>78.126129594511511</c:v>
                </c:pt>
                <c:pt idx="7">
                  <c:v>83.062562232093939</c:v>
                </c:pt>
                <c:pt idx="8">
                  <c:v>89.255473077263829</c:v>
                </c:pt>
                <c:pt idx="9">
                  <c:v>93.68570265107418</c:v>
                </c:pt>
                <c:pt idx="10">
                  <c:v>97.616119527436553</c:v>
                </c:pt>
                <c:pt idx="11">
                  <c:v>105.08352223217253</c:v>
                </c:pt>
                <c:pt idx="12">
                  <c:v>117.05763905117767</c:v>
                </c:pt>
                <c:pt idx="13">
                  <c:v>121.82296563244783</c:v>
                </c:pt>
                <c:pt idx="14">
                  <c:v>133.14052897140286</c:v>
                </c:pt>
                <c:pt idx="15">
                  <c:v>145.01293581695134</c:v>
                </c:pt>
                <c:pt idx="16">
                  <c:v>144.92408378512235</c:v>
                </c:pt>
                <c:pt idx="17">
                  <c:v>159.20337381999749</c:v>
                </c:pt>
                <c:pt idx="18">
                  <c:v>166.79790453023546</c:v>
                </c:pt>
                <c:pt idx="19">
                  <c:v>173.20560247021342</c:v>
                </c:pt>
                <c:pt idx="20">
                  <c:v>187.74682998547792</c:v>
                </c:pt>
                <c:pt idx="21">
                  <c:v>196.13767332345199</c:v>
                </c:pt>
                <c:pt idx="22">
                  <c:v>197.86038574860402</c:v>
                </c:pt>
                <c:pt idx="23">
                  <c:v>207.68207733736588</c:v>
                </c:pt>
                <c:pt idx="24">
                  <c:v>211.69908486854382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8B-4264-AD3D-0D62BF94D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660688"/>
        <c:axId val="2035654456"/>
      </c:lineChart>
      <c:catAx>
        <c:axId val="203566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35654456"/>
        <c:crosses val="autoZero"/>
        <c:auto val="1"/>
        <c:lblAlgn val="ctr"/>
        <c:lblOffset val="100"/>
        <c:noMultiLvlLbl val="0"/>
      </c:catAx>
      <c:valAx>
        <c:axId val="2035654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3566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P_utvikling!$O$5</c:f>
          <c:strCache>
            <c:ptCount val="1"/>
            <c:pt idx="0">
              <c:v>Utvikling i antall melkeleverandører, melkemengdre og gjennomsnittsleveranse i Trøndelag 1995 - 2019 -- (1995=100%)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0588597962276838"/>
          <c:y val="0.17171296296296296"/>
          <c:w val="0.83401529351479076"/>
          <c:h val="0.58139654418197728"/>
        </c:manualLayout>
      </c:layout>
      <c:lineChart>
        <c:grouping val="standard"/>
        <c:varyColors val="0"/>
        <c:ser>
          <c:idx val="0"/>
          <c:order val="0"/>
          <c:tx>
            <c:strRef>
              <c:f>P_utvikling!$AN$17</c:f>
              <c:strCache>
                <c:ptCount val="1"/>
                <c:pt idx="0">
                  <c:v>melkeleveranser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38-4738-830D-251E4F3364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P_utvikling!$AM$18:$AM$42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P_utvikling!$AN$18:$AN$42</c:f>
              <c:numCache>
                <c:formatCode>0%</c:formatCode>
                <c:ptCount val="25"/>
                <c:pt idx="0">
                  <c:v>1</c:v>
                </c:pt>
                <c:pt idx="1">
                  <c:v>0.9846435491927914</c:v>
                </c:pt>
                <c:pt idx="2">
                  <c:v>0.98975790054399448</c:v>
                </c:pt>
                <c:pt idx="3">
                  <c:v>0.98431477842247139</c:v>
                </c:pt>
                <c:pt idx="4">
                  <c:v>0.96973914069747669</c:v>
                </c:pt>
                <c:pt idx="5">
                  <c:v>0.91869697152675245</c:v>
                </c:pt>
                <c:pt idx="6">
                  <c:v>0.88612928512222044</c:v>
                </c:pt>
                <c:pt idx="7">
                  <c:v>0.89040384309247933</c:v>
                </c:pt>
                <c:pt idx="8">
                  <c:v>0.90375869649944296</c:v>
                </c:pt>
                <c:pt idx="9">
                  <c:v>0.90192731005483862</c:v>
                </c:pt>
                <c:pt idx="10">
                  <c:v>0.89858704184529925</c:v>
                </c:pt>
                <c:pt idx="11">
                  <c:v>0.89272441826635418</c:v>
                </c:pt>
                <c:pt idx="12">
                  <c:v>0.93136668295173219</c:v>
                </c:pt>
                <c:pt idx="13">
                  <c:v>0.91323536677078132</c:v>
                </c:pt>
                <c:pt idx="14">
                  <c:v>0.89547458157445481</c:v>
                </c:pt>
                <c:pt idx="15">
                  <c:v>0.90721935434289724</c:v>
                </c:pt>
                <c:pt idx="16">
                  <c:v>0.89177138238248665</c:v>
                </c:pt>
                <c:pt idx="17">
                  <c:v>0.92491330947296746</c:v>
                </c:pt>
                <c:pt idx="18">
                  <c:v>0.91552524825575954</c:v>
                </c:pt>
                <c:pt idx="19">
                  <c:v>0.90334745102129288</c:v>
                </c:pt>
                <c:pt idx="20">
                  <c:v>0.92463391264251715</c:v>
                </c:pt>
                <c:pt idx="21">
                  <c:v>0.92204732915776944</c:v>
                </c:pt>
                <c:pt idx="22">
                  <c:v>0.90594109655214039</c:v>
                </c:pt>
                <c:pt idx="23">
                  <c:v>0.92034166250391092</c:v>
                </c:pt>
                <c:pt idx="24">
                  <c:v>0.90512817901861442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38-4738-830D-251E4F3364D9}"/>
            </c:ext>
          </c:extLst>
        </c:ser>
        <c:ser>
          <c:idx val="1"/>
          <c:order val="1"/>
          <c:tx>
            <c:strRef>
              <c:f>P_utvikling!$AO$17</c:f>
              <c:strCache>
                <c:ptCount val="1"/>
                <c:pt idx="0">
                  <c:v>melkeleverandører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38-4738-830D-251E4F3364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P_utvikling!$AM$18:$AM$42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P_utvikling!$AO$18:$AO$42</c:f>
              <c:numCache>
                <c:formatCode>0%</c:formatCode>
                <c:ptCount val="25"/>
                <c:pt idx="0">
                  <c:v>1</c:v>
                </c:pt>
                <c:pt idx="1">
                  <c:v>0.99346664026925358</c:v>
                </c:pt>
                <c:pt idx="2">
                  <c:v>0.98614135814690163</c:v>
                </c:pt>
                <c:pt idx="3">
                  <c:v>0.9586220550386062</c:v>
                </c:pt>
                <c:pt idx="4">
                  <c:v>0.92140170263314192</c:v>
                </c:pt>
                <c:pt idx="5">
                  <c:v>0.88774500098990294</c:v>
                </c:pt>
                <c:pt idx="6">
                  <c:v>0.80914670362304497</c:v>
                </c:pt>
                <c:pt idx="7">
                  <c:v>0.76044347653929911</c:v>
                </c:pt>
                <c:pt idx="8">
                  <c:v>0.71827360918629979</c:v>
                </c:pt>
                <c:pt idx="9">
                  <c:v>0.68699267471787762</c:v>
                </c:pt>
                <c:pt idx="10">
                  <c:v>0.65689962383686396</c:v>
                </c:pt>
                <c:pt idx="11">
                  <c:v>0.60938428034052661</c:v>
                </c:pt>
                <c:pt idx="12">
                  <c:v>0.5620669174420907</c:v>
                </c:pt>
                <c:pt idx="13">
                  <c:v>0.52801425460304885</c:v>
                </c:pt>
                <c:pt idx="14">
                  <c:v>0.48386458127103543</c:v>
                </c:pt>
                <c:pt idx="15">
                  <c:v>0.44901999604038806</c:v>
                </c:pt>
                <c:pt idx="16">
                  <c:v>0.44090279152643042</c:v>
                </c:pt>
                <c:pt idx="17">
                  <c:v>0.41714511977826174</c:v>
                </c:pt>
                <c:pt idx="18">
                  <c:v>0.39655513759651556</c:v>
                </c:pt>
                <c:pt idx="19">
                  <c:v>0.37517323302316374</c:v>
                </c:pt>
                <c:pt idx="20">
                  <c:v>0.35082161948129081</c:v>
                </c:pt>
                <c:pt idx="21">
                  <c:v>0.3399326865967135</c:v>
                </c:pt>
                <c:pt idx="22">
                  <c:v>0.33339932686596713</c:v>
                </c:pt>
                <c:pt idx="23">
                  <c:v>0.31736289843595328</c:v>
                </c:pt>
                <c:pt idx="24">
                  <c:v>0.30330627598495347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38-4738-830D-251E4F3364D9}"/>
            </c:ext>
          </c:extLst>
        </c:ser>
        <c:ser>
          <c:idx val="2"/>
          <c:order val="2"/>
          <c:tx>
            <c:strRef>
              <c:f>P_utvikling!$AP$17</c:f>
              <c:strCache>
                <c:ptCount val="1"/>
                <c:pt idx="0">
                  <c:v>gj-snitt. leveranse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38-4738-830D-251E4F3364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P_utvikling!$AM$18:$AM$42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P_utvikling!$AP$18:$AP$42</c:f>
              <c:numCache>
                <c:formatCode>0%</c:formatCode>
                <c:ptCount val="25"/>
                <c:pt idx="0">
                  <c:v>1</c:v>
                </c:pt>
                <c:pt idx="1">
                  <c:v>0.99099005001630758</c:v>
                </c:pt>
                <c:pt idx="2">
                  <c:v>1.0073839033546161</c:v>
                </c:pt>
                <c:pt idx="3">
                  <c:v>1.0298928403808985</c:v>
                </c:pt>
                <c:pt idx="4">
                  <c:v>1.0534458664177939</c:v>
                </c:pt>
                <c:pt idx="5">
                  <c:v>1.0396028149206513</c:v>
                </c:pt>
                <c:pt idx="6">
                  <c:v>1.1019424381317091</c:v>
                </c:pt>
                <c:pt idx="7">
                  <c:v>1.1745235065710389</c:v>
                </c:pt>
                <c:pt idx="8">
                  <c:v>1.2576681709514801</c:v>
                </c:pt>
                <c:pt idx="9">
                  <c:v>1.3119224960870859</c:v>
                </c:pt>
                <c:pt idx="10">
                  <c:v>1.3630874558870334</c:v>
                </c:pt>
                <c:pt idx="11">
                  <c:v>1.4609572770139552</c:v>
                </c:pt>
                <c:pt idx="12">
                  <c:v>1.6359717372077884</c:v>
                </c:pt>
                <c:pt idx="13">
                  <c:v>1.7223145692217152</c:v>
                </c:pt>
                <c:pt idx="14">
                  <c:v>1.8695197945661264</c:v>
                </c:pt>
                <c:pt idx="15">
                  <c:v>2.0395137284176323</c:v>
                </c:pt>
                <c:pt idx="16">
                  <c:v>2.0297180700077222</c:v>
                </c:pt>
                <c:pt idx="17">
                  <c:v>2.2203536235219063</c:v>
                </c:pt>
                <c:pt idx="18">
                  <c:v>2.3223699740373327</c:v>
                </c:pt>
                <c:pt idx="19">
                  <c:v>2.4050300842177514</c:v>
                </c:pt>
                <c:pt idx="20">
                  <c:v>2.6311785664790381</c:v>
                </c:pt>
                <c:pt idx="21">
                  <c:v>2.7200447347874319</c:v>
                </c:pt>
                <c:pt idx="22">
                  <c:v>2.7455304114675618</c:v>
                </c:pt>
                <c:pt idx="23">
                  <c:v>2.9140673324315562</c:v>
                </c:pt>
                <c:pt idx="24">
                  <c:v>2.9803292474768694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38-4738-830D-251E4F336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118679"/>
        <c:axId val="441117039"/>
      </c:lineChart>
      <c:catAx>
        <c:axId val="441118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1117039"/>
        <c:crosses val="autoZero"/>
        <c:auto val="1"/>
        <c:lblAlgn val="ctr"/>
        <c:lblOffset val="100"/>
        <c:noMultiLvlLbl val="0"/>
      </c:catAx>
      <c:valAx>
        <c:axId val="441117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1118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P_utvikling!$O$6</c:f>
          <c:strCache>
            <c:ptCount val="1"/>
            <c:pt idx="0">
              <c:v>Trøndelag sin andel av melkelelevansene av Midt-Norge perioden 1995 - 2019 i %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8.7364297486070053E-2"/>
          <c:y val="0.21035723436423723"/>
          <c:w val="0.88218166043198087"/>
          <c:h val="0.652307466740411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P_utvikling!$Y$17</c:f>
              <c:strCache>
                <c:ptCount val="1"/>
                <c:pt idx="0">
                  <c:v>Trøndelag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BD-4B7B-AD41-624C587116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P_utvikling!$X$18:$X$42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numCache>
            </c:numRef>
          </c:cat>
          <c:val>
            <c:numRef>
              <c:f>P_utvikling!$Y$18:$Y$42</c:f>
              <c:numCache>
                <c:formatCode>0.0\ %</c:formatCode>
                <c:ptCount val="25"/>
                <c:pt idx="0">
                  <c:v>0.7739968729287402</c:v>
                </c:pt>
                <c:pt idx="1">
                  <c:v>0.77335330954870285</c:v>
                </c:pt>
                <c:pt idx="2">
                  <c:v>0.77533317415164815</c:v>
                </c:pt>
                <c:pt idx="3">
                  <c:v>0.77780922058382307</c:v>
                </c:pt>
                <c:pt idx="4">
                  <c:v>0.77680339351312488</c:v>
                </c:pt>
                <c:pt idx="5">
                  <c:v>0.77605993801817408</c:v>
                </c:pt>
                <c:pt idx="6">
                  <c:v>0.77473893454499099</c:v>
                </c:pt>
                <c:pt idx="7">
                  <c:v>0.77688915414576687</c:v>
                </c:pt>
                <c:pt idx="8">
                  <c:v>0.77719277006235643</c:v>
                </c:pt>
                <c:pt idx="9">
                  <c:v>0.77717180508386385</c:v>
                </c:pt>
                <c:pt idx="10">
                  <c:v>0.77390737024245992</c:v>
                </c:pt>
                <c:pt idx="11">
                  <c:v>0.77552747847525394</c:v>
                </c:pt>
                <c:pt idx="12">
                  <c:v>0.77978160158835208</c:v>
                </c:pt>
                <c:pt idx="13">
                  <c:v>0.78291069693240567</c:v>
                </c:pt>
                <c:pt idx="14">
                  <c:v>0.78080224769116269</c:v>
                </c:pt>
                <c:pt idx="15">
                  <c:v>0.78235708018060945</c:v>
                </c:pt>
                <c:pt idx="16">
                  <c:v>0.78171242732732027</c:v>
                </c:pt>
                <c:pt idx="17">
                  <c:v>0.78407185596558426</c:v>
                </c:pt>
                <c:pt idx="18">
                  <c:v>0.78368608024748032</c:v>
                </c:pt>
                <c:pt idx="19">
                  <c:v>0.78111746754437128</c:v>
                </c:pt>
                <c:pt idx="20">
                  <c:v>0.7815634867614607</c:v>
                </c:pt>
                <c:pt idx="21">
                  <c:v>0.77815448636399842</c:v>
                </c:pt>
                <c:pt idx="22">
                  <c:v>0.77683601733916863</c:v>
                </c:pt>
                <c:pt idx="23">
                  <c:v>0.77749663874190011</c:v>
                </c:pt>
                <c:pt idx="24">
                  <c:v>0.7780094983127479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2A-4563-826D-158B670CB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41081943"/>
        <c:axId val="441088831"/>
      </c:barChart>
      <c:catAx>
        <c:axId val="441081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1088831"/>
        <c:crosses val="autoZero"/>
        <c:auto val="1"/>
        <c:lblAlgn val="ctr"/>
        <c:lblOffset val="100"/>
        <c:noMultiLvlLbl val="0"/>
      </c:catAx>
      <c:valAx>
        <c:axId val="441088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10819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167640</xdr:colOff>
      <xdr:row>1</xdr:row>
      <xdr:rowOff>15240</xdr:rowOff>
    </xdr:from>
    <xdr:to>
      <xdr:col>30</xdr:col>
      <xdr:colOff>131445</xdr:colOff>
      <xdr:row>5</xdr:row>
      <xdr:rowOff>91440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egion_2019">
              <a:extLst>
                <a:ext uri="{FF2B5EF4-FFF2-40B4-BE49-F238E27FC236}">
                  <a16:creationId xmlns:a16="http://schemas.microsoft.com/office/drawing/2014/main" id="{AB195C29-3839-4DEE-A712-0F53B87DBEA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_2019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449550" y="123825"/>
              <a:ext cx="1788795" cy="8915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0.95666</cdr:y>
    </cdr:from>
    <cdr:to>
      <cdr:x>0.13026</cdr:x>
      <cdr:y>0.99533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F75D647A-0133-4B49-84F4-FC006E97A322}"/>
            </a:ext>
          </a:extLst>
        </cdr:cNvPr>
        <cdr:cNvSpPr txBox="1"/>
      </cdr:nvSpPr>
      <cdr:spPr>
        <a:xfrm xmlns:a="http://schemas.openxmlformats.org/drawingml/2006/main">
          <a:off x="0" y="2479675"/>
          <a:ext cx="590867" cy="100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640">
              <a:solidFill>
                <a:schemeClr val="bg2">
                  <a:lumMod val="75000"/>
                </a:schemeClr>
              </a:solidFill>
            </a:rPr>
            <a:t>Kilde: TINE råvare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0.01121</cdr:x>
      <cdr:y>0.96133</cdr:y>
    </cdr:from>
    <cdr:to>
      <cdr:x>0.14158</cdr:x>
      <cdr:y>1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F75D647A-0133-4B49-84F4-FC006E97A322}"/>
            </a:ext>
          </a:extLst>
        </cdr:cNvPr>
        <cdr:cNvSpPr txBox="1"/>
      </cdr:nvSpPr>
      <cdr:spPr>
        <a:xfrm xmlns:a="http://schemas.openxmlformats.org/drawingml/2006/main">
          <a:off x="50800" y="2491780"/>
          <a:ext cx="590867" cy="100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640">
              <a:solidFill>
                <a:schemeClr val="bg2">
                  <a:lumMod val="75000"/>
                </a:schemeClr>
              </a:solidFill>
            </a:rPr>
            <a:t>Kilde: TINE råvare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0.02153</cdr:x>
      <cdr:y>0.95255</cdr:y>
    </cdr:from>
    <cdr:to>
      <cdr:x>0.15076</cdr:x>
      <cdr:y>0.98908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F75D647A-0133-4B49-84F4-FC006E97A322}"/>
            </a:ext>
          </a:extLst>
        </cdr:cNvPr>
        <cdr:cNvSpPr txBox="1"/>
      </cdr:nvSpPr>
      <cdr:spPr>
        <a:xfrm xmlns:a="http://schemas.openxmlformats.org/drawingml/2006/main">
          <a:off x="98425" y="2613025"/>
          <a:ext cx="590867" cy="100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640">
              <a:solidFill>
                <a:schemeClr val="bg2">
                  <a:lumMod val="75000"/>
                </a:schemeClr>
              </a:solidFill>
            </a:rPr>
            <a:t>Kilde: TINE råvare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0.00707</cdr:x>
      <cdr:y>0.96347</cdr:y>
    </cdr:from>
    <cdr:to>
      <cdr:x>0.13865</cdr:x>
      <cdr:y>1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F75D647A-0133-4B49-84F4-FC006E97A322}"/>
            </a:ext>
          </a:extLst>
        </cdr:cNvPr>
        <cdr:cNvSpPr txBox="1"/>
      </cdr:nvSpPr>
      <cdr:spPr>
        <a:xfrm xmlns:a="http://schemas.openxmlformats.org/drawingml/2006/main">
          <a:off x="31750" y="2642980"/>
          <a:ext cx="590867" cy="100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640">
              <a:solidFill>
                <a:schemeClr val="bg2">
                  <a:lumMod val="75000"/>
                </a:schemeClr>
              </a:solidFill>
            </a:rPr>
            <a:t>Kilde: TINE råvare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0.01136</cdr:x>
      <cdr:y>0.96103</cdr:y>
    </cdr:from>
    <cdr:to>
      <cdr:x>0.1407</cdr:x>
      <cdr:y>0.99757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F75D647A-0133-4B49-84F4-FC006E97A322}"/>
            </a:ext>
          </a:extLst>
        </cdr:cNvPr>
        <cdr:cNvSpPr txBox="1"/>
      </cdr:nvSpPr>
      <cdr:spPr>
        <a:xfrm xmlns:a="http://schemas.openxmlformats.org/drawingml/2006/main">
          <a:off x="52092" y="2648073"/>
          <a:ext cx="593314" cy="100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640">
              <a:solidFill>
                <a:schemeClr val="bg2">
                  <a:lumMod val="75000"/>
                </a:schemeClr>
              </a:solidFill>
            </a:rPr>
            <a:t>Kilde: TINE råvare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0.96347</cdr:y>
    </cdr:from>
    <cdr:to>
      <cdr:x>0.12924</cdr:x>
      <cdr:y>1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F75D647A-0133-4B49-84F4-FC006E97A322}"/>
            </a:ext>
          </a:extLst>
        </cdr:cNvPr>
        <cdr:cNvSpPr txBox="1"/>
      </cdr:nvSpPr>
      <cdr:spPr>
        <a:xfrm xmlns:a="http://schemas.openxmlformats.org/drawingml/2006/main">
          <a:off x="0" y="2642980"/>
          <a:ext cx="590867" cy="100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640">
              <a:solidFill>
                <a:schemeClr val="bg2">
                  <a:lumMod val="75000"/>
                </a:schemeClr>
              </a:solidFill>
            </a:rPr>
            <a:t>Kilde: TINE råvare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287655</xdr:colOff>
      <xdr:row>1</xdr:row>
      <xdr:rowOff>3810</xdr:rowOff>
    </xdr:from>
    <xdr:to>
      <xdr:col>30</xdr:col>
      <xdr:colOff>396240</xdr:colOff>
      <xdr:row>9</xdr:row>
      <xdr:rowOff>102870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egion_2019 3">
              <a:extLst>
                <a:ext uri="{FF2B5EF4-FFF2-40B4-BE49-F238E27FC236}">
                  <a16:creationId xmlns:a16="http://schemas.microsoft.com/office/drawing/2014/main" id="{010666EA-10D3-4185-B8E8-0C30B81FF0D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_2019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180695" y="158115"/>
              <a:ext cx="1836420" cy="104965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240030</xdr:colOff>
      <xdr:row>1</xdr:row>
      <xdr:rowOff>0</xdr:rowOff>
    </xdr:from>
    <xdr:to>
      <xdr:col>30</xdr:col>
      <xdr:colOff>339090</xdr:colOff>
      <xdr:row>7</xdr:row>
      <xdr:rowOff>133351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egion_2019 4">
              <a:extLst>
                <a:ext uri="{FF2B5EF4-FFF2-40B4-BE49-F238E27FC236}">
                  <a16:creationId xmlns:a16="http://schemas.microsoft.com/office/drawing/2014/main" id="{46561993-4511-4FA4-B48C-EADC96899AF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_2019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026265" y="152400"/>
              <a:ext cx="1819275" cy="86296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133350</xdr:colOff>
      <xdr:row>2</xdr:row>
      <xdr:rowOff>20955</xdr:rowOff>
    </xdr:from>
    <xdr:to>
      <xdr:col>30</xdr:col>
      <xdr:colOff>240030</xdr:colOff>
      <xdr:row>10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egion_2019 5">
              <a:extLst>
                <a:ext uri="{FF2B5EF4-FFF2-40B4-BE49-F238E27FC236}">
                  <a16:creationId xmlns:a16="http://schemas.microsoft.com/office/drawing/2014/main" id="{6214F7C7-0EF2-412F-ADDC-0302A0F9214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_2019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473815" y="131445"/>
              <a:ext cx="1834515" cy="10210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358140</xdr:colOff>
      <xdr:row>1</xdr:row>
      <xdr:rowOff>0</xdr:rowOff>
    </xdr:from>
    <xdr:to>
      <xdr:col>30</xdr:col>
      <xdr:colOff>472440</xdr:colOff>
      <xdr:row>7</xdr:row>
      <xdr:rowOff>59054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egion_2019 6">
              <a:extLst>
                <a:ext uri="{FF2B5EF4-FFF2-40B4-BE49-F238E27FC236}">
                  <a16:creationId xmlns:a16="http://schemas.microsoft.com/office/drawing/2014/main" id="{DE9672AB-A24C-4302-8EAD-1DEE31DCAE7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_2019 6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877800" y="152400"/>
              <a:ext cx="1834515" cy="81152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3</xdr:row>
      <xdr:rowOff>0</xdr:rowOff>
    </xdr:from>
    <xdr:to>
      <xdr:col>31</xdr:col>
      <xdr:colOff>19050</xdr:colOff>
      <xdr:row>9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egion_2019 1">
              <a:extLst>
                <a:ext uri="{FF2B5EF4-FFF2-40B4-BE49-F238E27FC236}">
                  <a16:creationId xmlns:a16="http://schemas.microsoft.com/office/drawing/2014/main" id="{491189B0-FEA1-4C23-8BF1-4A630ADD7BD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_2019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192000" y="847725"/>
              <a:ext cx="1840230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382905</xdr:colOff>
      <xdr:row>1</xdr:row>
      <xdr:rowOff>49530</xdr:rowOff>
    </xdr:from>
    <xdr:to>
      <xdr:col>30</xdr:col>
      <xdr:colOff>491490</xdr:colOff>
      <xdr:row>8</xdr:row>
      <xdr:rowOff>59055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egion_2019 8" hidden="1">
              <a:extLst>
                <a:ext uri="{FF2B5EF4-FFF2-40B4-BE49-F238E27FC236}">
                  <a16:creationId xmlns:a16="http://schemas.microsoft.com/office/drawing/2014/main" id="{65D96EE2-71F1-4AEC-9C80-11D8A02B96B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_2019 8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613255" y="205740"/>
              <a:ext cx="1832610" cy="87820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28</xdr:col>
      <xdr:colOff>0</xdr:colOff>
      <xdr:row>1</xdr:row>
      <xdr:rowOff>38100</xdr:rowOff>
    </xdr:from>
    <xdr:to>
      <xdr:col>31</xdr:col>
      <xdr:colOff>0</xdr:colOff>
      <xdr:row>8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Region_2019 9">
              <a:extLst>
                <a:ext uri="{FF2B5EF4-FFF2-40B4-BE49-F238E27FC236}">
                  <a16:creationId xmlns:a16="http://schemas.microsoft.com/office/drawing/2014/main" id="{7604D7F3-2793-4FB6-B9A3-536C87F9B64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_2019 9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735175" y="190500"/>
              <a:ext cx="1828800" cy="838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438150</xdr:colOff>
      <xdr:row>2</xdr:row>
      <xdr:rowOff>114300</xdr:rowOff>
    </xdr:from>
    <xdr:to>
      <xdr:col>30</xdr:col>
      <xdr:colOff>438150</xdr:colOff>
      <xdr:row>6</xdr:row>
      <xdr:rowOff>95250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Region_2019 7">
              <a:extLst>
                <a:ext uri="{FF2B5EF4-FFF2-40B4-BE49-F238E27FC236}">
                  <a16:creationId xmlns:a16="http://schemas.microsoft.com/office/drawing/2014/main" id="{A67B682E-DCE9-439E-AE42-72C8667B061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_2019 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435965" y="419100"/>
              <a:ext cx="1832610" cy="971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315767</xdr:colOff>
      <xdr:row>0</xdr:row>
      <xdr:rowOff>76027</xdr:rowOff>
    </xdr:from>
    <xdr:to>
      <xdr:col>19</xdr:col>
      <xdr:colOff>340602</xdr:colOff>
      <xdr:row>5</xdr:row>
      <xdr:rowOff>47972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år">
              <a:extLst>
                <a:ext uri="{FF2B5EF4-FFF2-40B4-BE49-F238E27FC236}">
                  <a16:creationId xmlns:a16="http://schemas.microsoft.com/office/drawing/2014/main" id="{27B54DE7-2D06-4CFB-A52A-1DDE763ECED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å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80172" y="76027"/>
              <a:ext cx="6084294" cy="74745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25</xdr:col>
      <xdr:colOff>485600</xdr:colOff>
      <xdr:row>0</xdr:row>
      <xdr:rowOff>142875</xdr:rowOff>
    </xdr:from>
    <xdr:to>
      <xdr:col>30</xdr:col>
      <xdr:colOff>439533</xdr:colOff>
      <xdr:row>4</xdr:row>
      <xdr:rowOff>150495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Region_2019 2">
              <a:extLst>
                <a:ext uri="{FF2B5EF4-FFF2-40B4-BE49-F238E27FC236}">
                  <a16:creationId xmlns:a16="http://schemas.microsoft.com/office/drawing/2014/main" id="{C8270550-25DD-4504-8B6D-F3B0C16EA29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_2019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944377" y="140970"/>
              <a:ext cx="2986520" cy="6329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>
    <xdr:from>
      <xdr:col>9</xdr:col>
      <xdr:colOff>281940</xdr:colOff>
      <xdr:row>5</xdr:row>
      <xdr:rowOff>150496</xdr:rowOff>
    </xdr:from>
    <xdr:to>
      <xdr:col>16</xdr:col>
      <xdr:colOff>407670</xdr:colOff>
      <xdr:row>65</xdr:row>
      <xdr:rowOff>95250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51B1993-BDB7-4A57-A8ED-F9ECA7FD72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293370</xdr:colOff>
      <xdr:row>5</xdr:row>
      <xdr:rowOff>131446</xdr:rowOff>
    </xdr:from>
    <xdr:to>
      <xdr:col>24</xdr:col>
      <xdr:colOff>598170</xdr:colOff>
      <xdr:row>65</xdr:row>
      <xdr:rowOff>76200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7767220E-60DF-45FD-8409-CC0AA5D1F3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468630</xdr:colOff>
      <xdr:row>5</xdr:row>
      <xdr:rowOff>125730</xdr:rowOff>
    </xdr:from>
    <xdr:to>
      <xdr:col>33</xdr:col>
      <xdr:colOff>163830</xdr:colOff>
      <xdr:row>65</xdr:row>
      <xdr:rowOff>114300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869683C9-1E9E-4DBB-AE1C-857E3EF17B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0.02082</cdr:x>
      <cdr:y>0.98576</cdr:y>
    </cdr:from>
    <cdr:to>
      <cdr:x>0.1611</cdr:x>
      <cdr:y>0.99755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CC1874D1-2A84-4BA8-BCD6-A0B5EF059C1E}"/>
            </a:ext>
          </a:extLst>
        </cdr:cNvPr>
        <cdr:cNvSpPr txBox="1"/>
      </cdr:nvSpPr>
      <cdr:spPr>
        <a:xfrm xmlns:a="http://schemas.openxmlformats.org/drawingml/2006/main">
          <a:off x="91439" y="8504872"/>
          <a:ext cx="616259" cy="101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nb-NO" sz="650">
              <a:solidFill>
                <a:schemeClr val="bg2">
                  <a:lumMod val="50000"/>
                </a:schemeClr>
              </a:solidFill>
            </a:rPr>
            <a:t>Kilde: TINE Råvare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0.02778</cdr:x>
      <cdr:y>0.98679</cdr:y>
    </cdr:from>
    <cdr:to>
      <cdr:x>0.16257</cdr:x>
      <cdr:y>0.99868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031DD08F-AD1A-4960-826B-9AC7BF80674B}"/>
            </a:ext>
          </a:extLst>
        </cdr:cNvPr>
        <cdr:cNvSpPr txBox="1"/>
      </cdr:nvSpPr>
      <cdr:spPr>
        <a:xfrm xmlns:a="http://schemas.openxmlformats.org/drawingml/2006/main">
          <a:off x="127000" y="8442325"/>
          <a:ext cx="616259" cy="101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650">
              <a:solidFill>
                <a:schemeClr val="bg2">
                  <a:lumMod val="50000"/>
                </a:schemeClr>
              </a:solidFill>
            </a:rPr>
            <a:t>Kilde: TINE Råvare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0.03194</cdr:x>
      <cdr:y>0.98554</cdr:y>
    </cdr:from>
    <cdr:to>
      <cdr:x>0.16673</cdr:x>
      <cdr:y>0.99718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031DD08F-AD1A-4960-826B-9AC7BF80674B}"/>
            </a:ext>
          </a:extLst>
        </cdr:cNvPr>
        <cdr:cNvSpPr txBox="1"/>
      </cdr:nvSpPr>
      <cdr:spPr>
        <a:xfrm xmlns:a="http://schemas.openxmlformats.org/drawingml/2006/main">
          <a:off x="146050" y="8613775"/>
          <a:ext cx="616259" cy="101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650">
              <a:solidFill>
                <a:schemeClr val="bg2">
                  <a:lumMod val="50000"/>
                </a:schemeClr>
              </a:solidFill>
            </a:rPr>
            <a:t>Kilde: TINE Råvare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89529</xdr:colOff>
      <xdr:row>1</xdr:row>
      <xdr:rowOff>19049</xdr:rowOff>
    </xdr:from>
    <xdr:to>
      <xdr:col>8</xdr:col>
      <xdr:colOff>350709</xdr:colOff>
      <xdr:row>18</xdr:row>
      <xdr:rowOff>22154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4ED1D05-156F-4283-81A7-686AB41E8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38091</xdr:colOff>
      <xdr:row>1</xdr:row>
      <xdr:rowOff>0</xdr:rowOff>
    </xdr:from>
    <xdr:to>
      <xdr:col>16</xdr:col>
      <xdr:colOff>306891</xdr:colOff>
      <xdr:row>18</xdr:row>
      <xdr:rowOff>1200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61FD68B-9C5F-4B02-9D77-7EBB27DE4A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594353</xdr:colOff>
      <xdr:row>0</xdr:row>
      <xdr:rowOff>152399</xdr:rowOff>
    </xdr:from>
    <xdr:to>
      <xdr:col>24</xdr:col>
      <xdr:colOff>249743</xdr:colOff>
      <xdr:row>18</xdr:row>
      <xdr:rowOff>1199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B68804BD-4DDB-4414-AF00-F552A7E437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607694</xdr:colOff>
      <xdr:row>18</xdr:row>
      <xdr:rowOff>139065</xdr:rowOff>
    </xdr:from>
    <xdr:to>
      <xdr:col>24</xdr:col>
      <xdr:colOff>302894</xdr:colOff>
      <xdr:row>36</xdr:row>
      <xdr:rowOff>139065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870C84A7-C8E5-4FDD-8361-0CA967CE95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27621</xdr:colOff>
      <xdr:row>0</xdr:row>
      <xdr:rowOff>133349</xdr:rowOff>
    </xdr:from>
    <xdr:to>
      <xdr:col>33</xdr:col>
      <xdr:colOff>408214</xdr:colOff>
      <xdr:row>20</xdr:row>
      <xdr:rowOff>153079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A62C8DF8-52B3-402B-A562-5BDFAB9DA1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19</xdr:row>
      <xdr:rowOff>1905</xdr:rowOff>
    </xdr:from>
    <xdr:to>
      <xdr:col>8</xdr:col>
      <xdr:colOff>310515</xdr:colOff>
      <xdr:row>37</xdr:row>
      <xdr:rowOff>1905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7CE71F5D-91A0-4A95-A658-63184B2BF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17145</xdr:colOff>
      <xdr:row>19</xdr:row>
      <xdr:rowOff>7620</xdr:rowOff>
    </xdr:from>
    <xdr:to>
      <xdr:col>16</xdr:col>
      <xdr:colOff>321945</xdr:colOff>
      <xdr:row>37</xdr:row>
      <xdr:rowOff>7620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7C64FDC9-9B44-4DDC-AA07-8AA9E4F020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10</xdr:col>
      <xdr:colOff>57150</xdr:colOff>
      <xdr:row>39</xdr:row>
      <xdr:rowOff>15242</xdr:rowOff>
    </xdr:from>
    <xdr:to>
      <xdr:col>13</xdr:col>
      <xdr:colOff>20955</xdr:colOff>
      <xdr:row>44</xdr:row>
      <xdr:rowOff>123826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Region_sm">
              <a:extLst>
                <a:ext uri="{FF2B5EF4-FFF2-40B4-BE49-F238E27FC236}">
                  <a16:creationId xmlns:a16="http://schemas.microsoft.com/office/drawing/2014/main" id="{84621618-35D0-4AA2-B1E1-490CC820593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_s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01665" y="5962652"/>
              <a:ext cx="1792605" cy="8686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167640</xdr:colOff>
      <xdr:row>39</xdr:row>
      <xdr:rowOff>5715</xdr:rowOff>
    </xdr:from>
    <xdr:to>
      <xdr:col>9</xdr:col>
      <xdr:colOff>510540</xdr:colOff>
      <xdr:row>59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kom_sml">
              <a:extLst>
                <a:ext uri="{FF2B5EF4-FFF2-40B4-BE49-F238E27FC236}">
                  <a16:creationId xmlns:a16="http://schemas.microsoft.com/office/drawing/2014/main" id="{64784DEF-BDD5-4DA3-AC26-5B2C4E4E10D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_sm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3375" y="5951220"/>
              <a:ext cx="5219700" cy="305181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226559</xdr:colOff>
      <xdr:row>39</xdr:row>
      <xdr:rowOff>25650</xdr:rowOff>
    </xdr:from>
    <xdr:to>
      <xdr:col>16</xdr:col>
      <xdr:colOff>226559</xdr:colOff>
      <xdr:row>44</xdr:row>
      <xdr:rowOff>122805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sm reg">
              <a:extLst>
                <a:ext uri="{FF2B5EF4-FFF2-40B4-BE49-F238E27FC236}">
                  <a16:creationId xmlns:a16="http://schemas.microsoft.com/office/drawing/2014/main" id="{D887DC39-C577-4828-9743-7F9802A1EC0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m reg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36001" y="5991974"/>
              <a:ext cx="1836964" cy="86827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16</xdr:col>
      <xdr:colOff>512445</xdr:colOff>
      <xdr:row>39</xdr:row>
      <xdr:rowOff>11430</xdr:rowOff>
    </xdr:from>
    <xdr:to>
      <xdr:col>26</xdr:col>
      <xdr:colOff>15240</xdr:colOff>
      <xdr:row>59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sm kom">
              <a:extLst>
                <a:ext uri="{FF2B5EF4-FFF2-40B4-BE49-F238E27FC236}">
                  <a16:creationId xmlns:a16="http://schemas.microsoft.com/office/drawing/2014/main" id="{5854102F-6D59-4D3D-A77C-55855FE529C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m ko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818370" y="5955030"/>
              <a:ext cx="5598795" cy="3467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0.01515</cdr:x>
      <cdr:y>0.94503</cdr:y>
    </cdr:from>
    <cdr:to>
      <cdr:x>0.14569</cdr:x>
      <cdr:y>0.98378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9CA8FB8A-A0A7-41CE-92D2-E0516F28FE37}"/>
            </a:ext>
          </a:extLst>
        </cdr:cNvPr>
        <cdr:cNvSpPr txBox="1"/>
      </cdr:nvSpPr>
      <cdr:spPr>
        <a:xfrm xmlns:a="http://schemas.openxmlformats.org/drawingml/2006/main">
          <a:off x="68586" y="2444116"/>
          <a:ext cx="590867" cy="100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nb-NO" sz="640">
              <a:solidFill>
                <a:schemeClr val="bg2">
                  <a:lumMod val="75000"/>
                </a:schemeClr>
              </a:solidFill>
            </a:rPr>
            <a:t>Kilde: TINE råvare</a:t>
          </a:r>
        </a:p>
      </cdr:txBody>
    </cdr:sp>
  </cdr:relSizeAnchor>
</c:userShape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57.509903009261" backgroundQuery="1" createdVersion="6" refreshedVersion="6" minRefreshableVersion="3" recordCount="0" supportSubquery="1" supportAdvancedDrill="1" xr:uid="{C2B532B0-D149-49F7-9CE0-FB9452DC988A}">
  <cacheSource type="external" connectionId="3"/>
  <cacheFields count="4">
    <cacheField name="[Tab_kommune].[Region_2019].[Region_2019]" caption="Region_2019" numFmtId="0" hierarchy="3" level="1">
      <sharedItems containsSemiMixedTypes="0" containsNonDate="0" containsString="0"/>
    </cacheField>
    <cacheField name="[Tab_kommune].[knr_kom_2019].[knr_kom_2019]" caption="knr_kom_2019" numFmtId="0" hierarchy="2" level="1">
      <sharedItems count="48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  <s v="5061 Rindal"/>
      </sharedItems>
    </cacheField>
    <cacheField name="[Tab_base].[år].[år]" caption="år" numFmtId="0" level="1">
      <sharedItems containsSemiMixedTypes="0" containsString="0" containsNumber="1" containsInteger="1" minValue="1995" maxValue="2019" count="25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  <extLst>
        <ext xmlns:x15="http://schemas.microsoft.com/office/spreadsheetml/2010/11/main" uri="{4F2E5C28-24EA-4eb8-9CBF-B6C8F9C3D259}">
          <x15:cachedUniqueNames>
            <x15:cachedUniqueName index="0" name="[Tab_base].[år].&amp;[1995]"/>
            <x15:cachedUniqueName index="1" name="[Tab_base].[år].&amp;[1996]"/>
            <x15:cachedUniqueName index="2" name="[Tab_base].[år].&amp;[1997]"/>
            <x15:cachedUniqueName index="3" name="[Tab_base].[år].&amp;[1998]"/>
            <x15:cachedUniqueName index="4" name="[Tab_base].[år].&amp;[1999]"/>
            <x15:cachedUniqueName index="5" name="[Tab_base].[år].&amp;[2000]"/>
            <x15:cachedUniqueName index="6" name="[Tab_base].[år].&amp;[2001]"/>
            <x15:cachedUniqueName index="7" name="[Tab_base].[år].&amp;[2002]"/>
            <x15:cachedUniqueName index="8" name="[Tab_base].[år].&amp;[2003]"/>
            <x15:cachedUniqueName index="9" name="[Tab_base].[år].&amp;[2004]"/>
            <x15:cachedUniqueName index="10" name="[Tab_base].[år].&amp;[2005]"/>
            <x15:cachedUniqueName index="11" name="[Tab_base].[år].&amp;[2006]"/>
            <x15:cachedUniqueName index="12" name="[Tab_base].[år].&amp;[2007]"/>
            <x15:cachedUniqueName index="13" name="[Tab_base].[år].&amp;[2008]"/>
            <x15:cachedUniqueName index="14" name="[Tab_base].[år].&amp;[2009]"/>
            <x15:cachedUniqueName index="15" name="[Tab_base].[år].&amp;[2010]"/>
            <x15:cachedUniqueName index="16" name="[Tab_base].[år].&amp;[2011]"/>
            <x15:cachedUniqueName index="17" name="[Tab_base].[år].&amp;[2012]"/>
            <x15:cachedUniqueName index="18" name="[Tab_base].[år].&amp;[2013]"/>
            <x15:cachedUniqueName index="19" name="[Tab_base].[år].&amp;[2014]"/>
            <x15:cachedUniqueName index="20" name="[Tab_base].[år].&amp;[2015]"/>
            <x15:cachedUniqueName index="21" name="[Tab_base].[år].&amp;[2016]"/>
            <x15:cachedUniqueName index="22" name="[Tab_base].[år].&amp;[2017]"/>
            <x15:cachedUniqueName index="23" name="[Tab_base].[år].&amp;[2018]"/>
            <x15:cachedUniqueName index="24" name="[Tab_base].[år].&amp;[2019]"/>
          </x15:cachedUniqueNames>
        </ext>
      </extLst>
    </cacheField>
    <cacheField name="[Measures].[gj-snitt. leveranse]" caption="gj-snitt. leveranse" numFmtId="0" hierarchy="15" level="32767"/>
  </cacheFields>
  <cacheHierarchies count="21">
    <cacheHierarchy uniqueName="[Tab_base].[år]" caption="år" attribute="1" defaultMemberUniqueName="[Tab_base].[år].[All]" allUniqueName="[Tab_base].[år].[All]" dimensionUniqueName="[Tab_base]" displayFolder="" count="2" memberValueDatatype="20" unbalanced="0">
      <fieldsUsage count="2">
        <fieldUsage x="-1"/>
        <fieldUsage x="2"/>
      </fieldsUsage>
    </cacheHierarchy>
    <cacheHierarchy uniqueName="[Tab_kommune].[kom_2019]" caption="kom_2019" attribute="1" defaultMemberUniqueName="[Tab_kommune].[kom_2019].[All]" allUniqueName="[Tab_kommune].[kom_2019].[All]" dimensionUniqueName="[Tab_kommune]" displayFolder="" count="2" memberValueDatatype="130" unbalanced="0"/>
    <cacheHierarchy uniqueName="[Tab_kommune].[knr_kom_2019]" caption="knr_kom_2019" attribute="1" defaultMemberUniqueName="[Tab_kommune].[knr_kom_2019].[All]" allUniqueName="[Tab_kommune].[knr_kom_2019].[All]" dimensionUniqueName="[Tab_kommune]" displayFolder="" count="2" memberValueDatatype="130" unbalanced="0">
      <fieldsUsage count="2">
        <fieldUsage x="-1"/>
        <fieldUsage x="1"/>
      </fieldsUsage>
    </cacheHierarchy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>
      <fieldsUsage count="2">
        <fieldUsage x="-1"/>
        <fieldUsage x="0"/>
      </fieldsUsage>
    </cacheHierarchy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2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2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2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2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2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2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2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2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2" memberValueDatatype="130" unbalanced="0" hidden="1"/>
    <cacheHierarchy uniqueName="[Measures].[melkeleveranser]" caption="melkeleveranser" measure="1" displayFolder="" measureGroup="Tab_base" count="0"/>
    <cacheHierarchy uniqueName="[Measures].[melkleverandører]" caption="melkleverandører" measure="1" displayFolder="" measureGroup="Tab_base" count="0"/>
    <cacheHierarchy uniqueName="[Measures].[gj-snitt. leveranse]" caption="gj-snitt. leveranse" measure="1" displayFolder="" measureGroup="Tab_base" count="0" oneField="1">
      <fieldsUsage count="1">
        <fieldUsage x="3"/>
      </fieldsUsage>
    </cacheHierarchy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Tab_base" uniqueName="[Tab_base]" caption="Tab_base"/>
    <dimension name="Tab_kommune" uniqueName="[Tab_kommune]" caption="Tab_kommune"/>
  </dimensions>
  <measureGroups count="2">
    <measureGroup name="Tab_base" caption="Tab_base"/>
    <measureGroup name="Tab_kommune" caption="Tab_kommune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59.402232291664" backgroundQuery="1" createdVersion="6" refreshedVersion="6" minRefreshableVersion="3" recordCount="0" supportSubquery="1" supportAdvancedDrill="1" xr:uid="{DD0D5ABD-E233-4AB2-A9EA-BBC508536E37}">
  <cacheSource type="external" connectionId="3"/>
  <cacheFields count="4">
    <cacheField name="[Tab_kommune].[kom_2019].[kom_2019]" caption="kom_2019" numFmtId="0" hierarchy="1" level="1">
      <sharedItems count="48">
        <s v="Agdenes"/>
        <s v="Bjugn"/>
        <s v="Flatanger"/>
        <s v="Fosnes"/>
        <s v="Frosta"/>
        <s v="Frøya"/>
        <s v="Grong"/>
        <s v="Hemne"/>
        <s v="Hitra"/>
        <s v="Holtålen"/>
        <s v="Høylandet"/>
        <s v="Inderøy"/>
        <s v="Indre Fosen"/>
        <s v="Klæbu"/>
        <s v="Leka"/>
        <s v="Levanger"/>
        <s v="Lierne"/>
        <s v="Malvik"/>
        <s v="Meldal"/>
        <s v="Melhus"/>
        <s v="Meråker"/>
        <s v="Midtre Gauldal"/>
        <s v="Namdalseid"/>
        <s v="Namsos"/>
        <s v="Namsskogan"/>
        <s v="Nærøy"/>
        <s v="Oppdal"/>
        <s v="Orkdal"/>
        <s v="Osen"/>
        <s v="Overhalla"/>
        <s v="Rennebu"/>
        <s v="Rindal"/>
        <s v="Roan"/>
        <s v="Røros"/>
        <s v="Røyrvik"/>
        <s v="Selbu"/>
        <s v="Skaun"/>
        <s v="Snillfjord"/>
        <s v="Snåsa"/>
        <s v="Steinkjer"/>
        <s v="Stjørdal"/>
        <s v="Trondheim"/>
        <s v="Tydal"/>
        <s v="Verdal"/>
        <s v="Verran"/>
        <s v="Vikna"/>
        <s v="Ørland"/>
        <s v="Åfjord"/>
      </sharedItems>
    </cacheField>
    <cacheField name="[Tab_kommune].[Region_2019].[Region_2019]" caption="Region_2019" numFmtId="0" hierarchy="3" level="1">
      <sharedItems containsSemiMixedTypes="0" containsNonDate="0" containsString="0"/>
    </cacheField>
    <cacheField name="[Tab_base].[år].[år]" caption="år" numFmtId="0" level="1">
      <sharedItems containsSemiMixedTypes="0" containsNonDate="0" containsString="0"/>
    </cacheField>
    <cacheField name="[Measures].[melkleverandører]" caption="melkleverandører" numFmtId="0" hierarchy="14" level="32767"/>
  </cacheFields>
  <cacheHierarchies count="21">
    <cacheHierarchy uniqueName="[Tab_base].[år]" caption="år" attribute="1" defaultMemberUniqueName="[Tab_base].[år].[All]" allUniqueName="[Tab_base].[år].[All]" dimensionUniqueName="[Tab_base]" displayFolder="" count="2" memberValueDatatype="20" unbalanced="0">
      <fieldsUsage count="2">
        <fieldUsage x="-1"/>
        <fieldUsage x="2"/>
      </fieldsUsage>
    </cacheHierarchy>
    <cacheHierarchy uniqueName="[Tab_kommune].[kom_2019]" caption="kom_2019" attribute="1" defaultMemberUniqueName="[Tab_kommune].[kom_2019].[All]" allUniqueName="[Tab_kommune].[kom_2019].[All]" dimensionUniqueName="[Tab_kommune]" displayFolder="" count="2" memberValueDatatype="130" unbalanced="0">
      <fieldsUsage count="2">
        <fieldUsage x="-1"/>
        <fieldUsage x="0"/>
      </fieldsUsage>
    </cacheHierarchy>
    <cacheHierarchy uniqueName="[Tab_kommune].[knr_kom_2019]" caption="knr_kom_2019" attribute="1" defaultMemberUniqueName="[Tab_kommune].[knr_kom_2019].[All]" allUniqueName="[Tab_kommune].[knr_kom_2019].[All]" dimensionUniqueName="[Tab_kommune]" displayFolder="" count="0" memberValueDatatype="130" unbalanced="0"/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>
      <fieldsUsage count="2">
        <fieldUsage x="-1"/>
        <fieldUsage x="1"/>
      </fieldsUsage>
    </cacheHierarchy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0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0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0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0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0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0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0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0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0" memberValueDatatype="130" unbalanced="0" hidden="1"/>
    <cacheHierarchy uniqueName="[Measures].[melkeleveranser]" caption="melkeleveranser" measure="1" displayFolder="" measureGroup="Tab_base" count="0"/>
    <cacheHierarchy uniqueName="[Measures].[melkleverandører]" caption="melkleverandører" measure="1" displayFolder="" measureGroup="Tab_base" count="0" oneField="1">
      <fieldsUsage count="1">
        <fieldUsage x="3"/>
      </fieldsUsage>
    </cacheHierarchy>
    <cacheHierarchy uniqueName="[Measures].[gj-snitt. leveranse]" caption="gj-snitt. leveranse" measure="1" displayFolder="" measureGroup="Tab_base" count="0"/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Tab_base" uniqueName="[Tab_base]" caption="Tab_base"/>
    <dimension name="Tab_kommune" uniqueName="[Tab_kommune]" caption="Tab_kommune"/>
  </dimensions>
  <measureGroups count="2">
    <measureGroup name="Tab_base" caption="Tab_base"/>
    <measureGroup name="Tab_kommune" caption="Tab_kommune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59.402232754626" backgroundQuery="1" createdVersion="6" refreshedVersion="6" minRefreshableVersion="3" recordCount="0" supportSubquery="1" supportAdvancedDrill="1" xr:uid="{CF260F92-6F7C-439F-8E3B-E0C246EB84D1}">
  <cacheSource type="external" connectionId="3"/>
  <cacheFields count="4">
    <cacheField name="[Tab_kommune].[kom_2019].[kom_2019]" caption="kom_2019" numFmtId="0" hierarchy="1" level="1">
      <sharedItems count="48">
        <s v="Agdenes"/>
        <s v="Bjugn"/>
        <s v="Flatanger"/>
        <s v="Fosnes"/>
        <s v="Frosta"/>
        <s v="Frøya"/>
        <s v="Grong"/>
        <s v="Hemne"/>
        <s v="Hitra"/>
        <s v="Holtålen"/>
        <s v="Høylandet"/>
        <s v="Inderøy"/>
        <s v="Indre Fosen"/>
        <s v="Klæbu"/>
        <s v="Leka"/>
        <s v="Levanger"/>
        <s v="Lierne"/>
        <s v="Malvik"/>
        <s v="Meldal"/>
        <s v="Melhus"/>
        <s v="Meråker"/>
        <s v="Midtre Gauldal"/>
        <s v="Namdalseid"/>
        <s v="Namsos"/>
        <s v="Namsskogan"/>
        <s v="Nærøy"/>
        <s v="Oppdal"/>
        <s v="Orkdal"/>
        <s v="Osen"/>
        <s v="Overhalla"/>
        <s v="Rennebu"/>
        <s v="Rindal"/>
        <s v="Roan"/>
        <s v="Røros"/>
        <s v="Røyrvik"/>
        <s v="Selbu"/>
        <s v="Skaun"/>
        <s v="Snillfjord"/>
        <s v="Snåsa"/>
        <s v="Steinkjer"/>
        <s v="Stjørdal"/>
        <s v="Trondheim"/>
        <s v="Tydal"/>
        <s v="Verdal"/>
        <s v="Verran"/>
        <s v="Vikna"/>
        <s v="Ørland"/>
        <s v="Åfjord"/>
      </sharedItems>
    </cacheField>
    <cacheField name="[Tab_kommune].[Region_2019].[Region_2019]" caption="Region_2019" numFmtId="0" hierarchy="3" level="1">
      <sharedItems containsSemiMixedTypes="0" containsNonDate="0" containsString="0"/>
    </cacheField>
    <cacheField name="[Tab_base].[år].[år]" caption="år" numFmtId="0" level="1">
      <sharedItems containsSemiMixedTypes="0" containsNonDate="0" containsString="0"/>
    </cacheField>
    <cacheField name="[Measures].[melkleverandører]" caption="melkleverandører" numFmtId="0" hierarchy="14" level="32767"/>
  </cacheFields>
  <cacheHierarchies count="21">
    <cacheHierarchy uniqueName="[Tab_base].[år]" caption="år" attribute="1" defaultMemberUniqueName="[Tab_base].[år].[All]" allUniqueName="[Tab_base].[år].[All]" dimensionUniqueName="[Tab_base]" displayFolder="" count="2" memberValueDatatype="20" unbalanced="0">
      <fieldsUsage count="2">
        <fieldUsage x="-1"/>
        <fieldUsage x="2"/>
      </fieldsUsage>
    </cacheHierarchy>
    <cacheHierarchy uniqueName="[Tab_kommune].[kom_2019]" caption="kom_2019" attribute="1" defaultMemberUniqueName="[Tab_kommune].[kom_2019].[All]" allUniqueName="[Tab_kommune].[kom_2019].[All]" dimensionUniqueName="[Tab_kommune]" displayFolder="" count="2" memberValueDatatype="130" unbalanced="0">
      <fieldsUsage count="2">
        <fieldUsage x="-1"/>
        <fieldUsage x="0"/>
      </fieldsUsage>
    </cacheHierarchy>
    <cacheHierarchy uniqueName="[Tab_kommune].[knr_kom_2019]" caption="knr_kom_2019" attribute="1" defaultMemberUniqueName="[Tab_kommune].[knr_kom_2019].[All]" allUniqueName="[Tab_kommune].[knr_kom_2019].[All]" dimensionUniqueName="[Tab_kommune]" displayFolder="" count="0" memberValueDatatype="130" unbalanced="0"/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>
      <fieldsUsage count="2">
        <fieldUsage x="-1"/>
        <fieldUsage x="1"/>
      </fieldsUsage>
    </cacheHierarchy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0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0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0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0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0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0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0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0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0" memberValueDatatype="130" unbalanced="0" hidden="1"/>
    <cacheHierarchy uniqueName="[Measures].[melkeleveranser]" caption="melkeleveranser" measure="1" displayFolder="" measureGroup="Tab_base" count="0"/>
    <cacheHierarchy uniqueName="[Measures].[melkleverandører]" caption="melkleverandører" measure="1" displayFolder="" measureGroup="Tab_base" count="0" oneField="1">
      <fieldsUsage count="1">
        <fieldUsage x="3"/>
      </fieldsUsage>
    </cacheHierarchy>
    <cacheHierarchy uniqueName="[Measures].[gj-snitt. leveranse]" caption="gj-snitt. leveranse" measure="1" displayFolder="" measureGroup="Tab_base" count="0"/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Tab_base" uniqueName="[Tab_base]" caption="Tab_base"/>
    <dimension name="Tab_kommune" uniqueName="[Tab_kommune]" caption="Tab_kommune"/>
  </dimensions>
  <measureGroups count="2">
    <measureGroup name="Tab_base" caption="Tab_base"/>
    <measureGroup name="Tab_kommune" caption="Tab_kommune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59.402233333334" backgroundQuery="1" createdVersion="6" refreshedVersion="6" minRefreshableVersion="3" recordCount="0" supportSubquery="1" supportAdvancedDrill="1" xr:uid="{F6D2268B-626F-454B-BF18-31E5B95F04A8}">
  <cacheSource type="external" connectionId="3"/>
  <cacheFields count="4">
    <cacheField name="[Tab_kommune].[kom_2019].[kom_2019]" caption="kom_2019" numFmtId="0" hierarchy="1" level="1">
      <sharedItems count="48">
        <s v="Agdenes"/>
        <s v="Bjugn"/>
        <s v="Flatanger"/>
        <s v="Fosnes"/>
        <s v="Frosta"/>
        <s v="Frøya"/>
        <s v="Grong"/>
        <s v="Hemne"/>
        <s v="Hitra"/>
        <s v="Holtålen"/>
        <s v="Høylandet"/>
        <s v="Inderøy"/>
        <s v="Indre Fosen"/>
        <s v="Klæbu"/>
        <s v="Leka"/>
        <s v="Levanger"/>
        <s v="Lierne"/>
        <s v="Malvik"/>
        <s v="Meldal"/>
        <s v="Melhus"/>
        <s v="Meråker"/>
        <s v="Midtre Gauldal"/>
        <s v="Namdalseid"/>
        <s v="Namsos"/>
        <s v="Namsskogan"/>
        <s v="Nærøy"/>
        <s v="Oppdal"/>
        <s v="Orkdal"/>
        <s v="Osen"/>
        <s v="Overhalla"/>
        <s v="Rennebu"/>
        <s v="Rindal"/>
        <s v="Roan"/>
        <s v="Røros"/>
        <s v="Røyrvik"/>
        <s v="Selbu"/>
        <s v="Skaun"/>
        <s v="Snillfjord"/>
        <s v="Snåsa"/>
        <s v="Steinkjer"/>
        <s v="Stjørdal"/>
        <s v="Trondheim"/>
        <s v="Tydal"/>
        <s v="Verdal"/>
        <s v="Verran"/>
        <s v="Vikna"/>
        <s v="Ørland"/>
        <s v="Åfjord"/>
      </sharedItems>
    </cacheField>
    <cacheField name="[Tab_kommune].[Region_2019].[Region_2019]" caption="Region_2019" numFmtId="0" hierarchy="3" level="1">
      <sharedItems containsSemiMixedTypes="0" containsNonDate="0" containsString="0"/>
    </cacheField>
    <cacheField name="[Tab_base].[år].[år]" caption="år" numFmtId="0" level="1">
      <sharedItems containsSemiMixedTypes="0" containsNonDate="0" containsString="0"/>
    </cacheField>
    <cacheField name="[Measures].[gj-snitt. leveranse]" caption="gj-snitt. leveranse" numFmtId="0" hierarchy="15" level="32767"/>
  </cacheFields>
  <cacheHierarchies count="21">
    <cacheHierarchy uniqueName="[Tab_base].[år]" caption="år" attribute="1" defaultMemberUniqueName="[Tab_base].[år].[All]" allUniqueName="[Tab_base].[år].[All]" dimensionUniqueName="[Tab_base]" displayFolder="" count="2" memberValueDatatype="20" unbalanced="0">
      <fieldsUsage count="2">
        <fieldUsage x="-1"/>
        <fieldUsage x="2"/>
      </fieldsUsage>
    </cacheHierarchy>
    <cacheHierarchy uniqueName="[Tab_kommune].[kom_2019]" caption="kom_2019" attribute="1" defaultMemberUniqueName="[Tab_kommune].[kom_2019].[All]" allUniqueName="[Tab_kommune].[kom_2019].[All]" dimensionUniqueName="[Tab_kommune]" displayFolder="" count="2" memberValueDatatype="130" unbalanced="0">
      <fieldsUsage count="2">
        <fieldUsage x="-1"/>
        <fieldUsage x="0"/>
      </fieldsUsage>
    </cacheHierarchy>
    <cacheHierarchy uniqueName="[Tab_kommune].[knr_kom_2019]" caption="knr_kom_2019" attribute="1" defaultMemberUniqueName="[Tab_kommune].[knr_kom_2019].[All]" allUniqueName="[Tab_kommune].[knr_kom_2019].[All]" dimensionUniqueName="[Tab_kommune]" displayFolder="" count="0" memberValueDatatype="130" unbalanced="0"/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>
      <fieldsUsage count="2">
        <fieldUsage x="-1"/>
        <fieldUsage x="1"/>
      </fieldsUsage>
    </cacheHierarchy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0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0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0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0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0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0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0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0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0" memberValueDatatype="130" unbalanced="0" hidden="1"/>
    <cacheHierarchy uniqueName="[Measures].[melkeleveranser]" caption="melkeleveranser" measure="1" displayFolder="" measureGroup="Tab_base" count="0"/>
    <cacheHierarchy uniqueName="[Measures].[melkleverandører]" caption="melkleverandører" measure="1" displayFolder="" measureGroup="Tab_base" count="0"/>
    <cacheHierarchy uniqueName="[Measures].[gj-snitt. leveranse]" caption="gj-snitt. leveranse" measure="1" displayFolder="" measureGroup="Tab_base" count="0" oneField="1">
      <fieldsUsage count="1">
        <fieldUsage x="3"/>
      </fieldsUsage>
    </cacheHierarchy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Tab_base" uniqueName="[Tab_base]" caption="Tab_base"/>
    <dimension name="Tab_kommune" uniqueName="[Tab_kommune]" caption="Tab_kommune"/>
  </dimensions>
  <measureGroups count="2">
    <measureGroup name="Tab_base" caption="Tab_base"/>
    <measureGroup name="Tab_kommune" caption="Tab_kommune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59.402233912035" backgroundQuery="1" createdVersion="6" refreshedVersion="6" minRefreshableVersion="3" recordCount="0" supportSubquery="1" supportAdvancedDrill="1" xr:uid="{2AE20AEB-F17E-44D8-B0D9-F9806B3A1FB6}">
  <cacheSource type="external" connectionId="3"/>
  <cacheFields count="4">
    <cacheField name="[Tab_kommune].[kom_2019].[kom_2019]" caption="kom_2019" numFmtId="0" hierarchy="1" level="1">
      <sharedItems count="48">
        <s v="Agdenes"/>
        <s v="Bjugn"/>
        <s v="Flatanger"/>
        <s v="Fosnes"/>
        <s v="Frosta"/>
        <s v="Frøya"/>
        <s v="Grong"/>
        <s v="Hemne"/>
        <s v="Hitra"/>
        <s v="Holtålen"/>
        <s v="Høylandet"/>
        <s v="Inderøy"/>
        <s v="Indre Fosen"/>
        <s v="Klæbu"/>
        <s v="Leka"/>
        <s v="Levanger"/>
        <s v="Lierne"/>
        <s v="Malvik"/>
        <s v="Meldal"/>
        <s v="Melhus"/>
        <s v="Meråker"/>
        <s v="Midtre Gauldal"/>
        <s v="Namdalseid"/>
        <s v="Namsos"/>
        <s v="Namsskogan"/>
        <s v="Nærøy"/>
        <s v="Oppdal"/>
        <s v="Orkdal"/>
        <s v="Osen"/>
        <s v="Overhalla"/>
        <s v="Rennebu"/>
        <s v="Rindal"/>
        <s v="Roan"/>
        <s v="Røros"/>
        <s v="Røyrvik"/>
        <s v="Selbu"/>
        <s v="Skaun"/>
        <s v="Snillfjord"/>
        <s v="Snåsa"/>
        <s v="Steinkjer"/>
        <s v="Stjørdal"/>
        <s v="Trondheim"/>
        <s v="Tydal"/>
        <s v="Verdal"/>
        <s v="Verran"/>
        <s v="Vikna"/>
        <s v="Ørland"/>
        <s v="Åfjord"/>
      </sharedItems>
    </cacheField>
    <cacheField name="[Tab_kommune].[Region_2019].[Region_2019]" caption="Region_2019" numFmtId="0" hierarchy="3" level="1">
      <sharedItems containsSemiMixedTypes="0" containsNonDate="0" containsString="0"/>
    </cacheField>
    <cacheField name="[Tab_base].[år].[år]" caption="år" numFmtId="0" level="1">
      <sharedItems containsSemiMixedTypes="0" containsNonDate="0" containsString="0"/>
    </cacheField>
    <cacheField name="[Measures].[gj-snitt. leveranse]" caption="gj-snitt. leveranse" numFmtId="0" hierarchy="15" level="32767"/>
  </cacheFields>
  <cacheHierarchies count="21">
    <cacheHierarchy uniqueName="[Tab_base].[år]" caption="år" attribute="1" defaultMemberUniqueName="[Tab_base].[år].[All]" allUniqueName="[Tab_base].[år].[All]" dimensionUniqueName="[Tab_base]" displayFolder="" count="2" memberValueDatatype="20" unbalanced="0">
      <fieldsUsage count="2">
        <fieldUsage x="-1"/>
        <fieldUsage x="2"/>
      </fieldsUsage>
    </cacheHierarchy>
    <cacheHierarchy uniqueName="[Tab_kommune].[kom_2019]" caption="kom_2019" attribute="1" defaultMemberUniqueName="[Tab_kommune].[kom_2019].[All]" allUniqueName="[Tab_kommune].[kom_2019].[All]" dimensionUniqueName="[Tab_kommune]" displayFolder="" count="2" memberValueDatatype="130" unbalanced="0">
      <fieldsUsage count="2">
        <fieldUsage x="-1"/>
        <fieldUsage x="0"/>
      </fieldsUsage>
    </cacheHierarchy>
    <cacheHierarchy uniqueName="[Tab_kommune].[knr_kom_2019]" caption="knr_kom_2019" attribute="1" defaultMemberUniqueName="[Tab_kommune].[knr_kom_2019].[All]" allUniqueName="[Tab_kommune].[knr_kom_2019].[All]" dimensionUniqueName="[Tab_kommune]" displayFolder="" count="0" memberValueDatatype="130" unbalanced="0"/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>
      <fieldsUsage count="2">
        <fieldUsage x="-1"/>
        <fieldUsage x="1"/>
      </fieldsUsage>
    </cacheHierarchy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0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0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0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0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0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0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0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0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0" memberValueDatatype="130" unbalanced="0" hidden="1"/>
    <cacheHierarchy uniqueName="[Measures].[melkeleveranser]" caption="melkeleveranser" measure="1" displayFolder="" measureGroup="Tab_base" count="0"/>
    <cacheHierarchy uniqueName="[Measures].[melkleverandører]" caption="melkleverandører" measure="1" displayFolder="" measureGroup="Tab_base" count="0"/>
    <cacheHierarchy uniqueName="[Measures].[gj-snitt. leveranse]" caption="gj-snitt. leveranse" measure="1" displayFolder="" measureGroup="Tab_base" count="0" oneField="1">
      <fieldsUsage count="1">
        <fieldUsage x="3"/>
      </fieldsUsage>
    </cacheHierarchy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Tab_base" uniqueName="[Tab_base]" caption="Tab_base"/>
    <dimension name="Tab_kommune" uniqueName="[Tab_kommune]" caption="Tab_kommune"/>
  </dimensions>
  <measureGroups count="2">
    <measureGroup name="Tab_base" caption="Tab_base"/>
    <measureGroup name="Tab_kommune" caption="Tab_kommune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62.762499537035" backgroundQuery="1" createdVersion="6" refreshedVersion="6" minRefreshableVersion="3" recordCount="0" supportSubquery="1" supportAdvancedDrill="1" xr:uid="{9F558C9C-349E-44E4-B5C3-57A7243CF2FB}">
  <cacheSource type="external" connectionId="3"/>
  <cacheFields count="4">
    <cacheField name="[Tab_kommune].[Region_2019].[Region_2019]" caption="Region_2019" numFmtId="0" hierarchy="3" level="1">
      <sharedItems containsSemiMixedTypes="0" containsNonDate="0" containsString="0"/>
    </cacheField>
    <cacheField name="[Tab_kommune].[kom_2019].[kom_2019]" caption="kom_2019" numFmtId="0" hierarchy="1" level="1">
      <sharedItems containsSemiMixedTypes="0" containsNonDate="0" containsString="0"/>
    </cacheField>
    <cacheField name="[Tab_base].[år].[år]" caption="år" numFmtId="0" level="1">
      <sharedItems containsSemiMixedTypes="0" containsString="0" containsNumber="1" containsInteger="1" minValue="1995" maxValue="2019" count="25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  <extLst>
        <ext xmlns:x15="http://schemas.microsoft.com/office/spreadsheetml/2010/11/main" uri="{4F2E5C28-24EA-4eb8-9CBF-B6C8F9C3D259}">
          <x15:cachedUniqueNames>
            <x15:cachedUniqueName index="0" name="[Tab_base].[år].&amp;[1995]"/>
            <x15:cachedUniqueName index="1" name="[Tab_base].[år].&amp;[1996]"/>
            <x15:cachedUniqueName index="2" name="[Tab_base].[år].&amp;[1997]"/>
            <x15:cachedUniqueName index="3" name="[Tab_base].[år].&amp;[1998]"/>
            <x15:cachedUniqueName index="4" name="[Tab_base].[år].&amp;[1999]"/>
            <x15:cachedUniqueName index="5" name="[Tab_base].[år].&amp;[2000]"/>
            <x15:cachedUniqueName index="6" name="[Tab_base].[år].&amp;[2001]"/>
            <x15:cachedUniqueName index="7" name="[Tab_base].[år].&amp;[2002]"/>
            <x15:cachedUniqueName index="8" name="[Tab_base].[år].&amp;[2003]"/>
            <x15:cachedUniqueName index="9" name="[Tab_base].[år].&amp;[2004]"/>
            <x15:cachedUniqueName index="10" name="[Tab_base].[år].&amp;[2005]"/>
            <x15:cachedUniqueName index="11" name="[Tab_base].[år].&amp;[2006]"/>
            <x15:cachedUniqueName index="12" name="[Tab_base].[år].&amp;[2007]"/>
            <x15:cachedUniqueName index="13" name="[Tab_base].[år].&amp;[2008]"/>
            <x15:cachedUniqueName index="14" name="[Tab_base].[år].&amp;[2009]"/>
            <x15:cachedUniqueName index="15" name="[Tab_base].[år].&amp;[2010]"/>
            <x15:cachedUniqueName index="16" name="[Tab_base].[år].&amp;[2011]"/>
            <x15:cachedUniqueName index="17" name="[Tab_base].[år].&amp;[2012]"/>
            <x15:cachedUniqueName index="18" name="[Tab_base].[år].&amp;[2013]"/>
            <x15:cachedUniqueName index="19" name="[Tab_base].[år].&amp;[2014]"/>
            <x15:cachedUniqueName index="20" name="[Tab_base].[år].&amp;[2015]"/>
            <x15:cachedUniqueName index="21" name="[Tab_base].[år].&amp;[2016]"/>
            <x15:cachedUniqueName index="22" name="[Tab_base].[år].&amp;[2017]"/>
            <x15:cachedUniqueName index="23" name="[Tab_base].[år].&amp;[2018]"/>
            <x15:cachedUniqueName index="24" name="[Tab_base].[år].&amp;[2019]"/>
          </x15:cachedUniqueNames>
        </ext>
      </extLst>
    </cacheField>
    <cacheField name="[Measures].[melkeleveranser]" caption="melkeleveranser" numFmtId="0" hierarchy="13" level="32767"/>
  </cacheFields>
  <cacheHierarchies count="21">
    <cacheHierarchy uniqueName="[Tab_base].[år]" caption="år" attribute="1" defaultMemberUniqueName="[Tab_base].[år].[All]" allUniqueName="[Tab_base].[år].[All]" dimensionUniqueName="[Tab_base]" displayFolder="" count="2" memberValueDatatype="20" unbalanced="0">
      <fieldsUsage count="2">
        <fieldUsage x="-1"/>
        <fieldUsage x="2"/>
      </fieldsUsage>
    </cacheHierarchy>
    <cacheHierarchy uniqueName="[Tab_kommune].[kom_2019]" caption="kom_2019" attribute="1" defaultMemberUniqueName="[Tab_kommune].[kom_2019].[All]" allUniqueName="[Tab_kommune].[kom_2019].[All]" dimensionUniqueName="[Tab_kommune]" displayFolder="" count="2" memberValueDatatype="130" unbalanced="0">
      <fieldsUsage count="2">
        <fieldUsage x="-1"/>
        <fieldUsage x="1"/>
      </fieldsUsage>
    </cacheHierarchy>
    <cacheHierarchy uniqueName="[Tab_kommune].[knr_kom_2019]" caption="knr_kom_2019" attribute="1" defaultMemberUniqueName="[Tab_kommune].[knr_kom_2019].[All]" allUniqueName="[Tab_kommune].[knr_kom_2019].[All]" dimensionUniqueName="[Tab_kommune]" displayFolder="" count="2" memberValueDatatype="130" unbalanced="0"/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>
      <fieldsUsage count="2">
        <fieldUsage x="-1"/>
        <fieldUsage x="0"/>
      </fieldsUsage>
    </cacheHierarchy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2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2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2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2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2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2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2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2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2" memberValueDatatype="130" unbalanced="0" hidden="1"/>
    <cacheHierarchy uniqueName="[Measures].[melkeleveranser]" caption="melkeleveranser" measure="1" displayFolder="" measureGroup="Tab_base" count="0" oneField="1">
      <fieldsUsage count="1">
        <fieldUsage x="3"/>
      </fieldsUsage>
    </cacheHierarchy>
    <cacheHierarchy uniqueName="[Measures].[melkleverandører]" caption="melkleverandører" measure="1" displayFolder="" measureGroup="Tab_base" count="0"/>
    <cacheHierarchy uniqueName="[Measures].[gj-snitt. leveranse]" caption="gj-snitt. leveranse" measure="1" displayFolder="" measureGroup="Tab_base" count="0"/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Tab_base" uniqueName="[Tab_base]" caption="Tab_base"/>
    <dimension name="Tab_kommune" uniqueName="[Tab_kommune]" caption="Tab_kommune"/>
  </dimensions>
  <measureGroups count="2">
    <measureGroup name="Tab_base" caption="Tab_base"/>
    <measureGroup name="Tab_kommune" caption="Tab_kommune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62.762500231482" backgroundQuery="1" createdVersion="6" refreshedVersion="6" minRefreshableVersion="3" recordCount="0" supportSubquery="1" supportAdvancedDrill="1" xr:uid="{BB5F0C96-D3B3-4D94-9AD2-E17963773346}">
  <cacheSource type="external" connectionId="3"/>
  <cacheFields count="4">
    <cacheField name="[Tab_kommune].[Region_2019].[Region_2019]" caption="Region_2019" numFmtId="0" hierarchy="3" level="1">
      <sharedItems containsSemiMixedTypes="0" containsNonDate="0" containsString="0"/>
    </cacheField>
    <cacheField name="[Tab_kommune].[kom_2019].[kom_2019]" caption="kom_2019" numFmtId="0" hierarchy="1" level="1">
      <sharedItems containsSemiMixedTypes="0" containsNonDate="0" containsString="0"/>
    </cacheField>
    <cacheField name="[Tab_base].[år].[år]" caption="år" numFmtId="0" level="1">
      <sharedItems containsSemiMixedTypes="0" containsString="0" containsNumber="1" containsInteger="1" minValue="1995" maxValue="2019" count="25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  <extLst>
        <ext xmlns:x15="http://schemas.microsoft.com/office/spreadsheetml/2010/11/main" uri="{4F2E5C28-24EA-4eb8-9CBF-B6C8F9C3D259}">
          <x15:cachedUniqueNames>
            <x15:cachedUniqueName index="0" name="[Tab_base].[år].&amp;[1995]"/>
            <x15:cachedUniqueName index="1" name="[Tab_base].[år].&amp;[1996]"/>
            <x15:cachedUniqueName index="2" name="[Tab_base].[år].&amp;[1997]"/>
            <x15:cachedUniqueName index="3" name="[Tab_base].[år].&amp;[1998]"/>
            <x15:cachedUniqueName index="4" name="[Tab_base].[år].&amp;[1999]"/>
            <x15:cachedUniqueName index="5" name="[Tab_base].[år].&amp;[2000]"/>
            <x15:cachedUniqueName index="6" name="[Tab_base].[år].&amp;[2001]"/>
            <x15:cachedUniqueName index="7" name="[Tab_base].[år].&amp;[2002]"/>
            <x15:cachedUniqueName index="8" name="[Tab_base].[år].&amp;[2003]"/>
            <x15:cachedUniqueName index="9" name="[Tab_base].[år].&amp;[2004]"/>
            <x15:cachedUniqueName index="10" name="[Tab_base].[år].&amp;[2005]"/>
            <x15:cachedUniqueName index="11" name="[Tab_base].[år].&amp;[2006]"/>
            <x15:cachedUniqueName index="12" name="[Tab_base].[år].&amp;[2007]"/>
            <x15:cachedUniqueName index="13" name="[Tab_base].[år].&amp;[2008]"/>
            <x15:cachedUniqueName index="14" name="[Tab_base].[år].&amp;[2009]"/>
            <x15:cachedUniqueName index="15" name="[Tab_base].[år].&amp;[2010]"/>
            <x15:cachedUniqueName index="16" name="[Tab_base].[år].&amp;[2011]"/>
            <x15:cachedUniqueName index="17" name="[Tab_base].[år].&amp;[2012]"/>
            <x15:cachedUniqueName index="18" name="[Tab_base].[år].&amp;[2013]"/>
            <x15:cachedUniqueName index="19" name="[Tab_base].[år].&amp;[2014]"/>
            <x15:cachedUniqueName index="20" name="[Tab_base].[år].&amp;[2015]"/>
            <x15:cachedUniqueName index="21" name="[Tab_base].[år].&amp;[2016]"/>
            <x15:cachedUniqueName index="22" name="[Tab_base].[år].&amp;[2017]"/>
            <x15:cachedUniqueName index="23" name="[Tab_base].[år].&amp;[2018]"/>
            <x15:cachedUniqueName index="24" name="[Tab_base].[år].&amp;[2019]"/>
          </x15:cachedUniqueNames>
        </ext>
      </extLst>
    </cacheField>
    <cacheField name="[Measures].[melkleverandører]" caption="melkleverandører" numFmtId="0" hierarchy="14" level="32767"/>
  </cacheFields>
  <cacheHierarchies count="21">
    <cacheHierarchy uniqueName="[Tab_base].[år]" caption="år" attribute="1" defaultMemberUniqueName="[Tab_base].[år].[All]" allUniqueName="[Tab_base].[år].[All]" dimensionUniqueName="[Tab_base]" displayFolder="" count="2" memberValueDatatype="20" unbalanced="0">
      <fieldsUsage count="2">
        <fieldUsage x="-1"/>
        <fieldUsage x="2"/>
      </fieldsUsage>
    </cacheHierarchy>
    <cacheHierarchy uniqueName="[Tab_kommune].[kom_2019]" caption="kom_2019" attribute="1" defaultMemberUniqueName="[Tab_kommune].[kom_2019].[All]" allUniqueName="[Tab_kommune].[kom_2019].[All]" dimensionUniqueName="[Tab_kommune]" displayFolder="" count="2" memberValueDatatype="130" unbalanced="0">
      <fieldsUsage count="2">
        <fieldUsage x="-1"/>
        <fieldUsage x="1"/>
      </fieldsUsage>
    </cacheHierarchy>
    <cacheHierarchy uniqueName="[Tab_kommune].[knr_kom_2019]" caption="knr_kom_2019" attribute="1" defaultMemberUniqueName="[Tab_kommune].[knr_kom_2019].[All]" allUniqueName="[Tab_kommune].[knr_kom_2019].[All]" dimensionUniqueName="[Tab_kommune]" displayFolder="" count="0" memberValueDatatype="130" unbalanced="0"/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>
      <fieldsUsage count="2">
        <fieldUsage x="-1"/>
        <fieldUsage x="0"/>
      </fieldsUsage>
    </cacheHierarchy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0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0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0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0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0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0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0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0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0" memberValueDatatype="130" unbalanced="0" hidden="1"/>
    <cacheHierarchy uniqueName="[Measures].[melkeleveranser]" caption="melkeleveranser" measure="1" displayFolder="" measureGroup="Tab_base" count="0"/>
    <cacheHierarchy uniqueName="[Measures].[melkleverandører]" caption="melkleverandører" measure="1" displayFolder="" measureGroup="Tab_base" count="0" oneField="1">
      <fieldsUsage count="1">
        <fieldUsage x="3"/>
      </fieldsUsage>
    </cacheHierarchy>
    <cacheHierarchy uniqueName="[Measures].[gj-snitt. leveranse]" caption="gj-snitt. leveranse" measure="1" displayFolder="" measureGroup="Tab_base" count="0"/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Tab_base" uniqueName="[Tab_base]" caption="Tab_base"/>
    <dimension name="Tab_kommune" uniqueName="[Tab_kommune]" caption="Tab_kommune"/>
  </dimensions>
  <measureGroups count="2">
    <measureGroup name="Tab_base" caption="Tab_base"/>
    <measureGroup name="Tab_kommune" caption="Tab_kommune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62.762500810182" backgroundQuery="1" createdVersion="6" refreshedVersion="6" minRefreshableVersion="3" recordCount="0" supportSubquery="1" supportAdvancedDrill="1" xr:uid="{AA6AAEA6-130D-403C-AB0F-913C1A0629C9}">
  <cacheSource type="external" connectionId="3"/>
  <cacheFields count="4">
    <cacheField name="[Tab_kommune].[Region_2019].[Region_2019]" caption="Region_2019" numFmtId="0" hierarchy="3" level="1">
      <sharedItems containsSemiMixedTypes="0" containsNonDate="0" containsString="0"/>
    </cacheField>
    <cacheField name="[Tab_kommune].[kom_2019].[kom_2019]" caption="kom_2019" numFmtId="0" hierarchy="1" level="1">
      <sharedItems containsSemiMixedTypes="0" containsNonDate="0" containsString="0"/>
    </cacheField>
    <cacheField name="[Tab_base].[år].[år]" caption="år" numFmtId="0" level="1">
      <sharedItems containsSemiMixedTypes="0" containsString="0" containsNumber="1" containsInteger="1" minValue="1995" maxValue="2019" count="25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  <extLst>
        <ext xmlns:x15="http://schemas.microsoft.com/office/spreadsheetml/2010/11/main" uri="{4F2E5C28-24EA-4eb8-9CBF-B6C8F9C3D259}">
          <x15:cachedUniqueNames>
            <x15:cachedUniqueName index="0" name="[Tab_base].[år].&amp;[1995]"/>
            <x15:cachedUniqueName index="1" name="[Tab_base].[år].&amp;[1996]"/>
            <x15:cachedUniqueName index="2" name="[Tab_base].[år].&amp;[1997]"/>
            <x15:cachedUniqueName index="3" name="[Tab_base].[år].&amp;[1998]"/>
            <x15:cachedUniqueName index="4" name="[Tab_base].[år].&amp;[1999]"/>
            <x15:cachedUniqueName index="5" name="[Tab_base].[år].&amp;[2000]"/>
            <x15:cachedUniqueName index="6" name="[Tab_base].[år].&amp;[2001]"/>
            <x15:cachedUniqueName index="7" name="[Tab_base].[år].&amp;[2002]"/>
            <x15:cachedUniqueName index="8" name="[Tab_base].[år].&amp;[2003]"/>
            <x15:cachedUniqueName index="9" name="[Tab_base].[år].&amp;[2004]"/>
            <x15:cachedUniqueName index="10" name="[Tab_base].[år].&amp;[2005]"/>
            <x15:cachedUniqueName index="11" name="[Tab_base].[år].&amp;[2006]"/>
            <x15:cachedUniqueName index="12" name="[Tab_base].[år].&amp;[2007]"/>
            <x15:cachedUniqueName index="13" name="[Tab_base].[år].&amp;[2008]"/>
            <x15:cachedUniqueName index="14" name="[Tab_base].[år].&amp;[2009]"/>
            <x15:cachedUniqueName index="15" name="[Tab_base].[år].&amp;[2010]"/>
            <x15:cachedUniqueName index="16" name="[Tab_base].[år].&amp;[2011]"/>
            <x15:cachedUniqueName index="17" name="[Tab_base].[år].&amp;[2012]"/>
            <x15:cachedUniqueName index="18" name="[Tab_base].[år].&amp;[2013]"/>
            <x15:cachedUniqueName index="19" name="[Tab_base].[år].&amp;[2014]"/>
            <x15:cachedUniqueName index="20" name="[Tab_base].[år].&amp;[2015]"/>
            <x15:cachedUniqueName index="21" name="[Tab_base].[år].&amp;[2016]"/>
            <x15:cachedUniqueName index="22" name="[Tab_base].[år].&amp;[2017]"/>
            <x15:cachedUniqueName index="23" name="[Tab_base].[år].&amp;[2018]"/>
            <x15:cachedUniqueName index="24" name="[Tab_base].[år].&amp;[2019]"/>
          </x15:cachedUniqueNames>
        </ext>
      </extLst>
    </cacheField>
    <cacheField name="[Measures].[gj-snitt. leveranse]" caption="gj-snitt. leveranse" numFmtId="0" hierarchy="15" level="32767"/>
  </cacheFields>
  <cacheHierarchies count="21">
    <cacheHierarchy uniqueName="[Tab_base].[år]" caption="år" attribute="1" defaultMemberUniqueName="[Tab_base].[år].[All]" allUniqueName="[Tab_base].[år].[All]" dimensionUniqueName="[Tab_base]" displayFolder="" count="2" memberValueDatatype="20" unbalanced="0">
      <fieldsUsage count="2">
        <fieldUsage x="-1"/>
        <fieldUsage x="2"/>
      </fieldsUsage>
    </cacheHierarchy>
    <cacheHierarchy uniqueName="[Tab_kommune].[kom_2019]" caption="kom_2019" attribute="1" defaultMemberUniqueName="[Tab_kommune].[kom_2019].[All]" allUniqueName="[Tab_kommune].[kom_2019].[All]" dimensionUniqueName="[Tab_kommune]" displayFolder="" count="2" memberValueDatatype="130" unbalanced="0">
      <fieldsUsage count="2">
        <fieldUsage x="-1"/>
        <fieldUsage x="1"/>
      </fieldsUsage>
    </cacheHierarchy>
    <cacheHierarchy uniqueName="[Tab_kommune].[knr_kom_2019]" caption="knr_kom_2019" attribute="1" defaultMemberUniqueName="[Tab_kommune].[knr_kom_2019].[All]" allUniqueName="[Tab_kommune].[knr_kom_2019].[All]" dimensionUniqueName="[Tab_kommune]" displayFolder="" count="0" memberValueDatatype="130" unbalanced="0"/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>
      <fieldsUsage count="2">
        <fieldUsage x="-1"/>
        <fieldUsage x="0"/>
      </fieldsUsage>
    </cacheHierarchy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0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0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0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0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0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0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0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0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0" memberValueDatatype="130" unbalanced="0" hidden="1"/>
    <cacheHierarchy uniqueName="[Measures].[melkeleveranser]" caption="melkeleveranser" measure="1" displayFolder="" measureGroup="Tab_base" count="0"/>
    <cacheHierarchy uniqueName="[Measures].[melkleverandører]" caption="melkleverandører" measure="1" displayFolder="" measureGroup="Tab_base" count="0"/>
    <cacheHierarchy uniqueName="[Measures].[gj-snitt. leveranse]" caption="gj-snitt. leveranse" measure="1" displayFolder="" measureGroup="Tab_base" count="0" oneField="1">
      <fieldsUsage count="1">
        <fieldUsage x="3"/>
      </fieldsUsage>
    </cacheHierarchy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Tab_base" uniqueName="[Tab_base]" caption="Tab_base"/>
    <dimension name="Tab_kommune" uniqueName="[Tab_kommune]" caption="Tab_kommune"/>
  </dimensions>
  <measureGroups count="2">
    <measureGroup name="Tab_base" caption="Tab_base"/>
    <measureGroup name="Tab_kommune" caption="Tab_kommune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62.762501273151" backgroundQuery="1" createdVersion="6" refreshedVersion="6" minRefreshableVersion="3" recordCount="0" supportSubquery="1" supportAdvancedDrill="1" xr:uid="{CE3BFE43-5906-4A0D-A602-E09AF70992B8}">
  <cacheSource type="external" connectionId="3"/>
  <cacheFields count="4">
    <cacheField name="[Tab_kommune].[Region_2019].[Region_2019]" caption="Region_2019" numFmtId="0" hierarchy="3" level="1">
      <sharedItems containsSemiMixedTypes="0" containsNonDate="0" containsString="0"/>
    </cacheField>
    <cacheField name="[Tab_kommune].[kom_2019].[kom_2019]" caption="kom_2019" numFmtId="0" hierarchy="1" level="1">
      <sharedItems containsSemiMixedTypes="0" containsNonDate="0" containsString="0"/>
    </cacheField>
    <cacheField name="[Tab_base].[år].[år]" caption="år" numFmtId="0" level="1">
      <sharedItems containsSemiMixedTypes="0" containsString="0" containsNumber="1" containsInteger="1" minValue="1995" maxValue="2019" count="25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  <extLst>
        <ext xmlns:x15="http://schemas.microsoft.com/office/spreadsheetml/2010/11/main" uri="{4F2E5C28-24EA-4eb8-9CBF-B6C8F9C3D259}">
          <x15:cachedUniqueNames>
            <x15:cachedUniqueName index="0" name="[Tab_base].[år].&amp;[1995]"/>
            <x15:cachedUniqueName index="1" name="[Tab_base].[år].&amp;[1996]"/>
            <x15:cachedUniqueName index="2" name="[Tab_base].[år].&amp;[1997]"/>
            <x15:cachedUniqueName index="3" name="[Tab_base].[år].&amp;[1998]"/>
            <x15:cachedUniqueName index="4" name="[Tab_base].[år].&amp;[1999]"/>
            <x15:cachedUniqueName index="5" name="[Tab_base].[år].&amp;[2000]"/>
            <x15:cachedUniqueName index="6" name="[Tab_base].[år].&amp;[2001]"/>
            <x15:cachedUniqueName index="7" name="[Tab_base].[år].&amp;[2002]"/>
            <x15:cachedUniqueName index="8" name="[Tab_base].[år].&amp;[2003]"/>
            <x15:cachedUniqueName index="9" name="[Tab_base].[år].&amp;[2004]"/>
            <x15:cachedUniqueName index="10" name="[Tab_base].[år].&amp;[2005]"/>
            <x15:cachedUniqueName index="11" name="[Tab_base].[år].&amp;[2006]"/>
            <x15:cachedUniqueName index="12" name="[Tab_base].[år].&amp;[2007]"/>
            <x15:cachedUniqueName index="13" name="[Tab_base].[år].&amp;[2008]"/>
            <x15:cachedUniqueName index="14" name="[Tab_base].[år].&amp;[2009]"/>
            <x15:cachedUniqueName index="15" name="[Tab_base].[år].&amp;[2010]"/>
            <x15:cachedUniqueName index="16" name="[Tab_base].[år].&amp;[2011]"/>
            <x15:cachedUniqueName index="17" name="[Tab_base].[år].&amp;[2012]"/>
            <x15:cachedUniqueName index="18" name="[Tab_base].[år].&amp;[2013]"/>
            <x15:cachedUniqueName index="19" name="[Tab_base].[år].&amp;[2014]"/>
            <x15:cachedUniqueName index="20" name="[Tab_base].[år].&amp;[2015]"/>
            <x15:cachedUniqueName index="21" name="[Tab_base].[år].&amp;[2016]"/>
            <x15:cachedUniqueName index="22" name="[Tab_base].[år].&amp;[2017]"/>
            <x15:cachedUniqueName index="23" name="[Tab_base].[år].&amp;[2018]"/>
            <x15:cachedUniqueName index="24" name="[Tab_base].[år].&amp;[2019]"/>
          </x15:cachedUniqueNames>
        </ext>
      </extLst>
    </cacheField>
    <cacheField name="[Measures].[melkeleveranser]" caption="melkeleveranser" numFmtId="0" hierarchy="13" level="32767"/>
  </cacheFields>
  <cacheHierarchies count="21">
    <cacheHierarchy uniqueName="[Tab_base].[år]" caption="år" attribute="1" defaultMemberUniqueName="[Tab_base].[år].[All]" allUniqueName="[Tab_base].[år].[All]" dimensionUniqueName="[Tab_base]" displayFolder="" count="2" memberValueDatatype="20" unbalanced="0">
      <fieldsUsage count="2">
        <fieldUsage x="-1"/>
        <fieldUsage x="2"/>
      </fieldsUsage>
    </cacheHierarchy>
    <cacheHierarchy uniqueName="[Tab_kommune].[kom_2019]" caption="kom_2019" attribute="1" defaultMemberUniqueName="[Tab_kommune].[kom_2019].[All]" allUniqueName="[Tab_kommune].[kom_2019].[All]" dimensionUniqueName="[Tab_kommune]" displayFolder="" count="2" memberValueDatatype="130" unbalanced="0">
      <fieldsUsage count="2">
        <fieldUsage x="-1"/>
        <fieldUsage x="1"/>
      </fieldsUsage>
    </cacheHierarchy>
    <cacheHierarchy uniqueName="[Tab_kommune].[knr_kom_2019]" caption="knr_kom_2019" attribute="1" defaultMemberUniqueName="[Tab_kommune].[knr_kom_2019].[All]" allUniqueName="[Tab_kommune].[knr_kom_2019].[All]" dimensionUniqueName="[Tab_kommune]" displayFolder="" count="2" memberValueDatatype="130" unbalanced="0"/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>
      <fieldsUsage count="2">
        <fieldUsage x="-1"/>
        <fieldUsage x="0"/>
      </fieldsUsage>
    </cacheHierarchy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2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2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2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2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2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2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2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2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2" memberValueDatatype="130" unbalanced="0" hidden="1"/>
    <cacheHierarchy uniqueName="[Measures].[melkeleveranser]" caption="melkeleveranser" measure="1" displayFolder="" measureGroup="Tab_base" count="0" oneField="1">
      <fieldsUsage count="1">
        <fieldUsage x="3"/>
      </fieldsUsage>
    </cacheHierarchy>
    <cacheHierarchy uniqueName="[Measures].[melkleverandører]" caption="melkleverandører" measure="1" displayFolder="" measureGroup="Tab_base" count="0"/>
    <cacheHierarchy uniqueName="[Measures].[gj-snitt. leveranse]" caption="gj-snitt. leveranse" measure="1" displayFolder="" measureGroup="Tab_base" count="0"/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Tab_base" uniqueName="[Tab_base]" caption="Tab_base"/>
    <dimension name="Tab_kommune" uniqueName="[Tab_kommune]" caption="Tab_kommune"/>
  </dimensions>
  <measureGroups count="2">
    <measureGroup name="Tab_base" caption="Tab_base"/>
    <measureGroup name="Tab_kommune" caption="Tab_kommune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62.762501736113" backgroundQuery="1" createdVersion="6" refreshedVersion="6" minRefreshableVersion="3" recordCount="0" supportSubquery="1" supportAdvancedDrill="1" xr:uid="{9A678CA8-ABED-40EC-8E07-AF1A01E84227}">
  <cacheSource type="external" connectionId="3"/>
  <cacheFields count="4">
    <cacheField name="[Tab_kommune].[Region_2019].[Region_2019]" caption="Region_2019" numFmtId="0" hierarchy="3" level="1">
      <sharedItems containsSemiMixedTypes="0" containsNonDate="0" containsString="0"/>
    </cacheField>
    <cacheField name="[Tab_kommune].[kom_2019].[kom_2019]" caption="kom_2019" numFmtId="0" hierarchy="1" level="1">
      <sharedItems containsSemiMixedTypes="0" containsNonDate="0" containsString="0"/>
    </cacheField>
    <cacheField name="[Tab_base].[år].[år]" caption="år" numFmtId="0" level="1">
      <sharedItems containsSemiMixedTypes="0" containsString="0" containsNumber="1" containsInteger="1" minValue="1995" maxValue="2019" count="25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  <extLst>
        <ext xmlns:x15="http://schemas.microsoft.com/office/spreadsheetml/2010/11/main" uri="{4F2E5C28-24EA-4eb8-9CBF-B6C8F9C3D259}">
          <x15:cachedUniqueNames>
            <x15:cachedUniqueName index="0" name="[Tab_base].[år].&amp;[1995]"/>
            <x15:cachedUniqueName index="1" name="[Tab_base].[år].&amp;[1996]"/>
            <x15:cachedUniqueName index="2" name="[Tab_base].[år].&amp;[1997]"/>
            <x15:cachedUniqueName index="3" name="[Tab_base].[år].&amp;[1998]"/>
            <x15:cachedUniqueName index="4" name="[Tab_base].[år].&amp;[1999]"/>
            <x15:cachedUniqueName index="5" name="[Tab_base].[år].&amp;[2000]"/>
            <x15:cachedUniqueName index="6" name="[Tab_base].[år].&amp;[2001]"/>
            <x15:cachedUniqueName index="7" name="[Tab_base].[år].&amp;[2002]"/>
            <x15:cachedUniqueName index="8" name="[Tab_base].[år].&amp;[2003]"/>
            <x15:cachedUniqueName index="9" name="[Tab_base].[år].&amp;[2004]"/>
            <x15:cachedUniqueName index="10" name="[Tab_base].[år].&amp;[2005]"/>
            <x15:cachedUniqueName index="11" name="[Tab_base].[år].&amp;[2006]"/>
            <x15:cachedUniqueName index="12" name="[Tab_base].[år].&amp;[2007]"/>
            <x15:cachedUniqueName index="13" name="[Tab_base].[år].&amp;[2008]"/>
            <x15:cachedUniqueName index="14" name="[Tab_base].[år].&amp;[2009]"/>
            <x15:cachedUniqueName index="15" name="[Tab_base].[år].&amp;[2010]"/>
            <x15:cachedUniqueName index="16" name="[Tab_base].[år].&amp;[2011]"/>
            <x15:cachedUniqueName index="17" name="[Tab_base].[år].&amp;[2012]"/>
            <x15:cachedUniqueName index="18" name="[Tab_base].[år].&amp;[2013]"/>
            <x15:cachedUniqueName index="19" name="[Tab_base].[år].&amp;[2014]"/>
            <x15:cachedUniqueName index="20" name="[Tab_base].[år].&amp;[2015]"/>
            <x15:cachedUniqueName index="21" name="[Tab_base].[år].&amp;[2016]"/>
            <x15:cachedUniqueName index="22" name="[Tab_base].[år].&amp;[2017]"/>
            <x15:cachedUniqueName index="23" name="[Tab_base].[år].&amp;[2018]"/>
            <x15:cachedUniqueName index="24" name="[Tab_base].[år].&amp;[2019]"/>
          </x15:cachedUniqueNames>
        </ext>
      </extLst>
    </cacheField>
    <cacheField name="[Measures].[melkleverandører]" caption="melkleverandører" numFmtId="0" hierarchy="14" level="32767"/>
  </cacheFields>
  <cacheHierarchies count="21">
    <cacheHierarchy uniqueName="[Tab_base].[år]" caption="år" attribute="1" defaultMemberUniqueName="[Tab_base].[år].[All]" allUniqueName="[Tab_base].[år].[All]" dimensionUniqueName="[Tab_base]" displayFolder="" count="2" memberValueDatatype="20" unbalanced="0">
      <fieldsUsage count="2">
        <fieldUsage x="-1"/>
        <fieldUsage x="2"/>
      </fieldsUsage>
    </cacheHierarchy>
    <cacheHierarchy uniqueName="[Tab_kommune].[kom_2019]" caption="kom_2019" attribute="1" defaultMemberUniqueName="[Tab_kommune].[kom_2019].[All]" allUniqueName="[Tab_kommune].[kom_2019].[All]" dimensionUniqueName="[Tab_kommune]" displayFolder="" count="2" memberValueDatatype="130" unbalanced="0">
      <fieldsUsage count="2">
        <fieldUsage x="-1"/>
        <fieldUsage x="1"/>
      </fieldsUsage>
    </cacheHierarchy>
    <cacheHierarchy uniqueName="[Tab_kommune].[knr_kom_2019]" caption="knr_kom_2019" attribute="1" defaultMemberUniqueName="[Tab_kommune].[knr_kom_2019].[All]" allUniqueName="[Tab_kommune].[knr_kom_2019].[All]" dimensionUniqueName="[Tab_kommune]" displayFolder="" count="0" memberValueDatatype="130" unbalanced="0"/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>
      <fieldsUsage count="2">
        <fieldUsage x="-1"/>
        <fieldUsage x="0"/>
      </fieldsUsage>
    </cacheHierarchy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0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0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0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0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0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0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0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0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0" memberValueDatatype="130" unbalanced="0" hidden="1"/>
    <cacheHierarchy uniqueName="[Measures].[melkeleveranser]" caption="melkeleveranser" measure="1" displayFolder="" measureGroup="Tab_base" count="0"/>
    <cacheHierarchy uniqueName="[Measures].[melkleverandører]" caption="melkleverandører" measure="1" displayFolder="" measureGroup="Tab_base" count="0" oneField="1">
      <fieldsUsage count="1">
        <fieldUsage x="3"/>
      </fieldsUsage>
    </cacheHierarchy>
    <cacheHierarchy uniqueName="[Measures].[gj-snitt. leveranse]" caption="gj-snitt. leveranse" measure="1" displayFolder="" measureGroup="Tab_base" count="0"/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Tab_base" uniqueName="[Tab_base]" caption="Tab_base"/>
    <dimension name="Tab_kommune" uniqueName="[Tab_kommune]" caption="Tab_kommune"/>
  </dimensions>
  <measureGroups count="2">
    <measureGroup name="Tab_base" caption="Tab_base"/>
    <measureGroup name="Tab_kommune" caption="Tab_kommune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62.762502083337" backgroundQuery="1" createdVersion="6" refreshedVersion="6" minRefreshableVersion="3" recordCount="0" supportSubquery="1" supportAdvancedDrill="1" xr:uid="{4E984D1D-87C4-4A37-8974-3C4B85D02CBE}">
  <cacheSource type="external" connectionId="3"/>
  <cacheFields count="4">
    <cacheField name="[Tab_kommune].[Region_2019].[Region_2019]" caption="Region_2019" numFmtId="0" hierarchy="3" level="1">
      <sharedItems containsSemiMixedTypes="0" containsNonDate="0" containsString="0"/>
    </cacheField>
    <cacheField name="[Tab_kommune].[kom_2019].[kom_2019]" caption="kom_2019" numFmtId="0" hierarchy="1" level="1">
      <sharedItems containsSemiMixedTypes="0" containsNonDate="0" containsString="0"/>
    </cacheField>
    <cacheField name="[Tab_base].[år].[år]" caption="år" numFmtId="0" level="1">
      <sharedItems containsSemiMixedTypes="0" containsString="0" containsNumber="1" containsInteger="1" minValue="1995" maxValue="2019" count="25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  <extLst>
        <ext xmlns:x15="http://schemas.microsoft.com/office/spreadsheetml/2010/11/main" uri="{4F2E5C28-24EA-4eb8-9CBF-B6C8F9C3D259}">
          <x15:cachedUniqueNames>
            <x15:cachedUniqueName index="0" name="[Tab_base].[år].&amp;[1995]"/>
            <x15:cachedUniqueName index="1" name="[Tab_base].[år].&amp;[1996]"/>
            <x15:cachedUniqueName index="2" name="[Tab_base].[år].&amp;[1997]"/>
            <x15:cachedUniqueName index="3" name="[Tab_base].[år].&amp;[1998]"/>
            <x15:cachedUniqueName index="4" name="[Tab_base].[år].&amp;[1999]"/>
            <x15:cachedUniqueName index="5" name="[Tab_base].[år].&amp;[2000]"/>
            <x15:cachedUniqueName index="6" name="[Tab_base].[år].&amp;[2001]"/>
            <x15:cachedUniqueName index="7" name="[Tab_base].[år].&amp;[2002]"/>
            <x15:cachedUniqueName index="8" name="[Tab_base].[år].&amp;[2003]"/>
            <x15:cachedUniqueName index="9" name="[Tab_base].[år].&amp;[2004]"/>
            <x15:cachedUniqueName index="10" name="[Tab_base].[år].&amp;[2005]"/>
            <x15:cachedUniqueName index="11" name="[Tab_base].[år].&amp;[2006]"/>
            <x15:cachedUniqueName index="12" name="[Tab_base].[år].&amp;[2007]"/>
            <x15:cachedUniqueName index="13" name="[Tab_base].[år].&amp;[2008]"/>
            <x15:cachedUniqueName index="14" name="[Tab_base].[år].&amp;[2009]"/>
            <x15:cachedUniqueName index="15" name="[Tab_base].[år].&amp;[2010]"/>
            <x15:cachedUniqueName index="16" name="[Tab_base].[år].&amp;[2011]"/>
            <x15:cachedUniqueName index="17" name="[Tab_base].[år].&amp;[2012]"/>
            <x15:cachedUniqueName index="18" name="[Tab_base].[år].&amp;[2013]"/>
            <x15:cachedUniqueName index="19" name="[Tab_base].[år].&amp;[2014]"/>
            <x15:cachedUniqueName index="20" name="[Tab_base].[år].&amp;[2015]"/>
            <x15:cachedUniqueName index="21" name="[Tab_base].[år].&amp;[2016]"/>
            <x15:cachedUniqueName index="22" name="[Tab_base].[år].&amp;[2017]"/>
            <x15:cachedUniqueName index="23" name="[Tab_base].[år].&amp;[2018]"/>
            <x15:cachedUniqueName index="24" name="[Tab_base].[år].&amp;[2019]"/>
          </x15:cachedUniqueNames>
        </ext>
      </extLst>
    </cacheField>
    <cacheField name="[Measures].[gj-snitt. leveranse]" caption="gj-snitt. leveranse" numFmtId="0" hierarchy="15" level="32767"/>
  </cacheFields>
  <cacheHierarchies count="21">
    <cacheHierarchy uniqueName="[Tab_base].[år]" caption="år" attribute="1" defaultMemberUniqueName="[Tab_base].[år].[All]" allUniqueName="[Tab_base].[år].[All]" dimensionUniqueName="[Tab_base]" displayFolder="" count="2" memberValueDatatype="20" unbalanced="0">
      <fieldsUsage count="2">
        <fieldUsage x="-1"/>
        <fieldUsage x="2"/>
      </fieldsUsage>
    </cacheHierarchy>
    <cacheHierarchy uniqueName="[Tab_kommune].[kom_2019]" caption="kom_2019" attribute="1" defaultMemberUniqueName="[Tab_kommune].[kom_2019].[All]" allUniqueName="[Tab_kommune].[kom_2019].[All]" dimensionUniqueName="[Tab_kommune]" displayFolder="" count="2" memberValueDatatype="130" unbalanced="0">
      <fieldsUsage count="2">
        <fieldUsage x="-1"/>
        <fieldUsage x="1"/>
      </fieldsUsage>
    </cacheHierarchy>
    <cacheHierarchy uniqueName="[Tab_kommune].[knr_kom_2019]" caption="knr_kom_2019" attribute="1" defaultMemberUniqueName="[Tab_kommune].[knr_kom_2019].[All]" allUniqueName="[Tab_kommune].[knr_kom_2019].[All]" dimensionUniqueName="[Tab_kommune]" displayFolder="" count="0" memberValueDatatype="130" unbalanced="0"/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>
      <fieldsUsage count="2">
        <fieldUsage x="-1"/>
        <fieldUsage x="0"/>
      </fieldsUsage>
    </cacheHierarchy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0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0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0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0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0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0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0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0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0" memberValueDatatype="130" unbalanced="0" hidden="1"/>
    <cacheHierarchy uniqueName="[Measures].[melkeleveranser]" caption="melkeleveranser" measure="1" displayFolder="" measureGroup="Tab_base" count="0"/>
    <cacheHierarchy uniqueName="[Measures].[melkleverandører]" caption="melkleverandører" measure="1" displayFolder="" measureGroup="Tab_base" count="0"/>
    <cacheHierarchy uniqueName="[Measures].[gj-snitt. leveranse]" caption="gj-snitt. leveranse" measure="1" displayFolder="" measureGroup="Tab_base" count="0" oneField="1">
      <fieldsUsage count="1">
        <fieldUsage x="3"/>
      </fieldsUsage>
    </cacheHierarchy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Tab_base" uniqueName="[Tab_base]" caption="Tab_base"/>
    <dimension name="Tab_kommune" uniqueName="[Tab_kommune]" caption="Tab_kommune"/>
  </dimensions>
  <measureGroups count="2">
    <measureGroup name="Tab_base" caption="Tab_base"/>
    <measureGroup name="Tab_kommune" caption="Tab_kommune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57.515540856482" backgroundQuery="1" createdVersion="6" refreshedVersion="6" minRefreshableVersion="3" recordCount="0" supportSubquery="1" supportAdvancedDrill="1" xr:uid="{15CDE9D6-4092-4E24-859B-AE3275B985AC}">
  <cacheSource type="external" connectionId="3"/>
  <cacheFields count="4">
    <cacheField name="[Tab_kommune].[Region_2019].[Region_2019]" caption="Region_2019" numFmtId="0" hierarchy="3" level="1">
      <sharedItems containsSemiMixedTypes="0" containsNonDate="0" containsString="0"/>
    </cacheField>
    <cacheField name="[Tab_base].[år].[år]" caption="år" numFmtId="0" level="1">
      <sharedItems containsSemiMixedTypes="0" containsString="0" containsNumber="1" containsInteger="1" minValue="1995" maxValue="2019" count="25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  <extLst>
        <ext xmlns:x15="http://schemas.microsoft.com/office/spreadsheetml/2010/11/main" uri="{4F2E5C28-24EA-4eb8-9CBF-B6C8F9C3D259}">
          <x15:cachedUniqueNames>
            <x15:cachedUniqueName index="0" name="[Tab_base].[år].&amp;[1995]"/>
            <x15:cachedUniqueName index="1" name="[Tab_base].[år].&amp;[1996]"/>
            <x15:cachedUniqueName index="2" name="[Tab_base].[år].&amp;[1997]"/>
            <x15:cachedUniqueName index="3" name="[Tab_base].[år].&amp;[1998]"/>
            <x15:cachedUniqueName index="4" name="[Tab_base].[år].&amp;[1999]"/>
            <x15:cachedUniqueName index="5" name="[Tab_base].[år].&amp;[2000]"/>
            <x15:cachedUniqueName index="6" name="[Tab_base].[år].&amp;[2001]"/>
            <x15:cachedUniqueName index="7" name="[Tab_base].[år].&amp;[2002]"/>
            <x15:cachedUniqueName index="8" name="[Tab_base].[år].&amp;[2003]"/>
            <x15:cachedUniqueName index="9" name="[Tab_base].[år].&amp;[2004]"/>
            <x15:cachedUniqueName index="10" name="[Tab_base].[år].&amp;[2005]"/>
            <x15:cachedUniqueName index="11" name="[Tab_base].[år].&amp;[2006]"/>
            <x15:cachedUniqueName index="12" name="[Tab_base].[år].&amp;[2007]"/>
            <x15:cachedUniqueName index="13" name="[Tab_base].[år].&amp;[2008]"/>
            <x15:cachedUniqueName index="14" name="[Tab_base].[år].&amp;[2009]"/>
            <x15:cachedUniqueName index="15" name="[Tab_base].[år].&amp;[2010]"/>
            <x15:cachedUniqueName index="16" name="[Tab_base].[år].&amp;[2011]"/>
            <x15:cachedUniqueName index="17" name="[Tab_base].[år].&amp;[2012]"/>
            <x15:cachedUniqueName index="18" name="[Tab_base].[år].&amp;[2013]"/>
            <x15:cachedUniqueName index="19" name="[Tab_base].[år].&amp;[2014]"/>
            <x15:cachedUniqueName index="20" name="[Tab_base].[år].&amp;[2015]"/>
            <x15:cachedUniqueName index="21" name="[Tab_base].[år].&amp;[2016]"/>
            <x15:cachedUniqueName index="22" name="[Tab_base].[år].&amp;[2017]"/>
            <x15:cachedUniqueName index="23" name="[Tab_base].[år].&amp;[2018]"/>
            <x15:cachedUniqueName index="24" name="[Tab_base].[år].&amp;[2019]"/>
          </x15:cachedUniqueNames>
        </ext>
      </extLst>
    </cacheField>
    <cacheField name="[Measures].[melkeleveranser]" caption="melkeleveranser" numFmtId="0" hierarchy="13" level="32767"/>
    <cacheField name="[Tab_kommune].[knr_kom_2019].[knr_kom_2019]" caption="knr_kom_2019" numFmtId="0" hierarchy="2" level="1">
      <sharedItems count="65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  <s v="5061 Rindal"/>
        <s v="1502 Molde" u="1"/>
        <s v="1505 Kristiansund" u="1"/>
        <s v="1535 Vestnes" u="1"/>
        <s v="1539 Rauma" u="1"/>
        <s v="1543 Nesset" u="1"/>
        <s v="1545 Midsund" u="1"/>
        <s v="1547 Aukra" u="1"/>
        <s v="1548 Fræna" u="1"/>
        <s v="1551 Eide" u="1"/>
        <s v="1554 Averøy" u="1"/>
        <s v="1557 Gjemnes" u="1"/>
        <s v="1560 Tingvoll" u="1"/>
        <s v="1563 Sunndal" u="1"/>
        <s v="1566 Surnadal" u="1"/>
        <s v="1571 Halsa" u="1"/>
        <s v="1573 Smøla" u="1"/>
        <s v="1576 Aure" u="1"/>
      </sharedItems>
    </cacheField>
  </cacheFields>
  <cacheHierarchies count="21">
    <cacheHierarchy uniqueName="[Tab_base].[år]" caption="år" attribute="1" defaultMemberUniqueName="[Tab_base].[år].[All]" allUniqueName="[Tab_base].[år].[All]" dimensionUniqueName="[Tab_base]" displayFolder="" count="2" memberValueDatatype="20" unbalanced="0">
      <fieldsUsage count="2">
        <fieldUsage x="-1"/>
        <fieldUsage x="1"/>
      </fieldsUsage>
    </cacheHierarchy>
    <cacheHierarchy uniqueName="[Tab_kommune].[kom_2019]" caption="kom_2019" attribute="1" defaultMemberUniqueName="[Tab_kommune].[kom_2019].[All]" allUniqueName="[Tab_kommune].[kom_2019].[All]" dimensionUniqueName="[Tab_kommune]" displayFolder="" count="2" memberValueDatatype="130" unbalanced="0"/>
    <cacheHierarchy uniqueName="[Tab_kommune].[knr_kom_2019]" caption="knr_kom_2019" attribute="1" defaultMemberUniqueName="[Tab_kommune].[knr_kom_2019].[All]" allUniqueName="[Tab_kommune].[knr_kom_2019].[All]" dimensionUniqueName="[Tab_kommune]" displayFolder="" count="2" memberValueDatatype="130" unbalanced="0">
      <fieldsUsage count="2">
        <fieldUsage x="-1"/>
        <fieldUsage x="3"/>
      </fieldsUsage>
    </cacheHierarchy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>
      <fieldsUsage count="2">
        <fieldUsage x="-1"/>
        <fieldUsage x="0"/>
      </fieldsUsage>
    </cacheHierarchy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2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2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2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2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2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2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2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2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2" memberValueDatatype="130" unbalanced="0" hidden="1"/>
    <cacheHierarchy uniqueName="[Measures].[melkeleveranser]" caption="melkeleveranser" measure="1" displayFolder="" measureGroup="Tab_base" count="0" oneField="1">
      <fieldsUsage count="1">
        <fieldUsage x="2"/>
      </fieldsUsage>
    </cacheHierarchy>
    <cacheHierarchy uniqueName="[Measures].[melkleverandører]" caption="melkleverandører" measure="1" displayFolder="" measureGroup="Tab_base" count="0"/>
    <cacheHierarchy uniqueName="[Measures].[gj-snitt. leveranse]" caption="gj-snitt. leveranse" measure="1" displayFolder="" measureGroup="Tab_base" count="0"/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Tab_base" uniqueName="[Tab_base]" caption="Tab_base"/>
    <dimension name="Tab_kommune" uniqueName="[Tab_kommune]" caption="Tab_kommune"/>
  </dimensions>
  <measureGroups count="2">
    <measureGroup name="Tab_base" caption="Tab_base"/>
    <measureGroup name="Tab_kommune" caption="Tab_kommune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62.762584837961" backgroundQuery="1" createdVersion="6" refreshedVersion="6" minRefreshableVersion="3" recordCount="0" supportSubquery="1" supportAdvancedDrill="1" xr:uid="{C0EB812C-88CA-4DE5-B90F-ED9D749916CC}">
  <cacheSource type="external" connectionId="3"/>
  <cacheFields count="4">
    <cacheField name="[Tab_kommune].[Region_2019].[Region_2019]" caption="Region_2019" numFmtId="0" hierarchy="3" level="1">
      <sharedItems containsSemiMixedTypes="0" containsNonDate="0" containsString="0"/>
    </cacheField>
    <cacheField name="[Tab_kommune].[kom_2019].[kom_2019]" caption="kom_2019" numFmtId="0" hierarchy="1" level="1">
      <sharedItems containsSemiMixedTypes="0" containsNonDate="0" containsString="0"/>
    </cacheField>
    <cacheField name="[Tab_base].[år].[år]" caption="år" numFmtId="0" level="1">
      <sharedItems containsSemiMixedTypes="0" containsString="0" containsNumber="1" containsInteger="1" minValue="1995" maxValue="2019" count="25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  <extLst>
        <ext xmlns:x15="http://schemas.microsoft.com/office/spreadsheetml/2010/11/main" uri="{4F2E5C28-24EA-4eb8-9CBF-B6C8F9C3D259}">
          <x15:cachedUniqueNames>
            <x15:cachedUniqueName index="0" name="[Tab_base].[år].&amp;[1995]"/>
            <x15:cachedUniqueName index="1" name="[Tab_base].[år].&amp;[1996]"/>
            <x15:cachedUniqueName index="2" name="[Tab_base].[år].&amp;[1997]"/>
            <x15:cachedUniqueName index="3" name="[Tab_base].[år].&amp;[1998]"/>
            <x15:cachedUniqueName index="4" name="[Tab_base].[år].&amp;[1999]"/>
            <x15:cachedUniqueName index="5" name="[Tab_base].[år].&amp;[2000]"/>
            <x15:cachedUniqueName index="6" name="[Tab_base].[år].&amp;[2001]"/>
            <x15:cachedUniqueName index="7" name="[Tab_base].[år].&amp;[2002]"/>
            <x15:cachedUniqueName index="8" name="[Tab_base].[år].&amp;[2003]"/>
            <x15:cachedUniqueName index="9" name="[Tab_base].[år].&amp;[2004]"/>
            <x15:cachedUniqueName index="10" name="[Tab_base].[år].&amp;[2005]"/>
            <x15:cachedUniqueName index="11" name="[Tab_base].[år].&amp;[2006]"/>
            <x15:cachedUniqueName index="12" name="[Tab_base].[år].&amp;[2007]"/>
            <x15:cachedUniqueName index="13" name="[Tab_base].[år].&amp;[2008]"/>
            <x15:cachedUniqueName index="14" name="[Tab_base].[år].&amp;[2009]"/>
            <x15:cachedUniqueName index="15" name="[Tab_base].[år].&amp;[2010]"/>
            <x15:cachedUniqueName index="16" name="[Tab_base].[år].&amp;[2011]"/>
            <x15:cachedUniqueName index="17" name="[Tab_base].[år].&amp;[2012]"/>
            <x15:cachedUniqueName index="18" name="[Tab_base].[år].&amp;[2013]"/>
            <x15:cachedUniqueName index="19" name="[Tab_base].[år].&amp;[2014]"/>
            <x15:cachedUniqueName index="20" name="[Tab_base].[år].&amp;[2015]"/>
            <x15:cachedUniqueName index="21" name="[Tab_base].[år].&amp;[2016]"/>
            <x15:cachedUniqueName index="22" name="[Tab_base].[år].&amp;[2017]"/>
            <x15:cachedUniqueName index="23" name="[Tab_base].[år].&amp;[2018]"/>
            <x15:cachedUniqueName index="24" name="[Tab_base].[år].&amp;[2019]"/>
          </x15:cachedUniqueNames>
        </ext>
      </extLst>
    </cacheField>
    <cacheField name="[Measures].[gj-snitt. leveranse]" caption="gj-snitt. leveranse" numFmtId="0" hierarchy="15" level="32767"/>
  </cacheFields>
  <cacheHierarchies count="21">
    <cacheHierarchy uniqueName="[Tab_base].[år]" caption="år" attribute="1" defaultMemberUniqueName="[Tab_base].[år].[All]" allUniqueName="[Tab_base].[år].[All]" dimensionUniqueName="[Tab_base]" displayFolder="" count="2" memberValueDatatype="20" unbalanced="0">
      <fieldsUsage count="2">
        <fieldUsage x="-1"/>
        <fieldUsage x="2"/>
      </fieldsUsage>
    </cacheHierarchy>
    <cacheHierarchy uniqueName="[Tab_kommune].[kom_2019]" caption="kom_2019" attribute="1" defaultMemberUniqueName="[Tab_kommune].[kom_2019].[All]" allUniqueName="[Tab_kommune].[kom_2019].[All]" dimensionUniqueName="[Tab_kommune]" displayFolder="" count="2" memberValueDatatype="130" unbalanced="0">
      <fieldsUsage count="2">
        <fieldUsage x="-1"/>
        <fieldUsage x="1"/>
      </fieldsUsage>
    </cacheHierarchy>
    <cacheHierarchy uniqueName="[Tab_kommune].[knr_kom_2019]" caption="knr_kom_2019" attribute="1" defaultMemberUniqueName="[Tab_kommune].[knr_kom_2019].[All]" allUniqueName="[Tab_kommune].[knr_kom_2019].[All]" dimensionUniqueName="[Tab_kommune]" displayFolder="" count="2" memberValueDatatype="130" unbalanced="0"/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>
      <fieldsUsage count="2">
        <fieldUsage x="-1"/>
        <fieldUsage x="0"/>
      </fieldsUsage>
    </cacheHierarchy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2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2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2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2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2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2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2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2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2" memberValueDatatype="130" unbalanced="0" hidden="1"/>
    <cacheHierarchy uniqueName="[Measures].[melkeleveranser]" caption="melkeleveranser" measure="1" displayFolder="" measureGroup="Tab_base" count="0"/>
    <cacheHierarchy uniqueName="[Measures].[melkleverandører]" caption="melkleverandører" measure="1" displayFolder="" measureGroup="Tab_base" count="0"/>
    <cacheHierarchy uniqueName="[Measures].[gj-snitt. leveranse]" caption="gj-snitt. leveranse" measure="1" displayFolder="" measureGroup="Tab_base" count="0" oneField="1">
      <fieldsUsage count="1">
        <fieldUsage x="3"/>
      </fieldsUsage>
    </cacheHierarchy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Tab_base" uniqueName="[Tab_base]" caption="Tab_base"/>
    <dimension name="Tab_kommune" uniqueName="[Tab_kommune]" caption="Tab_kommune"/>
  </dimensions>
  <measureGroups count="2">
    <measureGroup name="Tab_base" caption="Tab_base"/>
    <measureGroup name="Tab_kommune" caption="Tab_kommune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62.762585300923" backgroundQuery="1" createdVersion="6" refreshedVersion="6" minRefreshableVersion="3" recordCount="0" supportSubquery="1" supportAdvancedDrill="1" xr:uid="{86225AA5-68D2-49F3-9136-433CF47F1922}">
  <cacheSource type="external" connectionId="3"/>
  <cacheFields count="4">
    <cacheField name="[Tab_kommune].[Region_2019].[Region_2019]" caption="Region_2019" numFmtId="0" hierarchy="3" level="1">
      <sharedItems containsSemiMixedTypes="0" containsNonDate="0" containsString="0"/>
    </cacheField>
    <cacheField name="[Tab_base].[år].[år]" caption="år" numFmtId="0" level="1">
      <sharedItems containsSemiMixedTypes="0" containsString="0" containsNumber="1" containsInteger="1" minValue="1995" maxValue="2019" count="25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  <extLst>
        <ext xmlns:x15="http://schemas.microsoft.com/office/spreadsheetml/2010/11/main" uri="{4F2E5C28-24EA-4eb8-9CBF-B6C8F9C3D259}">
          <x15:cachedUniqueNames>
            <x15:cachedUniqueName index="0" name="[Tab_base].[år].&amp;[1995]"/>
            <x15:cachedUniqueName index="1" name="[Tab_base].[år].&amp;[1996]"/>
            <x15:cachedUniqueName index="2" name="[Tab_base].[år].&amp;[1997]"/>
            <x15:cachedUniqueName index="3" name="[Tab_base].[år].&amp;[1998]"/>
            <x15:cachedUniqueName index="4" name="[Tab_base].[år].&amp;[1999]"/>
            <x15:cachedUniqueName index="5" name="[Tab_base].[år].&amp;[2000]"/>
            <x15:cachedUniqueName index="6" name="[Tab_base].[år].&amp;[2001]"/>
            <x15:cachedUniqueName index="7" name="[Tab_base].[år].&amp;[2002]"/>
            <x15:cachedUniqueName index="8" name="[Tab_base].[år].&amp;[2003]"/>
            <x15:cachedUniqueName index="9" name="[Tab_base].[år].&amp;[2004]"/>
            <x15:cachedUniqueName index="10" name="[Tab_base].[år].&amp;[2005]"/>
            <x15:cachedUniqueName index="11" name="[Tab_base].[år].&amp;[2006]"/>
            <x15:cachedUniqueName index="12" name="[Tab_base].[år].&amp;[2007]"/>
            <x15:cachedUniqueName index="13" name="[Tab_base].[år].&amp;[2008]"/>
            <x15:cachedUniqueName index="14" name="[Tab_base].[år].&amp;[2009]"/>
            <x15:cachedUniqueName index="15" name="[Tab_base].[år].&amp;[2010]"/>
            <x15:cachedUniqueName index="16" name="[Tab_base].[år].&amp;[2011]"/>
            <x15:cachedUniqueName index="17" name="[Tab_base].[år].&amp;[2012]"/>
            <x15:cachedUniqueName index="18" name="[Tab_base].[år].&amp;[2013]"/>
            <x15:cachedUniqueName index="19" name="[Tab_base].[år].&amp;[2014]"/>
            <x15:cachedUniqueName index="20" name="[Tab_base].[år].&amp;[2015]"/>
            <x15:cachedUniqueName index="21" name="[Tab_base].[år].&amp;[2016]"/>
            <x15:cachedUniqueName index="22" name="[Tab_base].[år].&amp;[2017]"/>
            <x15:cachedUniqueName index="23" name="[Tab_base].[år].&amp;[2018]"/>
            <x15:cachedUniqueName index="24" name="[Tab_base].[år].&amp;[2019]"/>
          </x15:cachedUniqueNames>
        </ext>
      </extLst>
    </cacheField>
    <cacheField name="[Measures].[melkleverandører]" caption="melkleverandører" numFmtId="0" hierarchy="14" level="32767"/>
    <cacheField name="[Tab_kommune].[kom_2019].[kom_2019]" caption="kom_2019" numFmtId="0" hierarchy="1" level="1">
      <sharedItems containsSemiMixedTypes="0" containsNonDate="0" containsString="0"/>
    </cacheField>
  </cacheFields>
  <cacheHierarchies count="21">
    <cacheHierarchy uniqueName="[Tab_base].[år]" caption="år" attribute="1" defaultMemberUniqueName="[Tab_base].[år].[All]" allUniqueName="[Tab_base].[år].[All]" dimensionUniqueName="[Tab_base]" displayFolder="" count="2" memberValueDatatype="20" unbalanced="0">
      <fieldsUsage count="2">
        <fieldUsage x="-1"/>
        <fieldUsage x="1"/>
      </fieldsUsage>
    </cacheHierarchy>
    <cacheHierarchy uniqueName="[Tab_kommune].[kom_2019]" caption="kom_2019" attribute="1" defaultMemberUniqueName="[Tab_kommune].[kom_2019].[All]" allUniqueName="[Tab_kommune].[kom_2019].[All]" dimensionUniqueName="[Tab_kommune]" displayFolder="" count="2" memberValueDatatype="130" unbalanced="0">
      <fieldsUsage count="2">
        <fieldUsage x="-1"/>
        <fieldUsage x="3"/>
      </fieldsUsage>
    </cacheHierarchy>
    <cacheHierarchy uniqueName="[Tab_kommune].[knr_kom_2019]" caption="knr_kom_2019" attribute="1" defaultMemberUniqueName="[Tab_kommune].[knr_kom_2019].[All]" allUniqueName="[Tab_kommune].[knr_kom_2019].[All]" dimensionUniqueName="[Tab_kommune]" displayFolder="" count="2" memberValueDatatype="130" unbalanced="0"/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>
      <fieldsUsage count="2">
        <fieldUsage x="-1"/>
        <fieldUsage x="0"/>
      </fieldsUsage>
    </cacheHierarchy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0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0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0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0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0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0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0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0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0" memberValueDatatype="130" unbalanced="0" hidden="1"/>
    <cacheHierarchy uniqueName="[Measures].[melkeleveranser]" caption="melkeleveranser" measure="1" displayFolder="" measureGroup="Tab_base" count="0"/>
    <cacheHierarchy uniqueName="[Measures].[melkleverandører]" caption="melkleverandører" measure="1" displayFolder="" measureGroup="Tab_base" count="0" oneField="1">
      <fieldsUsage count="1">
        <fieldUsage x="2"/>
      </fieldsUsage>
    </cacheHierarchy>
    <cacheHierarchy uniqueName="[Measures].[gj-snitt. leveranse]" caption="gj-snitt. leveranse" measure="1" displayFolder="" measureGroup="Tab_base" count="0"/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Tab_base" uniqueName="[Tab_base]" caption="Tab_base"/>
    <dimension name="Tab_kommune" uniqueName="[Tab_kommune]" caption="Tab_kommune"/>
  </dimensions>
  <measureGroups count="2">
    <measureGroup name="Tab_base" caption="Tab_base"/>
    <measureGroup name="Tab_kommune" caption="Tab_kommune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62.762585879631" backgroundQuery="1" createdVersion="6" refreshedVersion="6" minRefreshableVersion="3" recordCount="0" supportSubquery="1" supportAdvancedDrill="1" xr:uid="{D97E16AE-B913-4EF3-8208-016673A5B545}">
  <cacheSource type="external" connectionId="3"/>
  <cacheFields count="4">
    <cacheField name="[Tab_kommune].[Region_2019].[Region_2019]" caption="Region_2019" numFmtId="0" hierarchy="3" level="1">
      <sharedItems containsSemiMixedTypes="0" containsNonDate="0" containsString="0"/>
    </cacheField>
    <cacheField name="[Measures].[melkeleveranser]" caption="melkeleveranser" numFmtId="0" hierarchy="13" level="32767"/>
    <cacheField name="[Tab_base].[år].[år]" caption="år" numFmtId="0" level="1">
      <sharedItems containsSemiMixedTypes="0" containsString="0" containsNumber="1" containsInteger="1" minValue="1995" maxValue="2019" count="25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  <extLst>
        <ext xmlns:x15="http://schemas.microsoft.com/office/spreadsheetml/2010/11/main" uri="{4F2E5C28-24EA-4eb8-9CBF-B6C8F9C3D259}">
          <x15:cachedUniqueNames>
            <x15:cachedUniqueName index="0" name="[Tab_base].[år].&amp;[1995]"/>
            <x15:cachedUniqueName index="1" name="[Tab_base].[år].&amp;[1996]"/>
            <x15:cachedUniqueName index="2" name="[Tab_base].[år].&amp;[1997]"/>
            <x15:cachedUniqueName index="3" name="[Tab_base].[år].&amp;[1998]"/>
            <x15:cachedUniqueName index="4" name="[Tab_base].[år].&amp;[1999]"/>
            <x15:cachedUniqueName index="5" name="[Tab_base].[år].&amp;[2000]"/>
            <x15:cachedUniqueName index="6" name="[Tab_base].[år].&amp;[2001]"/>
            <x15:cachedUniqueName index="7" name="[Tab_base].[år].&amp;[2002]"/>
            <x15:cachedUniqueName index="8" name="[Tab_base].[år].&amp;[2003]"/>
            <x15:cachedUniqueName index="9" name="[Tab_base].[år].&amp;[2004]"/>
            <x15:cachedUniqueName index="10" name="[Tab_base].[år].&amp;[2005]"/>
            <x15:cachedUniqueName index="11" name="[Tab_base].[år].&amp;[2006]"/>
            <x15:cachedUniqueName index="12" name="[Tab_base].[år].&amp;[2007]"/>
            <x15:cachedUniqueName index="13" name="[Tab_base].[år].&amp;[2008]"/>
            <x15:cachedUniqueName index="14" name="[Tab_base].[år].&amp;[2009]"/>
            <x15:cachedUniqueName index="15" name="[Tab_base].[år].&amp;[2010]"/>
            <x15:cachedUniqueName index="16" name="[Tab_base].[år].&amp;[2011]"/>
            <x15:cachedUniqueName index="17" name="[Tab_base].[år].&amp;[2012]"/>
            <x15:cachedUniqueName index="18" name="[Tab_base].[år].&amp;[2013]"/>
            <x15:cachedUniqueName index="19" name="[Tab_base].[år].&amp;[2014]"/>
            <x15:cachedUniqueName index="20" name="[Tab_base].[år].&amp;[2015]"/>
            <x15:cachedUniqueName index="21" name="[Tab_base].[år].&amp;[2016]"/>
            <x15:cachedUniqueName index="22" name="[Tab_base].[år].&amp;[2017]"/>
            <x15:cachedUniqueName index="23" name="[Tab_base].[år].&amp;[2018]"/>
            <x15:cachedUniqueName index="24" name="[Tab_base].[år].&amp;[2019]"/>
          </x15:cachedUniqueNames>
        </ext>
      </extLst>
    </cacheField>
    <cacheField name="[Tab_kommune].[kom_2019].[kom_2019]" caption="kom_2019" numFmtId="0" hierarchy="1" level="1">
      <sharedItems containsSemiMixedTypes="0" containsNonDate="0" containsString="0"/>
    </cacheField>
  </cacheFields>
  <cacheHierarchies count="21">
    <cacheHierarchy uniqueName="[Tab_base].[år]" caption="år" attribute="1" defaultMemberUniqueName="[Tab_base].[år].[All]" allUniqueName="[Tab_base].[år].[All]" dimensionUniqueName="[Tab_base]" displayFolder="" count="2" memberValueDatatype="20" unbalanced="0">
      <fieldsUsage count="2">
        <fieldUsage x="-1"/>
        <fieldUsage x="2"/>
      </fieldsUsage>
    </cacheHierarchy>
    <cacheHierarchy uniqueName="[Tab_kommune].[kom_2019]" caption="kom_2019" attribute="1" defaultMemberUniqueName="[Tab_kommune].[kom_2019].[All]" allUniqueName="[Tab_kommune].[kom_2019].[All]" dimensionUniqueName="[Tab_kommune]" displayFolder="" count="2" memberValueDatatype="130" unbalanced="0">
      <fieldsUsage count="2">
        <fieldUsage x="-1"/>
        <fieldUsage x="3"/>
      </fieldsUsage>
    </cacheHierarchy>
    <cacheHierarchy uniqueName="[Tab_kommune].[knr_kom_2019]" caption="knr_kom_2019" attribute="1" defaultMemberUniqueName="[Tab_kommune].[knr_kom_2019].[All]" allUniqueName="[Tab_kommune].[knr_kom_2019].[All]" dimensionUniqueName="[Tab_kommune]" displayFolder="" count="2" memberValueDatatype="130" unbalanced="0"/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>
      <fieldsUsage count="2">
        <fieldUsage x="-1"/>
        <fieldUsage x="0"/>
      </fieldsUsage>
    </cacheHierarchy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2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2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2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2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2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2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2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2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2" memberValueDatatype="130" unbalanced="0" hidden="1"/>
    <cacheHierarchy uniqueName="[Measures].[melkeleveranser]" caption="melkeleveranser" measure="1" displayFolder="" measureGroup="Tab_base" count="0" oneField="1">
      <fieldsUsage count="1">
        <fieldUsage x="1"/>
      </fieldsUsage>
    </cacheHierarchy>
    <cacheHierarchy uniqueName="[Measures].[melkleverandører]" caption="melkleverandører" measure="1" displayFolder="" measureGroup="Tab_base" count="0"/>
    <cacheHierarchy uniqueName="[Measures].[gj-snitt. leveranse]" caption="gj-snitt. leveranse" measure="1" displayFolder="" measureGroup="Tab_base" count="0"/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Tab_base" uniqueName="[Tab_base]" caption="Tab_base"/>
    <dimension name="Tab_kommune" uniqueName="[Tab_kommune]" caption="Tab_kommune"/>
  </dimensions>
  <measureGroups count="2">
    <measureGroup name="Tab_base" caption="Tab_base"/>
    <measureGroup name="Tab_kommune" caption="Tab_kommune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62.765770138889" backgroundQuery="1" createdVersion="6" refreshedVersion="6" minRefreshableVersion="3" recordCount="0" supportSubquery="1" supportAdvancedDrill="1" xr:uid="{529C7390-57AE-4650-89A3-3CCC320823AA}">
  <cacheSource type="external" connectionId="3"/>
  <cacheFields count="4">
    <cacheField name="[Tab_kommune].[Region_2019].[Region_2019]" caption="Region_2019" numFmtId="0" hierarchy="3" level="1">
      <sharedItems containsSemiMixedTypes="0" containsNonDate="0" containsString="0"/>
    </cacheField>
    <cacheField name="[Tab_kommune].[knr_kom_2019].[knr_kom_2019]" caption="knr_kom_2019" numFmtId="0" hierarchy="2" level="1">
      <sharedItems count="48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  <s v="5061 Rindal"/>
      </sharedItems>
    </cacheField>
    <cacheField name="[Tab_base].[år].[år]" caption="år" numFmtId="0" level="1">
      <sharedItems containsSemiMixedTypes="0" containsString="0" containsNumber="1" containsInteger="1" minValue="1995" maxValue="2019" count="25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  <extLst>
        <ext xmlns:x15="http://schemas.microsoft.com/office/spreadsheetml/2010/11/main" uri="{4F2E5C28-24EA-4eb8-9CBF-B6C8F9C3D259}">
          <x15:cachedUniqueNames>
            <x15:cachedUniqueName index="0" name="[Tab_base].[år].&amp;[1995]"/>
            <x15:cachedUniqueName index="1" name="[Tab_base].[år].&amp;[1996]"/>
            <x15:cachedUniqueName index="2" name="[Tab_base].[år].&amp;[1997]"/>
            <x15:cachedUniqueName index="3" name="[Tab_base].[år].&amp;[1998]"/>
            <x15:cachedUniqueName index="4" name="[Tab_base].[år].&amp;[1999]"/>
            <x15:cachedUniqueName index="5" name="[Tab_base].[år].&amp;[2000]"/>
            <x15:cachedUniqueName index="6" name="[Tab_base].[år].&amp;[2001]"/>
            <x15:cachedUniqueName index="7" name="[Tab_base].[år].&amp;[2002]"/>
            <x15:cachedUniqueName index="8" name="[Tab_base].[år].&amp;[2003]"/>
            <x15:cachedUniqueName index="9" name="[Tab_base].[år].&amp;[2004]"/>
            <x15:cachedUniqueName index="10" name="[Tab_base].[år].&amp;[2005]"/>
            <x15:cachedUniqueName index="11" name="[Tab_base].[år].&amp;[2006]"/>
            <x15:cachedUniqueName index="12" name="[Tab_base].[år].&amp;[2007]"/>
            <x15:cachedUniqueName index="13" name="[Tab_base].[år].&amp;[2008]"/>
            <x15:cachedUniqueName index="14" name="[Tab_base].[år].&amp;[2009]"/>
            <x15:cachedUniqueName index="15" name="[Tab_base].[år].&amp;[2010]"/>
            <x15:cachedUniqueName index="16" name="[Tab_base].[år].&amp;[2011]"/>
            <x15:cachedUniqueName index="17" name="[Tab_base].[år].&amp;[2012]"/>
            <x15:cachedUniqueName index="18" name="[Tab_base].[år].&amp;[2013]"/>
            <x15:cachedUniqueName index="19" name="[Tab_base].[år].&amp;[2014]"/>
            <x15:cachedUniqueName index="20" name="[Tab_base].[år].&amp;[2015]"/>
            <x15:cachedUniqueName index="21" name="[Tab_base].[år].&amp;[2016]"/>
            <x15:cachedUniqueName index="22" name="[Tab_base].[år].&amp;[2017]"/>
            <x15:cachedUniqueName index="23" name="[Tab_base].[år].&amp;[2018]"/>
            <x15:cachedUniqueName index="24" name="[Tab_base].[år].&amp;[2019]"/>
          </x15:cachedUniqueNames>
        </ext>
      </extLst>
    </cacheField>
    <cacheField name="[Measures].[melkeleveranser]" caption="melkeleveranser" numFmtId="0" hierarchy="13" level="32767"/>
  </cacheFields>
  <cacheHierarchies count="21">
    <cacheHierarchy uniqueName="[Tab_base].[år]" caption="år" attribute="1" defaultMemberUniqueName="[Tab_base].[år].[All]" allUniqueName="[Tab_base].[år].[All]" dimensionUniqueName="[Tab_base]" displayFolder="" count="2" memberValueDatatype="20" unbalanced="0">
      <fieldsUsage count="2">
        <fieldUsage x="-1"/>
        <fieldUsage x="2"/>
      </fieldsUsage>
    </cacheHierarchy>
    <cacheHierarchy uniqueName="[Tab_kommune].[kom_2019]" caption="kom_2019" attribute="1" defaultMemberUniqueName="[Tab_kommune].[kom_2019].[All]" allUniqueName="[Tab_kommune].[kom_2019].[All]" dimensionUniqueName="[Tab_kommune]" displayFolder="" count="0" memberValueDatatype="130" unbalanced="0"/>
    <cacheHierarchy uniqueName="[Tab_kommune].[knr_kom_2019]" caption="knr_kom_2019" attribute="1" defaultMemberUniqueName="[Tab_kommune].[knr_kom_2019].[All]" allUniqueName="[Tab_kommune].[knr_kom_2019].[All]" dimensionUniqueName="[Tab_kommune]" displayFolder="" count="2" memberValueDatatype="130" unbalanced="0">
      <fieldsUsage count="2">
        <fieldUsage x="-1"/>
        <fieldUsage x="1"/>
      </fieldsUsage>
    </cacheHierarchy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>
      <fieldsUsage count="2">
        <fieldUsage x="-1"/>
        <fieldUsage x="0"/>
      </fieldsUsage>
    </cacheHierarchy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0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0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0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0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0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0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0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0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0" memberValueDatatype="130" unbalanced="0" hidden="1"/>
    <cacheHierarchy uniqueName="[Measures].[melkeleveranser]" caption="melkeleveranser" measure="1" displayFolder="" measureGroup="Tab_base" count="0" oneField="1">
      <fieldsUsage count="1">
        <fieldUsage x="3"/>
      </fieldsUsage>
    </cacheHierarchy>
    <cacheHierarchy uniqueName="[Measures].[melkleverandører]" caption="melkleverandører" measure="1" displayFolder="" measureGroup="Tab_base" count="0"/>
    <cacheHierarchy uniqueName="[Measures].[gj-snitt. leveranse]" caption="gj-snitt. leveranse" measure="1" displayFolder="" measureGroup="Tab_base" count="0"/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Tab_base" uniqueName="[Tab_base]" caption="Tab_base"/>
    <dimension name="Tab_kommune" uniqueName="[Tab_kommune]" caption="Tab_kommune"/>
  </dimensions>
  <measureGroups count="2">
    <measureGroup name="Tab_base" caption="Tab_base"/>
    <measureGroup name="Tab_kommune" caption="Tab_kommune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56.740084953701" backgroundQuery="1" createdVersion="3" refreshedVersion="6" minRefreshableVersion="3" recordCount="0" supportSubquery="1" supportAdvancedDrill="1" xr:uid="{D489A15A-FDBC-4428-A5AC-D5B6DE4F9CE8}">
  <cacheSource type="external" connectionId="3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1">
    <cacheHierarchy uniqueName="[Tab_base].[år]" caption="år" attribute="1" defaultMemberUniqueName="[Tab_base].[år].[All]" allUniqueName="[Tab_base].[år].[All]" dimensionUniqueName="[Tab_base]" displayFolder="" count="2" memberValueDatatype="20" unbalanced="0"/>
    <cacheHierarchy uniqueName="[Tab_kommune].[kom_2019]" caption="kom_2019" attribute="1" defaultMemberUniqueName="[Tab_kommune].[kom_2019].[All]" allUniqueName="[Tab_kommune].[kom_2019].[All]" dimensionUniqueName="[Tab_kommune]" displayFolder="" count="2" memberValueDatatype="130" unbalanced="0"/>
    <cacheHierarchy uniqueName="[Tab_kommune].[knr_kom_2019]" caption="knr_kom_2019" attribute="1" defaultMemberUniqueName="[Tab_kommune].[knr_kom_2019].[All]" allUniqueName="[Tab_kommune].[knr_kom_2019].[All]" dimensionUniqueName="[Tab_kommune]" displayFolder="" count="0" memberValueDatatype="130" unbalanced="0"/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/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0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0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0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0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0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0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0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0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0" memberValueDatatype="130" unbalanced="0" hidden="1"/>
    <cacheHierarchy uniqueName="[Measures].[melkeleveranser]" caption="melkeleveranser" measure="1" displayFolder="" measureGroup="Tab_base" count="0"/>
    <cacheHierarchy uniqueName="[Measures].[melkleverandører]" caption="melkleverandører" measure="1" displayFolder="" measureGroup="Tab_base" count="0"/>
    <cacheHierarchy uniqueName="[Measures].[gj-snitt. leveranse]" caption="gj-snitt. leveranse" measure="1" displayFolder="" measureGroup="Tab_base" count="0"/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413867612" supportSubqueryNonVisual="1" supportSubqueryCalcMem="1" supportAddCalcMems="1"/>
    </ext>
  </extLst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56.740130208331" backgroundQuery="1" createdVersion="3" refreshedVersion="6" minRefreshableVersion="3" recordCount="0" supportSubquery="1" supportAdvancedDrill="1" xr:uid="{2902DF6B-DA2C-4EB9-AA8F-2576742238B1}">
  <cacheSource type="external" connectionId="3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1">
    <cacheHierarchy uniqueName="[Tab_base].[år]" caption="år" attribute="1" defaultMemberUniqueName="[Tab_base].[år].[All]" allUniqueName="[Tab_base].[år].[All]" dimensionUniqueName="[Tab_base]" displayFolder="" count="0" memberValueDatatype="20" unbalanced="0"/>
    <cacheHierarchy uniqueName="[Tab_kommune].[kom_2019]" caption="kom_2019" attribute="1" defaultMemberUniqueName="[Tab_kommune].[kom_2019].[All]" allUniqueName="[Tab_kommune].[kom_2019].[All]" dimensionUniqueName="[Tab_kommune]" displayFolder="" count="0" memberValueDatatype="130" unbalanced="0"/>
    <cacheHierarchy uniqueName="[Tab_kommune].[knr_kom_2019]" caption="knr_kom_2019" attribute="1" defaultMemberUniqueName="[Tab_kommune].[knr_kom_2019].[All]" allUniqueName="[Tab_kommune].[knr_kom_2019].[All]" dimensionUniqueName="[Tab_kommune]" displayFolder="" count="0" memberValueDatatype="130" unbalanced="0"/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/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0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0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0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0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0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0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0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0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0" memberValueDatatype="130" unbalanced="0" hidden="1"/>
    <cacheHierarchy uniqueName="[Measures].[melkeleveranser]" caption="melkeleveranser" measure="1" displayFolder="" measureGroup="Tab_base" count="0"/>
    <cacheHierarchy uniqueName="[Measures].[melkleverandører]" caption="melkleverandører" measure="1" displayFolder="" measureGroup="Tab_base" count="0"/>
    <cacheHierarchy uniqueName="[Measures].[gj-snitt. leveranse]" caption="gj-snitt. leveranse" measure="1" displayFolder="" measureGroup="Tab_base" count="0"/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1449215577" supportSubqueryNonVisual="1" supportSubqueryCalcMem="1" supportAddCalcMems="1"/>
    </ext>
  </extLst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56.740135069442" backgroundQuery="1" createdVersion="3" refreshedVersion="6" minRefreshableVersion="3" recordCount="0" supportSubquery="1" supportAdvancedDrill="1" xr:uid="{959AA7E8-8A65-41B4-B8B2-F0702A64529B}">
  <cacheSource type="external" connectionId="3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1">
    <cacheHierarchy uniqueName="[Tab_base].[år]" caption="år" attribute="1" defaultMemberUniqueName="[Tab_base].[år].[All]" allUniqueName="[Tab_base].[år].[All]" dimensionUniqueName="[Tab_base]" displayFolder="" count="0" memberValueDatatype="20" unbalanced="0"/>
    <cacheHierarchy uniqueName="[Tab_kommune].[kom_2019]" caption="kom_2019" attribute="1" defaultMemberUniqueName="[Tab_kommune].[kom_2019].[All]" allUniqueName="[Tab_kommune].[kom_2019].[All]" dimensionUniqueName="[Tab_kommune]" displayFolder="" count="0" memberValueDatatype="130" unbalanced="0"/>
    <cacheHierarchy uniqueName="[Tab_kommune].[knr_kom_2019]" caption="knr_kom_2019" attribute="1" defaultMemberUniqueName="[Tab_kommune].[knr_kom_2019].[All]" allUniqueName="[Tab_kommune].[knr_kom_2019].[All]" dimensionUniqueName="[Tab_kommune]" displayFolder="" count="0" memberValueDatatype="130" unbalanced="0"/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/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0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0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0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0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0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0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0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0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0" memberValueDatatype="130" unbalanced="0" hidden="1"/>
    <cacheHierarchy uniqueName="[Measures].[melkeleveranser]" caption="melkeleveranser" measure="1" displayFolder="" measureGroup="Tab_base" count="0"/>
    <cacheHierarchy uniqueName="[Measures].[melkleverandører]" caption="melkleverandører" measure="1" displayFolder="" measureGroup="Tab_base" count="0"/>
    <cacheHierarchy uniqueName="[Measures].[gj-snitt. leveranse]" caption="gj-snitt. leveranse" measure="1" displayFolder="" measureGroup="Tab_base" count="0"/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335552753" supportSubqueryNonVisual="1" supportSubqueryCalcMem="1" supportAddCalcMems="1"/>
    </ext>
  </extLst>
</pivotCacheDefinition>
</file>

<file path=xl/pivotCache/pivotCacheDefinition2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56.768272569447" backgroundQuery="1" createdVersion="3" refreshedVersion="6" minRefreshableVersion="3" recordCount="0" supportSubquery="1" supportAdvancedDrill="1" xr:uid="{4582373A-6F53-48E1-ABDF-FF3B597E9F15}">
  <cacheSource type="external" connectionId="3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1">
    <cacheHierarchy uniqueName="[Tab_base].[år]" caption="år" attribute="1" defaultMemberUniqueName="[Tab_base].[år].[All]" allUniqueName="[Tab_base].[år].[All]" dimensionUniqueName="[Tab_base]" displayFolder="" count="0" memberValueDatatype="20" unbalanced="0"/>
    <cacheHierarchy uniqueName="[Tab_kommune].[kom_2019]" caption="kom_2019" attribute="1" defaultMemberUniqueName="[Tab_kommune].[kom_2019].[All]" allUniqueName="[Tab_kommune].[kom_2019].[All]" dimensionUniqueName="[Tab_kommune]" displayFolder="" count="2" memberValueDatatype="130" unbalanced="0"/>
    <cacheHierarchy uniqueName="[Tab_kommune].[knr_kom_2019]" caption="knr_kom_2019" attribute="1" defaultMemberUniqueName="[Tab_kommune].[knr_kom_2019].[All]" allUniqueName="[Tab_kommune].[knr_kom_2019].[All]" dimensionUniqueName="[Tab_kommune]" displayFolder="" count="0" memberValueDatatype="130" unbalanced="0"/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/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0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0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0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0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0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0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0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0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0" memberValueDatatype="130" unbalanced="0" hidden="1"/>
    <cacheHierarchy uniqueName="[Measures].[melkeleveranser]" caption="melkeleveranser" measure="1" displayFolder="" measureGroup="Tab_base" count="0"/>
    <cacheHierarchy uniqueName="[Measures].[melkleverandører]" caption="melkleverandører" measure="1" displayFolder="" measureGroup="Tab_base" count="0"/>
    <cacheHierarchy uniqueName="[Measures].[gj-snitt. leveranse]" caption="gj-snitt. leveranse" measure="1" displayFolder="" measureGroup="Tab_base" count="0"/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1875132020"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57.515739351853" backgroundQuery="1" createdVersion="6" refreshedVersion="6" minRefreshableVersion="3" recordCount="0" supportSubquery="1" supportAdvancedDrill="1" xr:uid="{AAC0E3FC-6C65-47E0-A7E3-994E388D71EB}">
  <cacheSource type="external" connectionId="3"/>
  <cacheFields count="4">
    <cacheField name="[Tab_kommune].[Region_2019].[Region_2019]" caption="Region_2019" numFmtId="0" hierarchy="3" level="1">
      <sharedItems containsSemiMixedTypes="0" containsNonDate="0" containsString="0"/>
    </cacheField>
    <cacheField name="[Tab_base].[år].[år]" caption="år" numFmtId="0" level="1">
      <sharedItems containsSemiMixedTypes="0" containsString="0" containsNumber="1" containsInteger="1" minValue="1995" maxValue="2019" count="25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  <extLst>
        <ext xmlns:x15="http://schemas.microsoft.com/office/spreadsheetml/2010/11/main" uri="{4F2E5C28-24EA-4eb8-9CBF-B6C8F9C3D259}">
          <x15:cachedUniqueNames>
            <x15:cachedUniqueName index="0" name="[Tab_base].[år].&amp;[1995]"/>
            <x15:cachedUniqueName index="1" name="[Tab_base].[år].&amp;[1996]"/>
            <x15:cachedUniqueName index="2" name="[Tab_base].[år].&amp;[1997]"/>
            <x15:cachedUniqueName index="3" name="[Tab_base].[år].&amp;[1998]"/>
            <x15:cachedUniqueName index="4" name="[Tab_base].[år].&amp;[1999]"/>
            <x15:cachedUniqueName index="5" name="[Tab_base].[år].&amp;[2000]"/>
            <x15:cachedUniqueName index="6" name="[Tab_base].[år].&amp;[2001]"/>
            <x15:cachedUniqueName index="7" name="[Tab_base].[år].&amp;[2002]"/>
            <x15:cachedUniqueName index="8" name="[Tab_base].[år].&amp;[2003]"/>
            <x15:cachedUniqueName index="9" name="[Tab_base].[år].&amp;[2004]"/>
            <x15:cachedUniqueName index="10" name="[Tab_base].[år].&amp;[2005]"/>
            <x15:cachedUniqueName index="11" name="[Tab_base].[år].&amp;[2006]"/>
            <x15:cachedUniqueName index="12" name="[Tab_base].[år].&amp;[2007]"/>
            <x15:cachedUniqueName index="13" name="[Tab_base].[år].&amp;[2008]"/>
            <x15:cachedUniqueName index="14" name="[Tab_base].[år].&amp;[2009]"/>
            <x15:cachedUniqueName index="15" name="[Tab_base].[år].&amp;[2010]"/>
            <x15:cachedUniqueName index="16" name="[Tab_base].[år].&amp;[2011]"/>
            <x15:cachedUniqueName index="17" name="[Tab_base].[år].&amp;[2012]"/>
            <x15:cachedUniqueName index="18" name="[Tab_base].[år].&amp;[2013]"/>
            <x15:cachedUniqueName index="19" name="[Tab_base].[år].&amp;[2014]"/>
            <x15:cachedUniqueName index="20" name="[Tab_base].[år].&amp;[2015]"/>
            <x15:cachedUniqueName index="21" name="[Tab_base].[år].&amp;[2016]"/>
            <x15:cachedUniqueName index="22" name="[Tab_base].[år].&amp;[2017]"/>
            <x15:cachedUniqueName index="23" name="[Tab_base].[år].&amp;[2018]"/>
            <x15:cachedUniqueName index="24" name="[Tab_base].[år].&amp;[2019]"/>
          </x15:cachedUniqueNames>
        </ext>
      </extLst>
    </cacheField>
    <cacheField name="[Measures].[melkleverandører]" caption="melkleverandører" numFmtId="0" hierarchy="14" level="32767"/>
    <cacheField name="[Tab_kommune].[knr_kom_2019].[knr_kom_2019]" caption="knr_kom_2019" numFmtId="0" hierarchy="2" level="1">
      <sharedItems count="65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  <s v="5061 Rindal"/>
        <s v="1502 Molde" u="1"/>
        <s v="1505 Kristiansund" u="1"/>
        <s v="1535 Vestnes" u="1"/>
        <s v="1539 Rauma" u="1"/>
        <s v="1543 Nesset" u="1"/>
        <s v="1545 Midsund" u="1"/>
        <s v="1547 Aukra" u="1"/>
        <s v="1548 Fræna" u="1"/>
        <s v="1551 Eide" u="1"/>
        <s v="1554 Averøy" u="1"/>
        <s v="1557 Gjemnes" u="1"/>
        <s v="1560 Tingvoll" u="1"/>
        <s v="1563 Sunndal" u="1"/>
        <s v="1566 Surnadal" u="1"/>
        <s v="1571 Halsa" u="1"/>
        <s v="1573 Smøla" u="1"/>
        <s v="1576 Aure" u="1"/>
      </sharedItems>
    </cacheField>
  </cacheFields>
  <cacheHierarchies count="21">
    <cacheHierarchy uniqueName="[Tab_base].[år]" caption="år" attribute="1" defaultMemberUniqueName="[Tab_base].[år].[All]" allUniqueName="[Tab_base].[år].[All]" dimensionUniqueName="[Tab_base]" displayFolder="" count="2" memberValueDatatype="20" unbalanced="0">
      <fieldsUsage count="2">
        <fieldUsage x="-1"/>
        <fieldUsage x="1"/>
      </fieldsUsage>
    </cacheHierarchy>
    <cacheHierarchy uniqueName="[Tab_kommune].[kom_2019]" caption="kom_2019" attribute="1" defaultMemberUniqueName="[Tab_kommune].[kom_2019].[All]" allUniqueName="[Tab_kommune].[kom_2019].[All]" dimensionUniqueName="[Tab_kommune]" displayFolder="" count="2" memberValueDatatype="130" unbalanced="0"/>
    <cacheHierarchy uniqueName="[Tab_kommune].[knr_kom_2019]" caption="knr_kom_2019" attribute="1" defaultMemberUniqueName="[Tab_kommune].[knr_kom_2019].[All]" allUniqueName="[Tab_kommune].[knr_kom_2019].[All]" dimensionUniqueName="[Tab_kommune]" displayFolder="" count="2" memberValueDatatype="130" unbalanced="0">
      <fieldsUsage count="2">
        <fieldUsage x="-1"/>
        <fieldUsage x="3"/>
      </fieldsUsage>
    </cacheHierarchy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>
      <fieldsUsage count="2">
        <fieldUsage x="-1"/>
        <fieldUsage x="0"/>
      </fieldsUsage>
    </cacheHierarchy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2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2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2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2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2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2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2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2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2" memberValueDatatype="130" unbalanced="0" hidden="1"/>
    <cacheHierarchy uniqueName="[Measures].[melkeleveranser]" caption="melkeleveranser" measure="1" displayFolder="" measureGroup="Tab_base" count="0"/>
    <cacheHierarchy uniqueName="[Measures].[melkleverandører]" caption="melkleverandører" measure="1" displayFolder="" measureGroup="Tab_base" count="0" oneField="1">
      <fieldsUsage count="1">
        <fieldUsage x="2"/>
      </fieldsUsage>
    </cacheHierarchy>
    <cacheHierarchy uniqueName="[Measures].[gj-snitt. leveranse]" caption="gj-snitt. leveranse" measure="1" displayFolder="" measureGroup="Tab_base" count="0"/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Tab_base" uniqueName="[Tab_base]" caption="Tab_base"/>
    <dimension name="Tab_kommune" uniqueName="[Tab_kommune]" caption="Tab_kommune"/>
  </dimensions>
  <measureGroups count="2">
    <measureGroup name="Tab_base" caption="Tab_base"/>
    <measureGroup name="Tab_kommune" caption="Tab_kommune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57.515923495368" backgroundQuery="1" createdVersion="6" refreshedVersion="6" minRefreshableVersion="3" recordCount="0" supportSubquery="1" supportAdvancedDrill="1" xr:uid="{78AE0551-8EB8-4AD2-8B36-64BCEAE3D181}">
  <cacheSource type="external" connectionId="3"/>
  <cacheFields count="4">
    <cacheField name="[Tab_kommune].[Region_2019].[Region_2019]" caption="Region_2019" numFmtId="0" hierarchy="3" level="1">
      <sharedItems containsSemiMixedTypes="0" containsNonDate="0" containsString="0"/>
    </cacheField>
    <cacheField name="[Tab_base].[år].[år]" caption="år" numFmtId="0" level="1">
      <sharedItems containsSemiMixedTypes="0" containsString="0" containsNumber="1" containsInteger="1" minValue="1995" maxValue="2019" count="25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  <extLst>
        <ext xmlns:x15="http://schemas.microsoft.com/office/spreadsheetml/2010/11/main" uri="{4F2E5C28-24EA-4eb8-9CBF-B6C8F9C3D259}">
          <x15:cachedUniqueNames>
            <x15:cachedUniqueName index="0" name="[Tab_base].[år].&amp;[1995]"/>
            <x15:cachedUniqueName index="1" name="[Tab_base].[år].&amp;[1996]"/>
            <x15:cachedUniqueName index="2" name="[Tab_base].[år].&amp;[1997]"/>
            <x15:cachedUniqueName index="3" name="[Tab_base].[år].&amp;[1998]"/>
            <x15:cachedUniqueName index="4" name="[Tab_base].[år].&amp;[1999]"/>
            <x15:cachedUniqueName index="5" name="[Tab_base].[år].&amp;[2000]"/>
            <x15:cachedUniqueName index="6" name="[Tab_base].[år].&amp;[2001]"/>
            <x15:cachedUniqueName index="7" name="[Tab_base].[år].&amp;[2002]"/>
            <x15:cachedUniqueName index="8" name="[Tab_base].[år].&amp;[2003]"/>
            <x15:cachedUniqueName index="9" name="[Tab_base].[år].&amp;[2004]"/>
            <x15:cachedUniqueName index="10" name="[Tab_base].[år].&amp;[2005]"/>
            <x15:cachedUniqueName index="11" name="[Tab_base].[år].&amp;[2006]"/>
            <x15:cachedUniqueName index="12" name="[Tab_base].[år].&amp;[2007]"/>
            <x15:cachedUniqueName index="13" name="[Tab_base].[år].&amp;[2008]"/>
            <x15:cachedUniqueName index="14" name="[Tab_base].[år].&amp;[2009]"/>
            <x15:cachedUniqueName index="15" name="[Tab_base].[år].&amp;[2010]"/>
            <x15:cachedUniqueName index="16" name="[Tab_base].[år].&amp;[2011]"/>
            <x15:cachedUniqueName index="17" name="[Tab_base].[år].&amp;[2012]"/>
            <x15:cachedUniqueName index="18" name="[Tab_base].[år].&amp;[2013]"/>
            <x15:cachedUniqueName index="19" name="[Tab_base].[år].&amp;[2014]"/>
            <x15:cachedUniqueName index="20" name="[Tab_base].[år].&amp;[2015]"/>
            <x15:cachedUniqueName index="21" name="[Tab_base].[år].&amp;[2016]"/>
            <x15:cachedUniqueName index="22" name="[Tab_base].[år].&amp;[2017]"/>
            <x15:cachedUniqueName index="23" name="[Tab_base].[år].&amp;[2018]"/>
            <x15:cachedUniqueName index="24" name="[Tab_base].[år].&amp;[2019]"/>
          </x15:cachedUniqueNames>
        </ext>
      </extLst>
    </cacheField>
    <cacheField name="[Measures].[melkeleveranser]" caption="melkeleveranser" numFmtId="0" hierarchy="13" level="32767"/>
    <cacheField name="[Tab_kommune].[knr_kom_2019].[knr_kom_2019]" caption="knr_kom_2019" numFmtId="0" hierarchy="2" level="1">
      <sharedItems count="65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  <s v="5061 Rindal"/>
        <s v="1502 Molde" u="1"/>
        <s v="1505 Kristiansund" u="1"/>
        <s v="1535 Vestnes" u="1"/>
        <s v="1539 Rauma" u="1"/>
        <s v="1543 Nesset" u="1"/>
        <s v="1545 Midsund" u="1"/>
        <s v="1547 Aukra" u="1"/>
        <s v="1548 Fræna" u="1"/>
        <s v="1551 Eide" u="1"/>
        <s v="1554 Averøy" u="1"/>
        <s v="1557 Gjemnes" u="1"/>
        <s v="1560 Tingvoll" u="1"/>
        <s v="1563 Sunndal" u="1"/>
        <s v="1566 Surnadal" u="1"/>
        <s v="1571 Halsa" u="1"/>
        <s v="1573 Smøla" u="1"/>
        <s v="1576 Aure" u="1"/>
      </sharedItems>
    </cacheField>
  </cacheFields>
  <cacheHierarchies count="21">
    <cacheHierarchy uniqueName="[Tab_base].[år]" caption="år" attribute="1" defaultMemberUniqueName="[Tab_base].[år].[All]" allUniqueName="[Tab_base].[år].[All]" dimensionUniqueName="[Tab_base]" displayFolder="" count="2" memberValueDatatype="20" unbalanced="0">
      <fieldsUsage count="2">
        <fieldUsage x="-1"/>
        <fieldUsage x="1"/>
      </fieldsUsage>
    </cacheHierarchy>
    <cacheHierarchy uniqueName="[Tab_kommune].[kom_2019]" caption="kom_2019" attribute="1" defaultMemberUniqueName="[Tab_kommune].[kom_2019].[All]" allUniqueName="[Tab_kommune].[kom_2019].[All]" dimensionUniqueName="[Tab_kommune]" displayFolder="" count="2" memberValueDatatype="130" unbalanced="0"/>
    <cacheHierarchy uniqueName="[Tab_kommune].[knr_kom_2019]" caption="knr_kom_2019" attribute="1" defaultMemberUniqueName="[Tab_kommune].[knr_kom_2019].[All]" allUniqueName="[Tab_kommune].[knr_kom_2019].[All]" dimensionUniqueName="[Tab_kommune]" displayFolder="" count="2" memberValueDatatype="130" unbalanced="0">
      <fieldsUsage count="2">
        <fieldUsage x="-1"/>
        <fieldUsage x="3"/>
      </fieldsUsage>
    </cacheHierarchy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>
      <fieldsUsage count="2">
        <fieldUsage x="-1"/>
        <fieldUsage x="0"/>
      </fieldsUsage>
    </cacheHierarchy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2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2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2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2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2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2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2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2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2" memberValueDatatype="130" unbalanced="0" hidden="1"/>
    <cacheHierarchy uniqueName="[Measures].[melkeleveranser]" caption="melkeleveranser" measure="1" displayFolder="" measureGroup="Tab_base" count="0" oneField="1">
      <fieldsUsage count="1">
        <fieldUsage x="2"/>
      </fieldsUsage>
    </cacheHierarchy>
    <cacheHierarchy uniqueName="[Measures].[melkleverandører]" caption="melkleverandører" measure="1" displayFolder="" measureGroup="Tab_base" count="0"/>
    <cacheHierarchy uniqueName="[Measures].[gj-snitt. leveranse]" caption="gj-snitt. leveranse" measure="1" displayFolder="" measureGroup="Tab_base" count="0"/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Tab_base" uniqueName="[Tab_base]" caption="Tab_base"/>
    <dimension name="Tab_kommune" uniqueName="[Tab_kommune]" caption="Tab_kommune"/>
  </dimensions>
  <measureGroups count="2">
    <measureGroup name="Tab_base" caption="Tab_base"/>
    <measureGroup name="Tab_kommune" caption="Tab_kommune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57.517152199071" backgroundQuery="1" createdVersion="6" refreshedVersion="6" minRefreshableVersion="3" recordCount="0" supportSubquery="1" supportAdvancedDrill="1" xr:uid="{B6BE66A3-1488-449B-8E89-E1C64FE9C1BF}">
  <cacheSource type="external" connectionId="3"/>
  <cacheFields count="4">
    <cacheField name="[Tab_kommune].[Region_2019].[Region_2019]" caption="Region_2019" numFmtId="0" hierarchy="3" level="1">
      <sharedItems containsSemiMixedTypes="0" containsNonDate="0" containsString="0"/>
    </cacheField>
    <cacheField name="[Tab_kommune].[knr_kom_2019].[knr_kom_2019]" caption="knr_kom_2019" numFmtId="0" hierarchy="2" level="1">
      <sharedItems count="65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  <s v="5061 Rindal"/>
        <s v="1502 Molde" u="1"/>
        <s v="1505 Kristiansund" u="1"/>
        <s v="1535 Vestnes" u="1"/>
        <s v="1539 Rauma" u="1"/>
        <s v="1543 Nesset" u="1"/>
        <s v="1545 Midsund" u="1"/>
        <s v="1547 Aukra" u="1"/>
        <s v="1548 Fræna" u="1"/>
        <s v="1551 Eide" u="1"/>
        <s v="1554 Averøy" u="1"/>
        <s v="1557 Gjemnes" u="1"/>
        <s v="1560 Tingvoll" u="1"/>
        <s v="1563 Sunndal" u="1"/>
        <s v="1566 Surnadal" u="1"/>
        <s v="1571 Halsa" u="1"/>
        <s v="1573 Smøla" u="1"/>
        <s v="1576 Aure" u="1"/>
      </sharedItems>
    </cacheField>
    <cacheField name="[Measures].[melkleverandører]" caption="melkleverandører" numFmtId="0" hierarchy="14" level="32767"/>
    <cacheField name="[Tab_base].[år].[år]" caption="år" numFmtId="0" level="1">
      <sharedItems containsSemiMixedTypes="0" containsString="0" containsNumber="1" containsInteger="1" minValue="1995" maxValue="2019" count="25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  <extLst>
        <ext xmlns:x15="http://schemas.microsoft.com/office/spreadsheetml/2010/11/main" uri="{4F2E5C28-24EA-4eb8-9CBF-B6C8F9C3D259}">
          <x15:cachedUniqueNames>
            <x15:cachedUniqueName index="0" name="[Tab_base].[år].&amp;[1995]"/>
            <x15:cachedUniqueName index="1" name="[Tab_base].[år].&amp;[1996]"/>
            <x15:cachedUniqueName index="2" name="[Tab_base].[år].&amp;[1997]"/>
            <x15:cachedUniqueName index="3" name="[Tab_base].[år].&amp;[1998]"/>
            <x15:cachedUniqueName index="4" name="[Tab_base].[år].&amp;[1999]"/>
            <x15:cachedUniqueName index="5" name="[Tab_base].[år].&amp;[2000]"/>
            <x15:cachedUniqueName index="6" name="[Tab_base].[år].&amp;[2001]"/>
            <x15:cachedUniqueName index="7" name="[Tab_base].[år].&amp;[2002]"/>
            <x15:cachedUniqueName index="8" name="[Tab_base].[år].&amp;[2003]"/>
            <x15:cachedUniqueName index="9" name="[Tab_base].[år].&amp;[2004]"/>
            <x15:cachedUniqueName index="10" name="[Tab_base].[år].&amp;[2005]"/>
            <x15:cachedUniqueName index="11" name="[Tab_base].[år].&amp;[2006]"/>
            <x15:cachedUniqueName index="12" name="[Tab_base].[år].&amp;[2007]"/>
            <x15:cachedUniqueName index="13" name="[Tab_base].[år].&amp;[2008]"/>
            <x15:cachedUniqueName index="14" name="[Tab_base].[år].&amp;[2009]"/>
            <x15:cachedUniqueName index="15" name="[Tab_base].[år].&amp;[2010]"/>
            <x15:cachedUniqueName index="16" name="[Tab_base].[år].&amp;[2011]"/>
            <x15:cachedUniqueName index="17" name="[Tab_base].[år].&amp;[2012]"/>
            <x15:cachedUniqueName index="18" name="[Tab_base].[år].&amp;[2013]"/>
            <x15:cachedUniqueName index="19" name="[Tab_base].[år].&amp;[2014]"/>
            <x15:cachedUniqueName index="20" name="[Tab_base].[år].&amp;[2015]"/>
            <x15:cachedUniqueName index="21" name="[Tab_base].[år].&amp;[2016]"/>
            <x15:cachedUniqueName index="22" name="[Tab_base].[år].&amp;[2017]"/>
            <x15:cachedUniqueName index="23" name="[Tab_base].[år].&amp;[2018]"/>
            <x15:cachedUniqueName index="24" name="[Tab_base].[år].&amp;[2019]"/>
          </x15:cachedUniqueNames>
        </ext>
      </extLst>
    </cacheField>
  </cacheFields>
  <cacheHierarchies count="21">
    <cacheHierarchy uniqueName="[Tab_base].[år]" caption="år" attribute="1" defaultMemberUniqueName="[Tab_base].[år].[All]" allUniqueName="[Tab_base].[år].[All]" dimensionUniqueName="[Tab_base]" displayFolder="" count="2" memberValueDatatype="20" unbalanced="0">
      <fieldsUsage count="2">
        <fieldUsage x="-1"/>
        <fieldUsage x="3"/>
      </fieldsUsage>
    </cacheHierarchy>
    <cacheHierarchy uniqueName="[Tab_kommune].[kom_2019]" caption="kom_2019" attribute="1" defaultMemberUniqueName="[Tab_kommune].[kom_2019].[All]" allUniqueName="[Tab_kommune].[kom_2019].[All]" dimensionUniqueName="[Tab_kommune]" displayFolder="" count="2" memberValueDatatype="130" unbalanced="0"/>
    <cacheHierarchy uniqueName="[Tab_kommune].[knr_kom_2019]" caption="knr_kom_2019" attribute="1" defaultMemberUniqueName="[Tab_kommune].[knr_kom_2019].[All]" allUniqueName="[Tab_kommune].[knr_kom_2019].[All]" dimensionUniqueName="[Tab_kommune]" displayFolder="" count="2" memberValueDatatype="130" unbalanced="0">
      <fieldsUsage count="2">
        <fieldUsage x="-1"/>
        <fieldUsage x="1"/>
      </fieldsUsage>
    </cacheHierarchy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>
      <fieldsUsage count="2">
        <fieldUsage x="-1"/>
        <fieldUsage x="0"/>
      </fieldsUsage>
    </cacheHierarchy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2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2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2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2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2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2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2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2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2" memberValueDatatype="130" unbalanced="0" hidden="1"/>
    <cacheHierarchy uniqueName="[Measures].[melkeleveranser]" caption="melkeleveranser" measure="1" displayFolder="" measureGroup="Tab_base" count="0"/>
    <cacheHierarchy uniqueName="[Measures].[melkleverandører]" caption="melkleverandører" measure="1" displayFolder="" measureGroup="Tab_base" count="0" oneField="1">
      <fieldsUsage count="1">
        <fieldUsage x="2"/>
      </fieldsUsage>
    </cacheHierarchy>
    <cacheHierarchy uniqueName="[Measures].[gj-snitt. leveranse]" caption="gj-snitt. leveranse" measure="1" displayFolder="" measureGroup="Tab_base" count="0"/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Tab_base" uniqueName="[Tab_base]" caption="Tab_base"/>
    <dimension name="Tab_kommune" uniqueName="[Tab_kommune]" caption="Tab_kommune"/>
  </dimensions>
  <measureGroups count="2">
    <measureGroup name="Tab_base" caption="Tab_base"/>
    <measureGroup name="Tab_kommune" caption="Tab_kommune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57.555551620368" backgroundQuery="1" createdVersion="6" refreshedVersion="6" minRefreshableVersion="3" recordCount="0" supportSubquery="1" supportAdvancedDrill="1" xr:uid="{29B78DB7-0888-42E4-B556-1509976EF926}">
  <cacheSource type="external" connectionId="3"/>
  <cacheFields count="4">
    <cacheField name="[Tab_kommune].[Region_2019].[Region_2019]" caption="Region_2019" numFmtId="0" hierarchy="3" level="1">
      <sharedItems containsSemiMixedTypes="0" containsNonDate="0" containsString="0"/>
    </cacheField>
    <cacheField name="[Tab_kommune].[knr_kom_2019].[knr_kom_2019]" caption="knr_kom_2019" numFmtId="0" hierarchy="2" level="1">
      <sharedItems count="65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  <s v="5061 Rindal"/>
        <s v="1502 Molde" u="1"/>
        <s v="1505 Kristiansund" u="1"/>
        <s v="1535 Vestnes" u="1"/>
        <s v="1539 Rauma" u="1"/>
        <s v="1543 Nesset" u="1"/>
        <s v="1545 Midsund" u="1"/>
        <s v="1547 Aukra" u="1"/>
        <s v="1548 Fræna" u="1"/>
        <s v="1551 Eide" u="1"/>
        <s v="1554 Averøy" u="1"/>
        <s v="1557 Gjemnes" u="1"/>
        <s v="1560 Tingvoll" u="1"/>
        <s v="1563 Sunndal" u="1"/>
        <s v="1566 Surnadal" u="1"/>
        <s v="1571 Halsa" u="1"/>
        <s v="1573 Smøla" u="1"/>
        <s v="1576 Aure" u="1"/>
      </sharedItems>
    </cacheField>
    <cacheField name="[Measures].[gj-snitt. leveranse]" caption="gj-snitt. leveranse" numFmtId="0" hierarchy="15" level="32767"/>
    <cacheField name="[Tab_base].[år].[år]" caption="år" numFmtId="0" level="1">
      <sharedItems containsSemiMixedTypes="0" containsString="0" containsNumber="1" containsInteger="1" minValue="1995" maxValue="2019" count="25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  <extLst>
        <ext xmlns:x15="http://schemas.microsoft.com/office/spreadsheetml/2010/11/main" uri="{4F2E5C28-24EA-4eb8-9CBF-B6C8F9C3D259}">
          <x15:cachedUniqueNames>
            <x15:cachedUniqueName index="0" name="[Tab_base].[år].&amp;[1995]"/>
            <x15:cachedUniqueName index="1" name="[Tab_base].[år].&amp;[1996]"/>
            <x15:cachedUniqueName index="2" name="[Tab_base].[år].&amp;[1997]"/>
            <x15:cachedUniqueName index="3" name="[Tab_base].[år].&amp;[1998]"/>
            <x15:cachedUniqueName index="4" name="[Tab_base].[år].&amp;[1999]"/>
            <x15:cachedUniqueName index="5" name="[Tab_base].[år].&amp;[2000]"/>
            <x15:cachedUniqueName index="6" name="[Tab_base].[år].&amp;[2001]"/>
            <x15:cachedUniqueName index="7" name="[Tab_base].[år].&amp;[2002]"/>
            <x15:cachedUniqueName index="8" name="[Tab_base].[år].&amp;[2003]"/>
            <x15:cachedUniqueName index="9" name="[Tab_base].[år].&amp;[2004]"/>
            <x15:cachedUniqueName index="10" name="[Tab_base].[år].&amp;[2005]"/>
            <x15:cachedUniqueName index="11" name="[Tab_base].[år].&amp;[2006]"/>
            <x15:cachedUniqueName index="12" name="[Tab_base].[år].&amp;[2007]"/>
            <x15:cachedUniqueName index="13" name="[Tab_base].[år].&amp;[2008]"/>
            <x15:cachedUniqueName index="14" name="[Tab_base].[år].&amp;[2009]"/>
            <x15:cachedUniqueName index="15" name="[Tab_base].[år].&amp;[2010]"/>
            <x15:cachedUniqueName index="16" name="[Tab_base].[år].&amp;[2011]"/>
            <x15:cachedUniqueName index="17" name="[Tab_base].[år].&amp;[2012]"/>
            <x15:cachedUniqueName index="18" name="[Tab_base].[år].&amp;[2013]"/>
            <x15:cachedUniqueName index="19" name="[Tab_base].[år].&amp;[2014]"/>
            <x15:cachedUniqueName index="20" name="[Tab_base].[år].&amp;[2015]"/>
            <x15:cachedUniqueName index="21" name="[Tab_base].[år].&amp;[2016]"/>
            <x15:cachedUniqueName index="22" name="[Tab_base].[år].&amp;[2017]"/>
            <x15:cachedUniqueName index="23" name="[Tab_base].[år].&amp;[2018]"/>
            <x15:cachedUniqueName index="24" name="[Tab_base].[år].&amp;[2019]"/>
          </x15:cachedUniqueNames>
        </ext>
      </extLst>
    </cacheField>
  </cacheFields>
  <cacheHierarchies count="21">
    <cacheHierarchy uniqueName="[Tab_base].[år]" caption="år" attribute="1" defaultMemberUniqueName="[Tab_base].[år].[All]" allUniqueName="[Tab_base].[år].[All]" dimensionUniqueName="[Tab_base]" displayFolder="" count="2" memberValueDatatype="20" unbalanced="0">
      <fieldsUsage count="2">
        <fieldUsage x="-1"/>
        <fieldUsage x="3"/>
      </fieldsUsage>
    </cacheHierarchy>
    <cacheHierarchy uniqueName="[Tab_kommune].[kom_2019]" caption="kom_2019" attribute="1" defaultMemberUniqueName="[Tab_kommune].[kom_2019].[All]" allUniqueName="[Tab_kommune].[kom_2019].[All]" dimensionUniqueName="[Tab_kommune]" displayFolder="" count="2" memberValueDatatype="130" unbalanced="0"/>
    <cacheHierarchy uniqueName="[Tab_kommune].[knr_kom_2019]" caption="knr_kom_2019" attribute="1" defaultMemberUniqueName="[Tab_kommune].[knr_kom_2019].[All]" allUniqueName="[Tab_kommune].[knr_kom_2019].[All]" dimensionUniqueName="[Tab_kommune]" displayFolder="" count="2" memberValueDatatype="130" unbalanced="0">
      <fieldsUsage count="2">
        <fieldUsage x="-1"/>
        <fieldUsage x="1"/>
      </fieldsUsage>
    </cacheHierarchy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>
      <fieldsUsage count="2">
        <fieldUsage x="-1"/>
        <fieldUsage x="0"/>
      </fieldsUsage>
    </cacheHierarchy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2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2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2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2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2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2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2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2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2" memberValueDatatype="130" unbalanced="0" hidden="1"/>
    <cacheHierarchy uniqueName="[Measures].[melkeleveranser]" caption="melkeleveranser" measure="1" displayFolder="" measureGroup="Tab_base" count="0"/>
    <cacheHierarchy uniqueName="[Measures].[melkleverandører]" caption="melkleverandører" measure="1" displayFolder="" measureGroup="Tab_base" count="0"/>
    <cacheHierarchy uniqueName="[Measures].[gj-snitt. leveranse]" caption="gj-snitt. leveranse" measure="1" displayFolder="" measureGroup="Tab_base" count="0" oneField="1">
      <fieldsUsage count="1">
        <fieldUsage x="2"/>
      </fieldsUsage>
    </cacheHierarchy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Tab_base" uniqueName="[Tab_base]" caption="Tab_base"/>
    <dimension name="Tab_kommune" uniqueName="[Tab_kommune]" caption="Tab_kommune"/>
  </dimensions>
  <measureGroups count="2">
    <measureGroup name="Tab_base" caption="Tab_base"/>
    <measureGroup name="Tab_kommune" caption="Tab_kommune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59.358789351849" backgroundQuery="1" createdVersion="6" refreshedVersion="6" minRefreshableVersion="3" recordCount="0" supportSubquery="1" supportAdvancedDrill="1" xr:uid="{E6B894EA-3E50-4517-B06A-20B7D91B2C8F}">
  <cacheSource type="external" connectionId="3"/>
  <cacheFields count="4">
    <cacheField name="[Tab_kommune].[Region_2019].[Region_2019]" caption="Region_2019" numFmtId="0" hierarchy="3" level="1">
      <sharedItems containsSemiMixedTypes="0" containsNonDate="0" containsString="0"/>
    </cacheField>
    <cacheField name="[Tab_kommune].[knr_kom_2019].[knr_kom_2019]" caption="knr_kom_2019" numFmtId="0" hierarchy="2" level="1">
      <sharedItems count="48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  <s v="5061 Rindal"/>
      </sharedItems>
    </cacheField>
    <cacheField name="[Tab_base].[år].[år]" caption="år" numFmtId="0" level="1">
      <sharedItems containsSemiMixedTypes="0" containsString="0" containsNumber="1" containsInteger="1" minValue="1995" maxValue="2019" count="25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  <extLst>
        <ext xmlns:x15="http://schemas.microsoft.com/office/spreadsheetml/2010/11/main" uri="{4F2E5C28-24EA-4eb8-9CBF-B6C8F9C3D259}">
          <x15:cachedUniqueNames>
            <x15:cachedUniqueName index="0" name="[Tab_base].[år].&amp;[1995]"/>
            <x15:cachedUniqueName index="1" name="[Tab_base].[år].&amp;[1996]"/>
            <x15:cachedUniqueName index="2" name="[Tab_base].[år].&amp;[1997]"/>
            <x15:cachedUniqueName index="3" name="[Tab_base].[år].&amp;[1998]"/>
            <x15:cachedUniqueName index="4" name="[Tab_base].[år].&amp;[1999]"/>
            <x15:cachedUniqueName index="5" name="[Tab_base].[år].&amp;[2000]"/>
            <x15:cachedUniqueName index="6" name="[Tab_base].[år].&amp;[2001]"/>
            <x15:cachedUniqueName index="7" name="[Tab_base].[år].&amp;[2002]"/>
            <x15:cachedUniqueName index="8" name="[Tab_base].[år].&amp;[2003]"/>
            <x15:cachedUniqueName index="9" name="[Tab_base].[år].&amp;[2004]"/>
            <x15:cachedUniqueName index="10" name="[Tab_base].[år].&amp;[2005]"/>
            <x15:cachedUniqueName index="11" name="[Tab_base].[år].&amp;[2006]"/>
            <x15:cachedUniqueName index="12" name="[Tab_base].[år].&amp;[2007]"/>
            <x15:cachedUniqueName index="13" name="[Tab_base].[år].&amp;[2008]"/>
            <x15:cachedUniqueName index="14" name="[Tab_base].[år].&amp;[2009]"/>
            <x15:cachedUniqueName index="15" name="[Tab_base].[år].&amp;[2010]"/>
            <x15:cachedUniqueName index="16" name="[Tab_base].[år].&amp;[2011]"/>
            <x15:cachedUniqueName index="17" name="[Tab_base].[år].&amp;[2012]"/>
            <x15:cachedUniqueName index="18" name="[Tab_base].[år].&amp;[2013]"/>
            <x15:cachedUniqueName index="19" name="[Tab_base].[år].&amp;[2014]"/>
            <x15:cachedUniqueName index="20" name="[Tab_base].[år].&amp;[2015]"/>
            <x15:cachedUniqueName index="21" name="[Tab_base].[år].&amp;[2016]"/>
            <x15:cachedUniqueName index="22" name="[Tab_base].[år].&amp;[2017]"/>
            <x15:cachedUniqueName index="23" name="[Tab_base].[år].&amp;[2018]"/>
            <x15:cachedUniqueName index="24" name="[Tab_base].[år].&amp;[2019]"/>
          </x15:cachedUniqueNames>
        </ext>
      </extLst>
    </cacheField>
    <cacheField name="[Measures].[melkleverandører]" caption="melkleverandører" numFmtId="0" hierarchy="14" level="32767"/>
  </cacheFields>
  <cacheHierarchies count="21">
    <cacheHierarchy uniqueName="[Tab_base].[år]" caption="år" attribute="1" defaultMemberUniqueName="[Tab_base].[år].[All]" allUniqueName="[Tab_base].[år].[All]" dimensionUniqueName="[Tab_base]" displayFolder="" count="2" memberValueDatatype="20" unbalanced="0">
      <fieldsUsage count="2">
        <fieldUsage x="-1"/>
        <fieldUsage x="2"/>
      </fieldsUsage>
    </cacheHierarchy>
    <cacheHierarchy uniqueName="[Tab_kommune].[kom_2019]" caption="kom_2019" attribute="1" defaultMemberUniqueName="[Tab_kommune].[kom_2019].[All]" allUniqueName="[Tab_kommune].[kom_2019].[All]" dimensionUniqueName="[Tab_kommune]" displayFolder="" count="0" memberValueDatatype="130" unbalanced="0"/>
    <cacheHierarchy uniqueName="[Tab_kommune].[knr_kom_2019]" caption="knr_kom_2019" attribute="1" defaultMemberUniqueName="[Tab_kommune].[knr_kom_2019].[All]" allUniqueName="[Tab_kommune].[knr_kom_2019].[All]" dimensionUniqueName="[Tab_kommune]" displayFolder="" count="2" memberValueDatatype="130" unbalanced="0">
      <fieldsUsage count="2">
        <fieldUsage x="-1"/>
        <fieldUsage x="1"/>
      </fieldsUsage>
    </cacheHierarchy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>
      <fieldsUsage count="2">
        <fieldUsage x="-1"/>
        <fieldUsage x="0"/>
      </fieldsUsage>
    </cacheHierarchy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0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0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0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0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0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0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0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0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0" memberValueDatatype="130" unbalanced="0" hidden="1"/>
    <cacheHierarchy uniqueName="[Measures].[melkeleveranser]" caption="melkeleveranser" measure="1" displayFolder="" measureGroup="Tab_base" count="0"/>
    <cacheHierarchy uniqueName="[Measures].[melkleverandører]" caption="melkleverandører" measure="1" displayFolder="" measureGroup="Tab_base" count="0" oneField="1">
      <fieldsUsage count="1">
        <fieldUsage x="3"/>
      </fieldsUsage>
    </cacheHierarchy>
    <cacheHierarchy uniqueName="[Measures].[gj-snitt. leveranse]" caption="gj-snitt. leveranse" measure="1" displayFolder="" measureGroup="Tab_base" count="0"/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Tab_base" uniqueName="[Tab_base]" caption="Tab_base"/>
    <dimension name="Tab_kommune" uniqueName="[Tab_kommune]" caption="Tab_kommune"/>
  </dimensions>
  <measureGroups count="2">
    <measureGroup name="Tab_base" caption="Tab_base"/>
    <measureGroup name="Tab_kommune" caption="Tab_kommune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59.402231018517" backgroundQuery="1" createdVersion="6" refreshedVersion="6" minRefreshableVersion="3" recordCount="0" supportSubquery="1" supportAdvancedDrill="1" xr:uid="{D37ECCCF-BE57-42BB-9BDC-9B2710CE13DF}">
  <cacheSource type="external" connectionId="3"/>
  <cacheFields count="4">
    <cacheField name="[Tab_kommune].[kom_2019].[kom_2019]" caption="kom_2019" numFmtId="0" hierarchy="1" level="1">
      <sharedItems count="48">
        <s v="Agdenes"/>
        <s v="Bjugn"/>
        <s v="Flatanger"/>
        <s v="Fosnes"/>
        <s v="Frosta"/>
        <s v="Frøya"/>
        <s v="Grong"/>
        <s v="Hemne"/>
        <s v="Hitra"/>
        <s v="Holtålen"/>
        <s v="Høylandet"/>
        <s v="Inderøy"/>
        <s v="Indre Fosen"/>
        <s v="Klæbu"/>
        <s v="Leka"/>
        <s v="Levanger"/>
        <s v="Lierne"/>
        <s v="Malvik"/>
        <s v="Meldal"/>
        <s v="Melhus"/>
        <s v="Meråker"/>
        <s v="Midtre Gauldal"/>
        <s v="Namdalseid"/>
        <s v="Namsos"/>
        <s v="Namsskogan"/>
        <s v="Nærøy"/>
        <s v="Oppdal"/>
        <s v="Orkdal"/>
        <s v="Osen"/>
        <s v="Overhalla"/>
        <s v="Rennebu"/>
        <s v="Rindal"/>
        <s v="Roan"/>
        <s v="Røros"/>
        <s v="Røyrvik"/>
        <s v="Selbu"/>
        <s v="Skaun"/>
        <s v="Snillfjord"/>
        <s v="Snåsa"/>
        <s v="Steinkjer"/>
        <s v="Stjørdal"/>
        <s v="Trondheim"/>
        <s v="Tydal"/>
        <s v="Verdal"/>
        <s v="Verran"/>
        <s v="Vikna"/>
        <s v="Ørland"/>
        <s v="Åfjord"/>
      </sharedItems>
    </cacheField>
    <cacheField name="[Tab_kommune].[Region_2019].[Region_2019]" caption="Region_2019" numFmtId="0" hierarchy="3" level="1">
      <sharedItems containsSemiMixedTypes="0" containsNonDate="0" containsString="0"/>
    </cacheField>
    <cacheField name="[Measures].[melkeleveranser]" caption="melkeleveranser" numFmtId="0" hierarchy="13" level="32767"/>
    <cacheField name="[Tab_base].[år].[år]" caption="år" numFmtId="0" level="1">
      <sharedItems containsSemiMixedTypes="0" containsNonDate="0" containsString="0"/>
    </cacheField>
  </cacheFields>
  <cacheHierarchies count="21">
    <cacheHierarchy uniqueName="[Tab_base].[år]" caption="år" attribute="1" defaultMemberUniqueName="[Tab_base].[år].[All]" allUniqueName="[Tab_base].[år].[All]" dimensionUniqueName="[Tab_base]" displayFolder="" count="2" memberValueDatatype="20" unbalanced="0">
      <fieldsUsage count="2">
        <fieldUsage x="-1"/>
        <fieldUsage x="3"/>
      </fieldsUsage>
    </cacheHierarchy>
    <cacheHierarchy uniqueName="[Tab_kommune].[kom_2019]" caption="kom_2019" attribute="1" defaultMemberUniqueName="[Tab_kommune].[kom_2019].[All]" allUniqueName="[Tab_kommune].[kom_2019].[All]" dimensionUniqueName="[Tab_kommune]" displayFolder="" count="2" memberValueDatatype="130" unbalanced="0">
      <fieldsUsage count="2">
        <fieldUsage x="-1"/>
        <fieldUsage x="0"/>
      </fieldsUsage>
    </cacheHierarchy>
    <cacheHierarchy uniqueName="[Tab_kommune].[knr_kom_2019]" caption="knr_kom_2019" attribute="1" defaultMemberUniqueName="[Tab_kommune].[knr_kom_2019].[All]" allUniqueName="[Tab_kommune].[knr_kom_2019].[All]" dimensionUniqueName="[Tab_kommune]" displayFolder="" count="0" memberValueDatatype="130" unbalanced="0"/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>
      <fieldsUsage count="2">
        <fieldUsage x="-1"/>
        <fieldUsage x="1"/>
      </fieldsUsage>
    </cacheHierarchy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0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0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0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0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0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0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0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0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0" memberValueDatatype="130" unbalanced="0" hidden="1"/>
    <cacheHierarchy uniqueName="[Measures].[melkeleveranser]" caption="melkeleveranser" measure="1" displayFolder="" measureGroup="Tab_base" count="0" oneField="1">
      <fieldsUsage count="1">
        <fieldUsage x="2"/>
      </fieldsUsage>
    </cacheHierarchy>
    <cacheHierarchy uniqueName="[Measures].[melkleverandører]" caption="melkleverandører" measure="1" displayFolder="" measureGroup="Tab_base" count="0"/>
    <cacheHierarchy uniqueName="[Measures].[gj-snitt. leveranse]" caption="gj-snitt. leveranse" measure="1" displayFolder="" measureGroup="Tab_base" count="0"/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Tab_base" uniqueName="[Tab_base]" caption="Tab_base"/>
    <dimension name="Tab_kommune" uniqueName="[Tab_kommune]" caption="Tab_kommune"/>
  </dimensions>
  <measureGroups count="2">
    <measureGroup name="Tab_base" caption="Tab_base"/>
    <measureGroup name="Tab_kommune" caption="Tab_kommune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3959.402231597225" backgroundQuery="1" createdVersion="6" refreshedVersion="6" minRefreshableVersion="3" recordCount="0" supportSubquery="1" supportAdvancedDrill="1" xr:uid="{2F9A4843-C205-40E4-9A80-B306DD81274C}">
  <cacheSource type="external" connectionId="3"/>
  <cacheFields count="4">
    <cacheField name="[Tab_kommune].[kom_2019].[kom_2019]" caption="kom_2019" numFmtId="0" hierarchy="1" level="1">
      <sharedItems count="48">
        <s v="Agdenes"/>
        <s v="Bjugn"/>
        <s v="Flatanger"/>
        <s v="Fosnes"/>
        <s v="Frosta"/>
        <s v="Frøya"/>
        <s v="Grong"/>
        <s v="Hemne"/>
        <s v="Hitra"/>
        <s v="Holtålen"/>
        <s v="Høylandet"/>
        <s v="Inderøy"/>
        <s v="Indre Fosen"/>
        <s v="Klæbu"/>
        <s v="Leka"/>
        <s v="Levanger"/>
        <s v="Lierne"/>
        <s v="Malvik"/>
        <s v="Meldal"/>
        <s v="Melhus"/>
        <s v="Meråker"/>
        <s v="Midtre Gauldal"/>
        <s v="Namdalseid"/>
        <s v="Namsos"/>
        <s v="Namsskogan"/>
        <s v="Nærøy"/>
        <s v="Oppdal"/>
        <s v="Orkdal"/>
        <s v="Osen"/>
        <s v="Overhalla"/>
        <s v="Rennebu"/>
        <s v="Rindal"/>
        <s v="Roan"/>
        <s v="Røros"/>
        <s v="Røyrvik"/>
        <s v="Selbu"/>
        <s v="Skaun"/>
        <s v="Snillfjord"/>
        <s v="Snåsa"/>
        <s v="Steinkjer"/>
        <s v="Stjørdal"/>
        <s v="Trondheim"/>
        <s v="Tydal"/>
        <s v="Verdal"/>
        <s v="Verran"/>
        <s v="Vikna"/>
        <s v="Ørland"/>
        <s v="Åfjord"/>
      </sharedItems>
    </cacheField>
    <cacheField name="[Tab_kommune].[Region_2019].[Region_2019]" caption="Region_2019" numFmtId="0" hierarchy="3" level="1">
      <sharedItems containsSemiMixedTypes="0" containsNonDate="0" containsString="0"/>
    </cacheField>
    <cacheField name="[Measures].[melkeleveranser]" caption="melkeleveranser" numFmtId="0" hierarchy="13" level="32767"/>
    <cacheField name="[Tab_base].[år].[år]" caption="år" numFmtId="0" level="1">
      <sharedItems containsSemiMixedTypes="0" containsNonDate="0" containsString="0"/>
    </cacheField>
  </cacheFields>
  <cacheHierarchies count="21">
    <cacheHierarchy uniqueName="[Tab_base].[år]" caption="år" attribute="1" defaultMemberUniqueName="[Tab_base].[år].[All]" allUniqueName="[Tab_base].[år].[All]" dimensionUniqueName="[Tab_base]" displayFolder="" count="2" memberValueDatatype="20" unbalanced="0">
      <fieldsUsage count="2">
        <fieldUsage x="-1"/>
        <fieldUsage x="3"/>
      </fieldsUsage>
    </cacheHierarchy>
    <cacheHierarchy uniqueName="[Tab_kommune].[kom_2019]" caption="kom_2019" attribute="1" defaultMemberUniqueName="[Tab_kommune].[kom_2019].[All]" allUniqueName="[Tab_kommune].[kom_2019].[All]" dimensionUniqueName="[Tab_kommune]" displayFolder="" count="2" memberValueDatatype="130" unbalanced="0">
      <fieldsUsage count="2">
        <fieldUsage x="-1"/>
        <fieldUsage x="0"/>
      </fieldsUsage>
    </cacheHierarchy>
    <cacheHierarchy uniqueName="[Tab_kommune].[knr_kom_2019]" caption="knr_kom_2019" attribute="1" defaultMemberUniqueName="[Tab_kommune].[knr_kom_2019].[All]" allUniqueName="[Tab_kommune].[knr_kom_2019].[All]" dimensionUniqueName="[Tab_kommune]" displayFolder="" count="0" memberValueDatatype="130" unbalanced="0"/>
    <cacheHierarchy uniqueName="[Tab_kommune].[Region_2019]" caption="Region_2019" attribute="1" defaultMemberUniqueName="[Tab_kommune].[Region_2019].[All]" allUniqueName="[Tab_kommune].[Region_2019].[All]" dimensionUniqueName="[Tab_kommune]" displayFolder="" count="2" memberValueDatatype="130" unbalanced="0">
      <fieldsUsage count="2">
        <fieldUsage x="-1"/>
        <fieldUsage x="1"/>
      </fieldsUsage>
    </cacheHierarchy>
    <cacheHierarchy uniqueName="[Tab_base].[gj.snitt. leveranse]" caption="gj.snitt. leveranse" attribute="1" defaultMemberUniqueName="[Tab_base].[gj.snitt. leveranse].[All]" allUniqueName="[Tab_base].[gj.snitt. leveranse].[All]" dimensionUniqueName="[Tab_base]" displayFolder="" count="0" memberValueDatatype="5" unbalanced="0" hidden="1"/>
    <cacheHierarchy uniqueName="[Tab_base].[knr_2019]" caption="knr_2019" attribute="1" defaultMemberUniqueName="[Tab_base].[knr_2019].[All]" allUniqueName="[Tab_base].[knr_2019].[All]" dimensionUniqueName="[Tab_base]" displayFolder="" count="0" memberValueDatatype="20" unbalanced="0" hidden="1"/>
    <cacheHierarchy uniqueName="[Tab_base].[leverandører]" caption="leverandører" attribute="1" defaultMemberUniqueName="[Tab_base].[leverandører].[All]" allUniqueName="[Tab_base].[leverandører].[All]" dimensionUniqueName="[Tab_base]" displayFolder="" count="0" memberValueDatatype="20" unbalanced="0" hidden="1"/>
    <cacheHierarchy uniqueName="[Tab_base].[melkeleveranse]" caption="melkeleveranse" attribute="1" defaultMemberUniqueName="[Tab_base].[melkeleveranse].[All]" allUniqueName="[Tab_base].[melkeleveranse].[All]" dimensionUniqueName="[Tab_base]" displayFolder="" count="0" memberValueDatatype="5" unbalanced="0" hidden="1"/>
    <cacheHierarchy uniqueName="[Tab_kommune].[knr_2019]" caption="knr_2019" attribute="1" defaultMemberUniqueName="[Tab_kommune].[knr_2019].[All]" allUniqueName="[Tab_kommune].[knr_2019].[All]" dimensionUniqueName="[Tab_kommune]" displayFolder="" count="0" memberValueDatatype="20" unbalanced="0" hidden="1"/>
    <cacheHierarchy uniqueName="[Tab_kommune].[Knr_2020]" caption="Knr_2020" attribute="1" defaultMemberUniqueName="[Tab_kommune].[Knr_2020].[All]" allUniqueName="[Tab_kommune].[Knr_2020].[All]" dimensionUniqueName="[Tab_kommune]" displayFolder="" count="0" memberValueDatatype="20" unbalanced="0" hidden="1"/>
    <cacheHierarchy uniqueName="[Tab_kommune].[knr_kom_2020]" caption="knr_kom_2020" attribute="1" defaultMemberUniqueName="[Tab_kommune].[knr_kom_2020].[All]" allUniqueName="[Tab_kommune].[knr_kom_2020].[All]" dimensionUniqueName="[Tab_kommune]" displayFolder="" count="0" memberValueDatatype="130" unbalanced="0" hidden="1"/>
    <cacheHierarchy uniqueName="[Tab_kommune].[kommune_2020]" caption="kommune_2020" attribute="1" defaultMemberUniqueName="[Tab_kommune].[kommune_2020].[All]" allUniqueName="[Tab_kommune].[kommune_2020].[All]" dimensionUniqueName="[Tab_kommune]" displayFolder="" count="0" memberValueDatatype="130" unbalanced="0" hidden="1"/>
    <cacheHierarchy uniqueName="[Tab_kommune].[Region 2020]" caption="Region 2020" attribute="1" defaultMemberUniqueName="[Tab_kommune].[Region 2020].[All]" allUniqueName="[Tab_kommune].[Region 2020].[All]" dimensionUniqueName="[Tab_kommune]" displayFolder="" count="0" memberValueDatatype="130" unbalanced="0" hidden="1"/>
    <cacheHierarchy uniqueName="[Measures].[melkeleveranser]" caption="melkeleveranser" measure="1" displayFolder="" measureGroup="Tab_base" count="0" oneField="1">
      <fieldsUsage count="1">
        <fieldUsage x="2"/>
      </fieldsUsage>
    </cacheHierarchy>
    <cacheHierarchy uniqueName="[Measures].[melkleverandører]" caption="melkleverandører" measure="1" displayFolder="" measureGroup="Tab_base" count="0"/>
    <cacheHierarchy uniqueName="[Measures].[gj-snitt. leveranse]" caption="gj-snitt. leveranse" measure="1" displayFolder="" measureGroup="Tab_base" count="0"/>
    <cacheHierarchy uniqueName="[Measures].[__XL_Count Tab_base]" caption="__XL_Count Tab_base" measure="1" displayFolder="" measureGroup="Tab_base" count="0" hidden="1"/>
    <cacheHierarchy uniqueName="[Measures].[__XL_Count Tab_kommune]" caption="__XL_Count Tab_kommune" measure="1" displayFolder="" measureGroup="Tab_kommune" count="0" hidden="1"/>
    <cacheHierarchy uniqueName="[Measures].[__No measures defined]" caption="__No measures defined" measure="1" displayFolder="" count="0" hidden="1"/>
    <cacheHierarchy uniqueName="[Measures].[Sum av melkeleveranse]" caption="Sum av melkeleveranse" measure="1" displayFolder="" measureGroup="Tab_base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av år]" caption="Sum av år" measure="1" displayFolder="" measureGroup="Tab_base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3">
    <dimension measure="1" name="Measures" uniqueName="[Measures]" caption="Measures"/>
    <dimension name="Tab_base" uniqueName="[Tab_base]" caption="Tab_base"/>
    <dimension name="Tab_kommune" uniqueName="[Tab_kommune]" caption="Tab_kommune"/>
  </dimensions>
  <measureGroups count="2">
    <measureGroup name="Tab_base" caption="Tab_base"/>
    <measureGroup name="Tab_kommune" caption="Tab_kommune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0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C074E0-83F7-4E35-9B9C-964E0E12BBF8}" name="Pivottabell10" cacheId="416" applyNumberFormats="0" applyBorderFormats="0" applyFontFormats="0" applyPatternFormats="0" applyAlignmentFormats="0" applyWidthHeightFormats="1" dataCaption="Verdier" tag="e63e8413-377f-43ab-9f06-7aaefc6230b1" updatedVersion="6" minRefreshableVersion="3" colGrandTotals="0" itemPrintTitles="1" createdVersion="6" indent="0" showHeaders="0" outline="1" outlineData="1" multipleFieldFilters="0">
  <location ref="B5:AA55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Col" allDrilled="1" subtotalTop="0" showAll="0" dataSourceSort="1" defaultSubtotal="0" defaultAttributeDrillState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dataField="1" subtotalTop="0" showAll="0" defaultSubtotal="0"/>
  </pivotFields>
  <rowFields count="1">
    <field x="1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2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pageFields count="1">
    <pageField fld="0" hier="3" name="[Tab_kommune].[Region_2019].&amp;[Trøndelag]" cap="Trøndelag"/>
  </pageFields>
  <dataFields count="1">
    <dataField fld="3" subtotal="count" baseField="0" baseItem="0" numFmtId="164"/>
  </dataFields>
  <formats count="1">
    <format dxfId="191">
      <pivotArea outline="0" collapsedLevelsAreSubtotals="1" fieldPosition="0"/>
    </format>
  </formats>
  <pivotHierarchies count="21">
    <pivotHierarchy dragToData="1"/>
    <pivotHierarchy dragToData="1"/>
    <pivotHierarchy dragToData="1"/>
    <pivotHierarchy multipleItemSelectionAllowed="1" dragToData="1">
      <members count="1" level="1">
        <member name="[Tab_kommune].[Region_2019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2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kommune]"/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593010-3DEC-4076-8FD9-8074A0B22E70}" name="Pivottabell19" cacheId="407" applyNumberFormats="0" applyBorderFormats="0" applyFontFormats="0" applyPatternFormats="0" applyAlignmentFormats="0" applyWidthHeightFormats="1" dataCaption="Verdier" tag="bab47ae1-5ca2-4160-afb1-bc29a872ccfc" updatedVersion="6" minRefreshableVersion="3" subtotalHiddenItems="1" rowGrandTotals="0" colGrandTotals="0" itemPrintTitles="1" createdVersion="6" indent="0" showHeaders="0" outline="1" outlineData="1" multipleFieldFilters="0" chartFormat="4">
  <location ref="B17:C42" firstHeaderRow="1" firstDataRow="1" firstDataCol="1" rowPageCount="2" colPageCount="1"/>
  <pivotFields count="4"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dataField="1" subtotalTop="0" showAll="0" defaultSubtota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Items count="1">
    <i/>
  </colItems>
  <pageFields count="2">
    <pageField fld="0" hier="3" name="[Tab_kommune].[Region_2019].&amp;[Trøndelag]" cap="Trøndelag"/>
    <pageField fld="1" hier="1" name="[Tab_kommune].[kom_2019].[All]" cap="All"/>
  </pageFields>
  <dataFields count="1">
    <dataField fld="3" subtotal="count" baseField="0" baseItem="0" numFmtId="164"/>
  </dataFields>
  <formats count="9">
    <format dxfId="145">
      <pivotArea outline="0" collapsedLevelsAreSubtotals="1" fieldPosition="0"/>
    </format>
    <format dxfId="144">
      <pivotArea type="all" dataOnly="0" outline="0" fieldPosition="0"/>
    </format>
    <format dxfId="143">
      <pivotArea outline="0" collapsedLevelsAreSubtotals="1" fieldPosition="0"/>
    </format>
    <format dxfId="142">
      <pivotArea field="2" type="button" dataOnly="0" labelOnly="1" outline="0" axis="axisRow" fieldPosition="0"/>
    </format>
    <format dxfId="141">
      <pivotArea dataOnly="0" labelOnly="1" fieldPosition="0">
        <references count="1">
          <reference field="2" count="0"/>
        </references>
      </pivotArea>
    </format>
    <format dxfId="140">
      <pivotArea dataOnly="0" labelOnly="1" outline="0" axis="axisValues" fieldPosition="0"/>
    </format>
    <format dxfId="139">
      <pivotArea field="2" type="button" dataOnly="0" labelOnly="1" outline="0" axis="axisRow" fieldPosition="0"/>
    </format>
    <format dxfId="138">
      <pivotArea dataOnly="0" labelOnly="1" outline="0" axis="axisValues" fieldPosition="0"/>
    </format>
    <format dxfId="137">
      <pivotArea dataOnly="0" labelOnly="1" outline="0" axis="axisValues" fieldPosition="0"/>
    </format>
  </formats>
  <chartFormats count="2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</chartFormats>
  <pivotHierarchies count="21">
    <pivotHierarchy dragToData="1"/>
    <pivotHierarchy multipleItemSelectionAllowed="1" dragToData="1"/>
    <pivotHierarchy dragToData="1"/>
    <pivotHierarchy multipleItemSelectionAllowed="1" dragToData="1">
      <members count="1" level="1">
        <member name="[Tab_kommune].[Region_2019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kommune]"/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FFE032-10F4-4B1B-BB00-B652499F9560}" name="Pivottabell28" cacheId="413" applyNumberFormats="0" applyBorderFormats="0" applyFontFormats="0" applyPatternFormats="0" applyAlignmentFormats="0" applyWidthHeightFormats="1" dataCaption="Verdier" tag="d7ed1de2-2d37-4da4-b768-f8655cdd9b69" updatedVersion="6" minRefreshableVersion="3" subtotalHiddenItems="1" rowGrandTotals="0" colGrandTotals="0" itemPrintTitles="1" createdVersion="6" indent="0" showHeaders="0" outline="1" outlineData="1" multipleFieldFilters="0">
  <location ref="Q17:R42" firstHeaderRow="1" firstDataRow="1" firstDataCol="1" rowPageCount="2" colPageCount="1"/>
  <pivotFields count="4"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dataField="1" subtotalTop="0" showAll="0" defaultSubtota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Items count="1">
    <i/>
  </colItems>
  <pageFields count="2">
    <pageField fld="0" hier="3" name="[Tab_kommune].[Region_2019].[All]" cap="All"/>
    <pageField fld="1" hier="1" name="[Tab_kommune].[kom_2019].[All]" cap="All"/>
  </pageFields>
  <dataFields count="1">
    <dataField fld="3" subtotal="count" baseField="0" baseItem="0" numFmtId="1"/>
  </dataFields>
  <formats count="3">
    <format dxfId="148">
      <pivotArea outline="0" collapsedLevelsAreSubtotals="1" fieldPosition="0"/>
    </format>
    <format dxfId="147">
      <pivotArea dataOnly="0" labelOnly="1" outline="0" axis="axisValues" fieldPosition="0"/>
    </format>
    <format dxfId="146">
      <pivotArea dataOnly="0" labelOnly="1" outline="0" axis="axisValues" fieldPosition="0"/>
    </format>
  </formats>
  <pivotHierarchies count="21">
    <pivotHierarchy dragToData="1"/>
    <pivotHierarchy multipleItemSelectionAllowed="1"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7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kommune]"/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88865C-8ADA-412E-99E4-8BE2FE609827}" name="Pivottabell31" cacheId="412" applyNumberFormats="0" applyBorderFormats="0" applyFontFormats="0" applyPatternFormats="0" applyAlignmentFormats="0" applyWidthHeightFormats="1" dataCaption="Verdier" tag="e0340545-2aca-47d7-b607-f2977d3ccd92" updatedVersion="6" minRefreshableVersion="3" subtotalHiddenItems="1" rowGrandTotals="0" colGrandTotals="0" itemPrintTitles="1" createdVersion="6" indent="0" showHeaders="0" outline="1" outlineData="1" multipleFieldFilters="0">
  <location ref="AJ17:AK42" firstHeaderRow="1" firstDataRow="1" firstDataCol="1" rowPageCount="2" colPageCount="1"/>
  <pivotFields count="4"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dataField="1" subtotalTop="0" showAll="0" defaultSubtota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Items count="1">
    <i/>
  </colItems>
  <pageFields count="2">
    <pageField fld="0" hier="3" name="[Tab_kommune].[Region_2019].&amp;[Trøndelag]" cap="Trøndelag"/>
    <pageField fld="1" hier="1" name="[Tab_kommune].[kom_2019].[All]" cap="All"/>
  </pageFields>
  <dataFields count="1">
    <dataField fld="3" subtotal="count" showDataAs="percent" baseField="2" baseItem="0" numFmtId="9"/>
  </dataFields>
  <formats count="6">
    <format dxfId="154">
      <pivotArea collapsedLevelsAreSubtotals="1" fieldPosition="0">
        <references count="1">
          <reference field="2" count="0"/>
        </references>
      </pivotArea>
    </format>
    <format dxfId="153">
      <pivotArea outline="0" fieldPosition="0">
        <references count="1">
          <reference field="4294967294" count="1">
            <x v="0"/>
          </reference>
        </references>
      </pivotArea>
    </format>
    <format dxfId="152">
      <pivotArea collapsedLevelsAreSubtotals="1" fieldPosition="0">
        <references count="1">
          <reference field="2" count="1">
            <x v="0"/>
          </reference>
        </references>
      </pivotArea>
    </format>
    <format dxfId="151">
      <pivotArea outline="0" collapsedLevelsAreSubtotals="1" fieldPosition="0"/>
    </format>
    <format dxfId="150">
      <pivotArea dataOnly="0" labelOnly="1" outline="0" axis="axisValues" fieldPosition="0"/>
    </format>
    <format dxfId="149">
      <pivotArea dataOnly="0" labelOnly="1" outline="0" axis="axisValues" fieldPosition="0"/>
    </format>
  </formats>
  <pivotHierarchies count="21">
    <pivotHierarchy dragToData="1"/>
    <pivotHierarchy multipleItemSelectionAllowed="1" dragToData="1"/>
    <pivotHierarchy dragToData="1"/>
    <pivotHierarchy multipleItemSelectionAllowed="1" dragToData="1">
      <members count="1" level="1">
        <member name="[Tab_kommune].[Region_2019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kommune]"/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306292-5D34-48E1-8656-85A9BF356021}" name="Pivottabell25" cacheId="415" applyNumberFormats="0" applyBorderFormats="0" applyFontFormats="0" applyPatternFormats="0" applyAlignmentFormats="0" applyWidthHeightFormats="1" dataCaption="Verdier" tag="301dfe8e-a923-4b3a-81bb-7f3a1096e892" updatedVersion="6" minRefreshableVersion="3" subtotalHiddenItems="1" rowGrandTotals="0" colGrandTotals="0" itemPrintTitles="1" createdVersion="6" indent="0" showHeaders="0" outline="1" outlineData="1" multipleFieldFilters="0">
  <location ref="K17:L42" firstHeaderRow="1" firstDataRow="1" firstDataCol="1" rowPageCount="2" colPageCount="1"/>
  <pivotFields count="4">
    <pivotField axis="axisPage" allDrilled="1" subtotalTop="0" showAll="0" dataSourceSort="1" defaultSubtotal="0" defaultAttributeDrillState="1"/>
    <pivotField dataField="1" subtotalTop="0" showAll="0" defaultSubtotal="0"/>
    <pivotField axis="axisRow" allDrilled="1" subtotalTop="0" showAll="0" dataSourceSort="1" defaultSubtotal="0" defaultAttributeDrillState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axis="axisPage" allDrilled="1" subtotalTop="0" showAll="0" dataSourceSort="1" defaultSubtotal="0" defaultAttributeDrillState="1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Items count="1">
    <i/>
  </colItems>
  <pageFields count="2">
    <pageField fld="0" hier="3" name="[Tab_kommune].[Region_2019].[All]" cap="All"/>
    <pageField fld="3" hier="1" name="[Tab_kommune].[kom_2019].[All]" cap="All"/>
  </pageFields>
  <dataFields count="1">
    <dataField fld="1" subtotal="count" baseField="0" baseItem="0" numFmtId="164"/>
  </dataFields>
  <formats count="3">
    <format dxfId="157">
      <pivotArea outline="0" collapsedLevelsAreSubtotals="1" fieldPosition="0"/>
    </format>
    <format dxfId="156">
      <pivotArea dataOnly="0" labelOnly="1" outline="0" axis="axisValues" fieldPosition="0"/>
    </format>
    <format dxfId="155">
      <pivotArea dataOnly="0" labelOnly="1" outline="0" axis="axisValues" fieldPosition="0"/>
    </format>
  </formats>
  <pivotHierarchies count="21">
    <pivotHierarchy dragToData="1"/>
    <pivotHierarchy multipleItemSelectionAllowed="1"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7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kommune]"/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E901D1-AEE1-4855-ACF1-EACE7254E8F1}" name="Pivottabell29" cacheId="410" applyNumberFormats="0" applyBorderFormats="0" applyFontFormats="0" applyPatternFormats="0" applyAlignmentFormats="0" applyWidthHeightFormats="1" dataCaption="Verdier" tag="16c1371b-5f97-4ab1-8c64-d1a0cffa865c" updatedVersion="6" minRefreshableVersion="3" subtotalHiddenItems="1" rowGrandTotals="0" colGrandTotals="0" itemPrintTitles="1" createdVersion="6" indent="0" showHeaders="0" outline="1" outlineData="1" multipleFieldFilters="0">
  <location ref="AD17:AE42" firstHeaderRow="1" firstDataRow="1" firstDataCol="1" rowPageCount="2" colPageCount="1"/>
  <pivotFields count="4"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dataField="1" subtotalTop="0" showAll="0" defaultSubtota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Items count="1">
    <i/>
  </colItems>
  <pageFields count="2">
    <pageField fld="0" hier="3" name="[Tab_kommune].[Region_2019].&amp;[Trøndelag]" cap="Trøndelag"/>
    <pageField fld="1" hier="1" name="[Tab_kommune].[kom_2019].[All]" cap="All"/>
  </pageFields>
  <dataFields count="1">
    <dataField fld="3" subtotal="count" showDataAs="percent" baseField="2" baseItem="0" numFmtId="9"/>
  </dataFields>
  <formats count="3">
    <format dxfId="160">
      <pivotArea outline="0" collapsedLevelsAreSubtotals="1" fieldPosition="0"/>
    </format>
    <format dxfId="159">
      <pivotArea dataOnly="0" labelOnly="1" outline="0" axis="axisValues" fieldPosition="0"/>
    </format>
    <format dxfId="158">
      <pivotArea dataOnly="0" labelOnly="1" outline="0" axis="axisValues" fieldPosition="0"/>
    </format>
  </formats>
  <pivotHierarchies count="21">
    <pivotHierarchy dragToData="1"/>
    <pivotHierarchy multipleItemSelectionAllowed="1" dragToData="1"/>
    <pivotHierarchy dragToData="1"/>
    <pivotHierarchy multipleItemSelectionAllowed="1" dragToData="1">
      <members count="1" level="1">
        <member name="[Tab_kommune].[Region_2019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kommune]"/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2EDCE8-86B8-4F2D-917E-FD86F4E1DA56}" name="Pivottabell20" cacheId="408" applyNumberFormats="0" applyBorderFormats="0" applyFontFormats="0" applyPatternFormats="0" applyAlignmentFormats="0" applyWidthHeightFormats="1" dataCaption="Verdier" tag="152dec57-807b-4d17-9acd-8092200b3049" updatedVersion="6" minRefreshableVersion="3" subtotalHiddenItems="1" rowGrandTotals="0" colGrandTotals="0" itemPrintTitles="1" createdVersion="6" indent="0" showHeaders="0" outline="1" outlineData="1" multipleFieldFilters="0" chartFormat="4">
  <location ref="E17:F42" firstHeaderRow="1" firstDataRow="1" firstDataCol="1" rowPageCount="2" colPageCount="1"/>
  <pivotFields count="4"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defaultSubtotal="0" defaultAttributeDrillState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dataField="1" subtotalTop="0" showAll="0" defaultSubtota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Items count="1">
    <i/>
  </colItems>
  <pageFields count="2">
    <pageField fld="0" hier="3" name="[Tab_kommune].[Region_2019].&amp;[Trøndelag]" cap="Trøndelag"/>
    <pageField fld="1" hier="1" name="[Tab_kommune].[kom_2019].[All]" cap="All"/>
  </pageFields>
  <dataFields count="1">
    <dataField name="melkEleverandører" fld="3" subtotal="count" baseField="0" baseItem="0" numFmtId="164"/>
  </dataFields>
  <formats count="9">
    <format dxfId="169">
      <pivotArea outline="0" collapsedLevelsAreSubtotals="1" fieldPosition="0"/>
    </format>
    <format dxfId="168">
      <pivotArea type="all" dataOnly="0" outline="0" fieldPosition="0"/>
    </format>
    <format dxfId="167">
      <pivotArea outline="0" collapsedLevelsAreSubtotals="1" fieldPosition="0"/>
    </format>
    <format dxfId="166">
      <pivotArea field="2" type="button" dataOnly="0" labelOnly="1" outline="0" axis="axisRow" fieldPosition="0"/>
    </format>
    <format dxfId="165">
      <pivotArea dataOnly="0" labelOnly="1" fieldPosition="0">
        <references count="1">
          <reference field="2" count="0"/>
        </references>
      </pivotArea>
    </format>
    <format dxfId="164">
      <pivotArea dataOnly="0" labelOnly="1" outline="0" axis="axisValues" fieldPosition="0"/>
    </format>
    <format dxfId="163">
      <pivotArea field="2" type="button" dataOnly="0" labelOnly="1" outline="0" axis="axisRow" fieldPosition="0"/>
    </format>
    <format dxfId="162">
      <pivotArea dataOnly="0" labelOnly="1" outline="0" axis="axisValues" fieldPosition="0"/>
    </format>
    <format dxfId="161">
      <pivotArea dataOnly="0" labelOnly="1" outline="0" axis="axisValues" fieldPosition="0"/>
    </format>
  </formats>
  <chartFormats count="2">
    <chartFormat chart="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5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</chartFormats>
  <pivotHierarchies count="21">
    <pivotHierarchy dragToData="1"/>
    <pivotHierarchy multipleItemSelectionAllowed="1" dragToData="1"/>
    <pivotHierarchy dragToData="1"/>
    <pivotHierarchy multipleItemSelectionAllowed="1" dragToData="1">
      <members count="1" level="1">
        <member name="[Tab_kommune].[Region_2019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 caption="melkEleverandører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kommune]"/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1D83A5-1919-441D-B908-4063058F828C}" name="Pivottabell21" cacheId="409" applyNumberFormats="0" applyBorderFormats="0" applyFontFormats="0" applyPatternFormats="0" applyAlignmentFormats="0" applyWidthHeightFormats="1" dataCaption="Verdier" tag="c7201a64-4b1a-4d2e-a837-53e6d807a37e" updatedVersion="6" minRefreshableVersion="3" subtotalHiddenItems="1" rowGrandTotals="0" colGrandTotals="0" itemPrintTitles="1" createdVersion="6" indent="0" showHeaders="0" outline="1" outlineData="1" multipleFieldFilters="0" chartFormat="4">
  <location ref="H17:I42" firstHeaderRow="1" firstDataRow="1" firstDataCol="1" rowPageCount="2" colPageCount="1"/>
  <pivotFields count="4"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dataField="1" subtotalTop="0" showAll="0" defaultSubtota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Items count="1">
    <i/>
  </colItems>
  <pageFields count="2">
    <pageField fld="0" hier="3" name="[Tab_kommune].[Region_2019].&amp;[Trøndelag]" cap="Trøndelag"/>
    <pageField fld="1" hier="1" name="[Tab_kommune].[kom_2019].[All]" cap="All"/>
  </pageFields>
  <dataFields count="1">
    <dataField fld="3" subtotal="count" baseField="0" baseItem="0" numFmtId="164"/>
  </dataFields>
  <formats count="9">
    <format dxfId="178">
      <pivotArea outline="0" collapsedLevelsAreSubtotals="1" fieldPosition="0"/>
    </format>
    <format dxfId="177">
      <pivotArea type="all" dataOnly="0" outline="0" fieldPosition="0"/>
    </format>
    <format dxfId="176">
      <pivotArea outline="0" collapsedLevelsAreSubtotals="1" fieldPosition="0"/>
    </format>
    <format dxfId="175">
      <pivotArea field="2" type="button" dataOnly="0" labelOnly="1" outline="0" axis="axisRow" fieldPosition="0"/>
    </format>
    <format dxfId="174">
      <pivotArea dataOnly="0" labelOnly="1" fieldPosition="0">
        <references count="1">
          <reference field="2" count="0"/>
        </references>
      </pivotArea>
    </format>
    <format dxfId="173">
      <pivotArea dataOnly="0" labelOnly="1" outline="0" axis="axisValues" fieldPosition="0"/>
    </format>
    <format dxfId="172">
      <pivotArea field="2" type="button" dataOnly="0" labelOnly="1" outline="0" axis="axisRow" fieldPosition="0"/>
    </format>
    <format dxfId="171">
      <pivotArea dataOnly="0" labelOnly="1" outline="0" axis="axisValues" fieldPosition="0"/>
    </format>
    <format dxfId="170">
      <pivotArea dataOnly="0" labelOnly="1" outline="0" axis="axisValues" fieldPosition="0"/>
    </format>
  </formats>
  <chartFormats count="3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  <chartFormat chart="3" format="4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Hierarchies count="21">
    <pivotHierarchy dragToData="1"/>
    <pivotHierarchy multipleItemSelectionAllowed="1" dragToData="1"/>
    <pivotHierarchy dragToData="1"/>
    <pivotHierarchy multipleItemSelectionAllowed="1" dragToData="1">
      <members count="1" level="1">
        <member name="[Tab_kommune].[Region_2019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kommune]"/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20E295-52D9-43A8-B366-167EC208384B}" name="Pivottabell26" cacheId="414" applyNumberFormats="0" applyBorderFormats="0" applyFontFormats="0" applyPatternFormats="0" applyAlignmentFormats="0" applyWidthHeightFormats="1" dataCaption="Verdier" tag="21814188-4911-453a-b173-c9df6036ef94" updatedVersion="6" minRefreshableVersion="3" subtotalHiddenItems="1" rowGrandTotals="0" colGrandTotals="0" itemPrintTitles="1" createdVersion="6" indent="0" showHeaders="0" outline="1" outlineData="1" multipleFieldFilters="0">
  <location ref="N17:O42" firstHeaderRow="1" firstDataRow="1" firstDataCol="1" rowPageCount="2" colPageCount="1"/>
  <pivotFields count="4"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dataField="1" subtotalTop="0" showAll="0" defaultSubtotal="0"/>
    <pivotField axis="axisPage" allDrilled="1" subtotalTop="0" showAll="0" dataSourceSort="1" defaultSubtotal="0" defaultAttributeDrillState="1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Items count="1">
    <i/>
  </colItems>
  <pageFields count="2">
    <pageField fld="0" hier="3" name="[Tab_kommune].[Region_2019].[All]" cap="All"/>
    <pageField fld="3" hier="1" name="[Tab_kommune].[kom_2019].[All]" cap="All"/>
  </pageFields>
  <dataFields count="1">
    <dataField name="melkeleverandører" fld="2" subtotal="count" baseField="0" baseItem="0"/>
  </dataFields>
  <formats count="3">
    <format dxfId="181">
      <pivotArea collapsedLevelsAreSubtotals="1" fieldPosition="0">
        <references count="1">
          <reference field="1" count="0"/>
        </references>
      </pivotArea>
    </format>
    <format dxfId="180">
      <pivotArea dataOnly="0" labelOnly="1" outline="0" axis="axisValues" fieldPosition="0"/>
    </format>
    <format dxfId="179">
      <pivotArea dataOnly="0" labelOnly="1" outline="0" axis="axisValues" fieldPosition="0"/>
    </format>
  </formats>
  <pivotHierarchies count="21">
    <pivotHierarchy dragToData="1"/>
    <pivotHierarchy multipleItemSelectionAllowed="1"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 caption="melkeleverandører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7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kommune]"/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0033BF-449A-45AC-A404-4D2C675631DE}" name="Pivottabell30" cacheId="411" applyNumberFormats="0" applyBorderFormats="0" applyFontFormats="0" applyPatternFormats="0" applyAlignmentFormats="0" applyWidthHeightFormats="1" dataCaption="Verdier" tag="817df295-a935-4d52-bdb8-4722d318b547" updatedVersion="6" minRefreshableVersion="3" subtotalHiddenItems="1" rowGrandTotals="0" colGrandTotals="0" itemPrintTitles="1" createdVersion="6" indent="0" showHeaders="0" outline="1" outlineData="1" multipleFieldFilters="0">
  <location ref="AG17:AH42" firstHeaderRow="1" firstDataRow="1" firstDataCol="1" rowPageCount="2" colPageCount="1"/>
  <pivotFields count="4"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dataField="1" subtotalTop="0" showAll="0" defaultSubtota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Items count="1">
    <i/>
  </colItems>
  <pageFields count="2">
    <pageField fld="0" hier="3" name="[Tab_kommune].[Region_2019].&amp;[Trøndelag]" cap="Trøndelag"/>
    <pageField fld="1" hier="1" name="[Tab_kommune].[kom_2019].[All]" cap="All"/>
  </pageFields>
  <dataFields count="1">
    <dataField name="melkeleverandører" fld="3" subtotal="count" showDataAs="percent" baseField="2" baseItem="0" numFmtId="10"/>
  </dataFields>
  <formats count="3">
    <format dxfId="184">
      <pivotArea collapsedLevelsAreSubtotals="1" fieldPosition="0">
        <references count="1">
          <reference field="2" count="0"/>
        </references>
      </pivotArea>
    </format>
    <format dxfId="183">
      <pivotArea dataOnly="0" labelOnly="1" outline="0" axis="axisValues" fieldPosition="0"/>
    </format>
    <format dxfId="182">
      <pivotArea dataOnly="0" labelOnly="1" outline="0" axis="axisValues" fieldPosition="0"/>
    </format>
  </formats>
  <pivotHierarchies count="21">
    <pivotHierarchy dragToData="1"/>
    <pivotHierarchy multipleItemSelectionAllowed="1" dragToData="1"/>
    <pivotHierarchy dragToData="1"/>
    <pivotHierarchy multipleItemSelectionAllowed="1" dragToData="1">
      <members count="1" level="1">
        <member name="[Tab_kommune].[Region_2019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 caption="melkeleverandører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kommune]"/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53F53B-5413-47C8-BF35-2AEAAD3A01B8}" name="Pivottabell37" cacheId="395" applyNumberFormats="0" applyBorderFormats="0" applyFontFormats="0" applyPatternFormats="0" applyAlignmentFormats="0" applyWidthHeightFormats="1" dataCaption="Verdier" tag="27ff9f68-5386-45ae-804b-df81a9cbf24f" updatedVersion="6" minRefreshableVersion="3" colGrandTotals="0" itemPrintTitles="1" createdVersion="6" indent="0" showHeaders="0" outline="1" outlineData="1" multipleFieldFilters="0">
  <location ref="B6:AA56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dataField="1" subtotalTop="0" showAll="0" defaultSubtotal="0"/>
    <pivotField axis="axisRow" allDrilled="1" subtotalTop="0" showAll="0" dataSourceSort="1" defaultSubtotal="0" defaultAttributeDrillState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</items>
    </pivotField>
  </pivotFields>
  <rowFields count="1">
    <field x="3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1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pageFields count="1">
    <pageField fld="0" hier="3" name="[Tab_kommune].[Region_2019].&amp;[Trøndelag]" cap="Trøndelag"/>
  </pageFields>
  <dataFields count="1">
    <dataField fld="2" subtotal="count" showDataAs="percentOfCol" baseField="0" baseItem="0" numFmtId="165"/>
  </dataFields>
  <formats count="24">
    <format dxfId="136">
      <pivotArea outline="0" collapsedLevelsAreSubtotals="1" fieldPosition="0"/>
    </format>
    <format dxfId="135">
      <pivotArea grandRow="1" outline="0" collapsedLevelsAreSubtotals="1" fieldPosition="0"/>
    </format>
    <format dxfId="134">
      <pivotArea type="all" dataOnly="0" outline="0" fieldPosition="0"/>
    </format>
    <format dxfId="133">
      <pivotArea outline="0" collapsedLevelsAreSubtotals="1" fieldPosition="0"/>
    </format>
    <format dxfId="132">
      <pivotArea type="origin" dataOnly="0" labelOnly="1" outline="0" fieldPosition="0"/>
    </format>
    <format dxfId="131">
      <pivotArea type="topRight" dataOnly="0" labelOnly="1" outline="0" fieldPosition="0"/>
    </format>
    <format dxfId="130">
      <pivotArea dataOnly="0" labelOnly="1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29">
      <pivotArea dataOnly="0" labelOnly="1" grandRow="1" outline="0" fieldPosition="0"/>
    </format>
    <format dxfId="128">
      <pivotArea dataOnly="0" labelOnly="1" fieldPosition="0">
        <references count="1">
          <reference field="1" count="0"/>
        </references>
      </pivotArea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type="origin" dataOnly="0" labelOnly="1" outline="0" fieldPosition="0"/>
    </format>
    <format dxfId="124">
      <pivotArea type="topRight" dataOnly="0" labelOnly="1" outline="0" fieldPosition="0"/>
    </format>
    <format dxfId="123">
      <pivotArea dataOnly="0" labelOnly="1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22">
      <pivotArea dataOnly="0" labelOnly="1" grandRow="1" outline="0" fieldPosition="0"/>
    </format>
    <format dxfId="121">
      <pivotArea dataOnly="0" labelOnly="1" fieldPosition="0">
        <references count="1">
          <reference field="1" count="0"/>
        </references>
      </pivotArea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type="origin" dataOnly="0" labelOnly="1" outline="0" fieldPosition="0"/>
    </format>
    <format dxfId="117">
      <pivotArea type="topRight" dataOnly="0" labelOnly="1" outline="0" fieldPosition="0"/>
    </format>
    <format dxfId="116">
      <pivotArea dataOnly="0" labelOnly="1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15">
      <pivotArea dataOnly="0" labelOnly="1" grandRow="1" outline="0" fieldPosition="0"/>
    </format>
    <format dxfId="114">
      <pivotArea dataOnly="0" labelOnly="1" fieldPosition="0">
        <references count="1">
          <reference field="1" count="0"/>
        </references>
      </pivotArea>
    </format>
    <format dxfId="113">
      <pivotArea type="origin" dataOnly="0" labelOnly="1" outline="0" fieldPosition="0"/>
    </format>
  </formats>
  <conditionalFormats count="1">
    <conditionalFormat priority="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3" count="65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</reference>
          </references>
        </pivotArea>
      </pivotAreas>
    </conditionalFormat>
  </conditionalFormats>
  <pivotHierarchies count="21">
    <pivotHierarchy dragToData="1"/>
    <pivotHierarchy dragToData="1"/>
    <pivotHierarchy dragToData="1"/>
    <pivotHierarchy multipleItemSelectionAllowed="1" dragToData="1">
      <members count="1" level="1">
        <member name="[Tab_kommune].[Region_2019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" showRowHeaders="1" showColHeaders="1" showRowStripes="0" showColStripes="0" showLastColumn="1"/>
  <rowHierarchiesUsage count="1">
    <rowHierarchyUsage hierarchyUsage="2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kommune]"/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92FC12-4574-4DEE-8438-31D98D93B5B3}" name="Pivottabell11" cacheId="400" applyNumberFormats="0" applyBorderFormats="0" applyFontFormats="0" applyPatternFormats="0" applyAlignmentFormats="0" applyWidthHeightFormats="1" dataCaption="Verdier" tag="0843cfae-e62a-4575-83f9-34833cee37a5" updatedVersion="6" minRefreshableVersion="3" colGrandTotals="0" itemPrintTitles="1" createdVersion="6" indent="0" showHeaders="0" outline="1" outlineData="1" multipleFieldFilters="0">
  <location ref="B5:AA55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Col" allDrilled="1" subtotalTop="0" showAll="0" dataSourceSort="1" defaultSubtotal="0" defaultAttributeDrillState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dataField="1" subtotalTop="0" showAll="0" defaultSubtotal="0"/>
  </pivotFields>
  <rowFields count="1">
    <field x="1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2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pageFields count="1">
    <pageField fld="0" hier="3" name="[Tab_kommune].[Region_2019].&amp;[Trøndelag]" cap="Trøndelag"/>
  </pageFields>
  <dataFields count="1">
    <dataField fld="3" subtotal="count" baseField="0" baseItem="0"/>
  </dataFields>
  <formats count="1">
    <format dxfId="190">
      <pivotArea grandCol="1" outline="0" collapsedLevelsAreSubtotals="1" fieldPosition="0"/>
    </format>
  </formats>
  <pivotHierarchies count="21">
    <pivotHierarchy dragToData="1"/>
    <pivotHierarchy dragToData="1"/>
    <pivotHierarchy dragToData="1"/>
    <pivotHierarchy multipleItemSelectionAllowed="1" dragToData="1">
      <members count="1" level="1">
        <member name="[Tab_kommune].[Region_2019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2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kommune]"/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D982F0-B5E7-4250-8C36-39A4F88048C5}" name="Pivottabell38" cacheId="396" applyNumberFormats="0" applyBorderFormats="0" applyFontFormats="0" applyPatternFormats="0" applyAlignmentFormats="0" applyWidthHeightFormats="1" dataCaption="Verdier" tag="39ab65a3-b009-4906-b5cd-f2a8256f72a4" updatedVersion="6" minRefreshableVersion="3" colGrandTotals="0" itemPrintTitles="1" createdVersion="6" indent="0" showHeaders="0" outline="1" outlineData="1" multipleFieldFilters="0">
  <location ref="B5:AA55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dataField="1" subtotalTop="0" showAll="0" defaultSubtotal="0"/>
    <pivotField axis="axisRow" allDrilled="1" subtotalTop="0" showAll="0" dataSourceSort="1" defaultSubtotal="0" defaultAttributeDrillState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</items>
    </pivotField>
  </pivotFields>
  <rowFields count="1">
    <field x="3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1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pageFields count="1">
    <pageField fld="0" hier="3" name="[Tab_kommune].[Region_2019].&amp;[Trøndelag]" cap="Trøndelag"/>
  </pageFields>
  <dataFields count="1">
    <dataField fld="2" subtotal="count" showDataAs="percentOfCol" baseField="0" baseItem="0" numFmtId="165"/>
  </dataFields>
  <formats count="28">
    <format dxfId="112">
      <pivotArea outline="0" collapsedLevelsAreSubtotals="1" fieldPosition="0"/>
    </format>
    <format dxfId="111">
      <pivotArea grandRow="1" outline="0" collapsedLevelsAreSubtotals="1" fieldPosition="0"/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type="origin" dataOnly="0" labelOnly="1" outline="0" fieldPosition="0"/>
    </format>
    <format dxfId="107">
      <pivotArea type="topRight" dataOnly="0" labelOnly="1" outline="0" fieldPosition="0"/>
    </format>
    <format dxfId="106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105">
      <pivotArea dataOnly="0" labelOnly="1" fieldPosition="0">
        <references count="1">
          <reference field="3" count="15"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04">
      <pivotArea dataOnly="0" labelOnly="1" grandRow="1" outline="0" fieldPosition="0"/>
    </format>
    <format dxfId="103">
      <pivotArea dataOnly="0" labelOnly="1" fieldPosition="0">
        <references count="1">
          <reference field="1" count="0"/>
        </references>
      </pivotArea>
    </format>
    <format dxfId="102">
      <pivotArea type="all" dataOnly="0" outline="0" fieldPosition="0"/>
    </format>
    <format dxfId="101">
      <pivotArea outline="0" collapsedLevelsAreSubtotals="1" fieldPosition="0"/>
    </format>
    <format dxfId="100">
      <pivotArea type="origin" dataOnly="0" labelOnly="1" outline="0" fieldPosition="0"/>
    </format>
    <format dxfId="99">
      <pivotArea type="topRight" dataOnly="0" labelOnly="1" outline="0" fieldPosition="0"/>
    </format>
    <format dxfId="98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97">
      <pivotArea dataOnly="0" labelOnly="1" fieldPosition="0">
        <references count="1">
          <reference field="3" count="15"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96">
      <pivotArea dataOnly="0" labelOnly="1" grandRow="1" outline="0" fieldPosition="0"/>
    </format>
    <format dxfId="95">
      <pivotArea dataOnly="0" labelOnly="1" fieldPosition="0">
        <references count="1">
          <reference field="1" count="0"/>
        </references>
      </pivotArea>
    </format>
    <format dxfId="94">
      <pivotArea type="all" dataOnly="0" outline="0" fieldPosition="0"/>
    </format>
    <format dxfId="93">
      <pivotArea outline="0" collapsedLevelsAreSubtotals="1" fieldPosition="0"/>
    </format>
    <format dxfId="92">
      <pivotArea type="origin" dataOnly="0" labelOnly="1" outline="0" fieldPosition="0"/>
    </format>
    <format dxfId="91">
      <pivotArea type="topRight" dataOnly="0" labelOnly="1" outline="0" fieldPosition="0"/>
    </format>
    <format dxfId="90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89">
      <pivotArea dataOnly="0" labelOnly="1" fieldPosition="0">
        <references count="1">
          <reference field="3" count="15"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88">
      <pivotArea dataOnly="0" labelOnly="1" grandRow="1" outline="0" fieldPosition="0"/>
    </format>
    <format dxfId="87">
      <pivotArea dataOnly="0" labelOnly="1" fieldPosition="0">
        <references count="1">
          <reference field="1" count="0"/>
        </references>
      </pivotArea>
    </format>
    <format dxfId="86">
      <pivotArea type="origin" dataOnly="0" labelOnly="1" outline="0" fieldPosition="0"/>
    </format>
    <format dxfId="85">
      <pivotArea type="topRight" dataOnly="0" labelOnly="1" outline="0" fieldPosition="0"/>
    </format>
  </formats>
  <conditionalFormats count="1">
    <conditionalFormat priority="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3" count="65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</reference>
          </references>
        </pivotArea>
      </pivotAreas>
    </conditionalFormat>
  </conditionalFormats>
  <pivotHierarchies count="21">
    <pivotHierarchy dragToData="1"/>
    <pivotHierarchy dragToData="1"/>
    <pivotHierarchy dragToData="1"/>
    <pivotHierarchy multipleItemSelectionAllowed="1" dragToData="1">
      <members count="1" level="1">
        <member name="[Tab_kommune].[Region_2019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" showRowHeaders="1" showColHeaders="1" showRowStripes="0" showColStripes="0" showLastColumn="1"/>
  <rowHierarchiesUsage count="1">
    <rowHierarchyUsage hierarchyUsage="2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kommune]"/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3C1AA1-B339-4D9B-BE63-7D75F077B6CA}" name="Pivottabell39" cacheId="397" applyNumberFormats="0" applyBorderFormats="0" applyFontFormats="0" applyPatternFormats="0" applyAlignmentFormats="0" applyWidthHeightFormats="1" dataCaption="Verdier" tag="dd19b8cb-05c3-4b53-a71d-961c0dbfc5ef" updatedVersion="6" minRefreshableVersion="3" colGrandTotals="0" itemPrintTitles="1" createdVersion="6" indent="0" showHeaders="0" outline="1" outlineData="1" multipleFieldFilters="0">
  <location ref="B6:AA56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dataField="1" subtotalTop="0" showAll="0" defaultSubtotal="0"/>
    <pivotField axis="axisRow" allDrilled="1" subtotalTop="0" showAll="0" dataSourceSort="1" defaultSubtotal="0" defaultAttributeDrillState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</items>
    </pivotField>
  </pivotFields>
  <rowFields count="1">
    <field x="3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1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pageFields count="1">
    <pageField fld="0" hier="3" name="[Tab_kommune].[Region_2019].&amp;[Trøndelag]" cap="Trøndelag"/>
  </pageFields>
  <dataFields count="1">
    <dataField fld="2" subtotal="count" showDataAs="percent" baseField="1" baseItem="0" numFmtId="10"/>
  </dataFields>
  <formats count="40">
    <format dxfId="84">
      <pivotArea outline="0" collapsedLevelsAreSubtotals="1" fieldPosition="0">
        <references count="1">
          <reference field="1" count="0" selected="0"/>
        </references>
      </pivotArea>
    </format>
    <format dxfId="83">
      <pivotArea type="all" dataOnly="0" outline="0" fieldPosition="0"/>
    </format>
    <format dxfId="82">
      <pivotArea outline="0" collapsedLevelsAreSubtotals="1" fieldPosition="0"/>
    </format>
    <format dxfId="81">
      <pivotArea type="origin" dataOnly="0" labelOnly="1" outline="0" fieldPosition="0"/>
    </format>
    <format dxfId="80">
      <pivotArea type="topRight" dataOnly="0" labelOnly="1" outline="0" fieldPosition="0"/>
    </format>
    <format dxfId="79">
      <pivotArea dataOnly="0" labelOnly="1" fieldPosition="0">
        <references count="1">
          <reference field="3" count="0"/>
        </references>
      </pivotArea>
    </format>
    <format dxfId="78">
      <pivotArea dataOnly="0" labelOnly="1" grandRow="1" outline="0" fieldPosition="0"/>
    </format>
    <format dxfId="77">
      <pivotArea dataOnly="0" labelOnly="1" fieldPosition="0">
        <references count="1">
          <reference field="1" count="0"/>
        </references>
      </pivotArea>
    </format>
    <format dxfId="76">
      <pivotArea dataOnly="0" labelOnly="1" fieldPosition="0">
        <references count="1">
          <reference field="1" count="0"/>
        </references>
      </pivotArea>
    </format>
    <format dxfId="75">
      <pivotArea type="all" dataOnly="0" outline="0" fieldPosition="0"/>
    </format>
    <format dxfId="74">
      <pivotArea outline="0" collapsedLevelsAreSubtotals="1" fieldPosition="0"/>
    </format>
    <format dxfId="73">
      <pivotArea type="origin" dataOnly="0" labelOnly="1" outline="0" fieldPosition="0"/>
    </format>
    <format dxfId="72">
      <pivotArea type="topRight" dataOnly="0" labelOnly="1" outline="0" fieldPosition="0"/>
    </format>
    <format dxfId="71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70">
      <pivotArea dataOnly="0" labelOnly="1" fieldPosition="0">
        <references count="1">
          <reference field="3" count="15"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69">
      <pivotArea dataOnly="0" labelOnly="1" grandRow="1" outline="0" fieldPosition="0"/>
    </format>
    <format dxfId="68">
      <pivotArea dataOnly="0" labelOnly="1" fieldPosition="0">
        <references count="1">
          <reference field="1" count="0"/>
        </references>
      </pivotArea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type="origin" dataOnly="0" labelOnly="1" outline="0" fieldPosition="0"/>
    </format>
    <format dxfId="64">
      <pivotArea type="topRight" dataOnly="0" labelOnly="1" outline="0" fieldPosition="0"/>
    </format>
    <format dxfId="63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62">
      <pivotArea dataOnly="0" labelOnly="1" fieldPosition="0">
        <references count="1">
          <reference field="3" count="15"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61">
      <pivotArea dataOnly="0" labelOnly="1" grandRow="1" outline="0" fieldPosition="0"/>
    </format>
    <format dxfId="60">
      <pivotArea dataOnly="0" labelOnly="1" fieldPosition="0">
        <references count="1">
          <reference field="1" count="0"/>
        </references>
      </pivotArea>
    </format>
    <format dxfId="59">
      <pivotArea type="origin" dataOnly="0" labelOnly="1" outline="0" fieldPosition="0"/>
    </format>
    <format dxfId="58">
      <pivotArea type="all" dataOnly="0" outline="0" fieldPosition="0"/>
    </format>
    <format dxfId="57">
      <pivotArea outline="0" collapsedLevelsAreSubtotals="1" fieldPosition="0"/>
    </format>
    <format dxfId="56">
      <pivotArea type="origin" dataOnly="0" labelOnly="1" outline="0" fieldPosition="0"/>
    </format>
    <format dxfId="55">
      <pivotArea type="topRight" dataOnly="0" labelOnly="1" outline="0" fieldPosition="0"/>
    </format>
    <format dxfId="54">
      <pivotArea dataOnly="0" labelOnly="1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53">
      <pivotArea dataOnly="0" labelOnly="1" grandRow="1" outline="0" fieldPosition="0"/>
    </format>
    <format dxfId="52">
      <pivotArea dataOnly="0" labelOnly="1" fieldPosition="0">
        <references count="1">
          <reference field="1" count="0"/>
        </references>
      </pivotArea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type="origin" dataOnly="0" labelOnly="1" outline="0" fieldPosition="0"/>
    </format>
    <format dxfId="48">
      <pivotArea type="topRight" dataOnly="0" labelOnly="1" outline="0" fieldPosition="0"/>
    </format>
    <format dxfId="47">
      <pivotArea dataOnly="0" labelOnly="1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46">
      <pivotArea dataOnly="0" labelOnly="1" grandRow="1" outline="0" fieldPosition="0"/>
    </format>
    <format dxfId="45">
      <pivotArea dataOnly="0" labelOnly="1" fieldPosition="0">
        <references count="1">
          <reference field="1" count="0"/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Hierarchies count="21">
    <pivotHierarchy dragToData="1"/>
    <pivotHierarchy dragToData="1"/>
    <pivotHierarchy dragToData="1"/>
    <pivotHierarchy multipleItemSelectionAllowed="1" dragToData="1">
      <members count="1" level="1">
        <member name="[Tab_kommune].[Region_2019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" showRowHeaders="1" showColHeaders="1" showRowStripes="0" showColStripes="0" showLastColumn="1"/>
  <rowHierarchiesUsage count="1">
    <rowHierarchyUsage hierarchyUsage="2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kommune]"/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91BC79-236A-4C1A-B44E-66CFD47DA1F6}" name="Pivottabell40" cacheId="398" applyNumberFormats="0" applyBorderFormats="0" applyFontFormats="0" applyPatternFormats="0" applyAlignmentFormats="0" applyWidthHeightFormats="1" dataCaption="Verdier" tag="a1804a44-af23-4f48-ae1f-ca4d630fe433" updatedVersion="6" minRefreshableVersion="3" colGrandTotals="0" itemPrintTitles="1" createdVersion="6" indent="0" showHeaders="0" outline="1" outlineData="1" multipleFieldFilters="0">
  <location ref="B5:AA55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</items>
    </pivotField>
    <pivotField dataField="1" subtotalTop="0" showAll="0" defaultSubtotal="0"/>
    <pivotField axis="axisCol" allDrilled="1" subtotalTop="0" showAll="0" dataSourceSort="1" defaultSubtotal="0" defaultAttributeDrillState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</pivotFields>
  <rowFields count="1">
    <field x="1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3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pageFields count="1">
    <pageField fld="0" hier="3" name="[Tab_kommune].[Region_2019].&amp;[Trøndelag]" cap="Trøndelag"/>
  </pageFields>
  <dataFields count="1">
    <dataField fld="2" subtotal="count" showDataAs="percent" baseField="3" baseItem="0" numFmtId="9"/>
  </dataFields>
  <formats count="20">
    <format dxfId="44">
      <pivotArea outline="0" collapsedLevelsAreSubtotals="1" fieldPosition="0"/>
    </format>
    <format dxfId="43">
      <pivotArea field="0" type="button" dataOnly="0" labelOnly="1" outline="0" axis="axisPage" fieldPosition="0"/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type="origin" dataOnly="0" labelOnly="1" outline="0" fieldPosition="0"/>
    </format>
    <format dxfId="39">
      <pivotArea type="topRight" dataOnly="0" labelOnly="1" outline="0" fieldPosition="0"/>
    </format>
    <format dxfId="3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37">
      <pivotArea dataOnly="0" labelOnly="1" fieldPosition="0">
        <references count="1">
          <reference field="1" count="15"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36">
      <pivotArea dataOnly="0" labelOnly="1" grandRow="1" outline="0" fieldPosition="0"/>
    </format>
    <format dxfId="35">
      <pivotArea dataOnly="0" labelOnly="1" fieldPosition="0">
        <references count="1">
          <reference field="3" count="0"/>
        </references>
      </pivotArea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type="origin" dataOnly="0" labelOnly="1" outline="0" fieldPosition="0"/>
    </format>
    <format dxfId="31">
      <pivotArea type="topRight" dataOnly="0" labelOnly="1" outline="0" fieldPosition="0"/>
    </format>
    <format dxfId="3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29">
      <pivotArea dataOnly="0" labelOnly="1" fieldPosition="0">
        <references count="1">
          <reference field="1" count="15"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28">
      <pivotArea dataOnly="0" labelOnly="1" grandRow="1" outline="0" fieldPosition="0"/>
    </format>
    <format dxfId="27">
      <pivotArea dataOnly="0" labelOnly="1" fieldPosition="0">
        <references count="1">
          <reference field="3" count="0"/>
        </references>
      </pivotArea>
    </format>
    <format dxfId="26">
      <pivotArea type="origin" dataOnly="0" labelOnly="1" outline="0" fieldPosition="0"/>
    </format>
    <format dxfId="25">
      <pivotArea type="topRight" dataOnly="0" labelOnly="1" outline="0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Hierarchies count="21">
    <pivotHierarchy dragToData="1"/>
    <pivotHierarchy dragToData="1"/>
    <pivotHierarchy dragToData="1"/>
    <pivotHierarchy multipleItemSelectionAllowed="1" dragToData="1">
      <members count="1" level="1">
        <member name="[Tab_kommune].[Region_2019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" showRowHeaders="1" showColHeaders="1" showRowStripes="0" showColStripes="0" showLastColumn="1"/>
  <rowHierarchiesUsage count="1">
    <rowHierarchyUsage hierarchyUsage="2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kommune]"/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41697D-D310-4D9C-9194-E6040F49BFEC}" name="Pivottabell41" cacheId="399" applyNumberFormats="0" applyBorderFormats="0" applyFontFormats="0" applyPatternFormats="0" applyAlignmentFormats="0" applyWidthHeightFormats="1" dataCaption="Verdier" tag="16d5aaa5-aa8f-43b3-92e7-3dfe910d56ee" updatedVersion="6" minRefreshableVersion="3" colGrandTotals="0" itemPrintTitles="1" createdVersion="6" indent="0" showHeaders="0" outline="1" outlineData="1" multipleFieldFilters="0">
  <location ref="B5:AA55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</items>
    </pivotField>
    <pivotField dataField="1" subtotalTop="0" showAll="0" defaultSubtotal="0"/>
    <pivotField axis="axisCol" allDrilled="1" subtotalTop="0" showAll="0" dataSourceSort="1" defaultSubtotal="0" defaultAttributeDrillState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</pivotFields>
  <rowFields count="1">
    <field x="1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3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pageFields count="1">
    <pageField fld="0" hier="3" name="[Tab_kommune].[Region_2019].&amp;[Trøndelag]" cap="Trøndelag"/>
  </pageFields>
  <dataFields count="1">
    <dataField fld="2" subtotal="count" showDataAs="percent" baseField="3" baseItem="0" numFmtId="9"/>
  </dataFields>
  <formats count="25">
    <format dxfId="24">
      <pivotArea outline="0" collapsedLevelsAreSubtotals="1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type="origin" dataOnly="0" labelOnly="1" outline="0" fieldPosition="0"/>
    </format>
    <format dxfId="20">
      <pivotArea type="topRight" dataOnly="0" labelOnly="1" outline="0" fieldPosition="0"/>
    </format>
    <format dxfId="1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18">
      <pivotArea dataOnly="0" labelOnly="1" fieldPosition="0">
        <references count="1">
          <reference field="1" count="15"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7">
      <pivotArea dataOnly="0" labelOnly="1" grandRow="1" outline="0" fieldPosition="0"/>
    </format>
    <format dxfId="16">
      <pivotArea dataOnly="0" labelOnly="1" fieldPosition="0">
        <references count="1">
          <reference field="3" count="0"/>
        </references>
      </pivotArea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type="origin" dataOnly="0" labelOnly="1" outline="0" fieldPosition="0"/>
    </format>
    <format dxfId="12">
      <pivotArea type="topRight" dataOnly="0" labelOnly="1" outline="0" fieldPosition="0"/>
    </format>
    <format dxfId="1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10">
      <pivotArea dataOnly="0" labelOnly="1" fieldPosition="0">
        <references count="1">
          <reference field="1" count="15"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9">
      <pivotArea dataOnly="0" labelOnly="1" grandRow="1" outline="0" fieldPosition="0"/>
    </format>
    <format dxfId="8">
      <pivotArea dataOnly="0" labelOnly="1" fieldPosition="0">
        <references count="1">
          <reference field="3" count="0"/>
        </references>
      </pivotArea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type="origin" dataOnly="0" labelOnly="1" outline="0" fieldPosition="0"/>
    </format>
    <format dxfId="4">
      <pivotArea type="topRight" dataOnly="0" labelOnly="1" outline="0" fieldPosition="0"/>
    </format>
    <format dxfId="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2">
      <pivotArea dataOnly="0" labelOnly="1" fieldPosition="0">
        <references count="1">
          <reference field="1" count="15"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">
      <pivotArea dataOnly="0" labelOnly="1" grandRow="1" outline="0" fieldPosition="0"/>
    </format>
    <format dxfId="0">
      <pivotArea dataOnly="0" labelOnly="1" fieldPosition="0">
        <references count="1">
          <reference field="3" count="0"/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Hierarchies count="21">
    <pivotHierarchy dragToData="1"/>
    <pivotHierarchy dragToData="1"/>
    <pivotHierarchy dragToData="1"/>
    <pivotHierarchy multipleItemSelectionAllowed="1" dragToData="1">
      <members count="1" level="1">
        <member name="[Tab_kommune].[Region_2019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" showRowHeaders="1" showColHeaders="1" showRowStripes="0" showColStripes="0" showLastColumn="1"/>
  <rowHierarchiesUsage count="1">
    <rowHierarchyUsage hierarchyUsage="2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kommune]"/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E1F73E-AD7C-4C98-95C0-FF22542BD03A}" name="Pivottabell12" cacheId="394" applyNumberFormats="0" applyBorderFormats="0" applyFontFormats="0" applyPatternFormats="0" applyAlignmentFormats="0" applyWidthHeightFormats="1" dataCaption="Verdier" tag="c87bbb00-4238-46e0-90ed-dacebf31a93d" updatedVersion="6" minRefreshableVersion="3" useAutoFormatting="1" colGrandTotals="0" itemPrintTitles="1" createdVersion="6" indent="0" showHeaders="0" outline="1" outlineData="1" multipleFieldFilters="0">
  <location ref="B4:AA54" firstHeaderRow="1" firstDataRow="2" firstDataCol="1" rowPageCount="1" colPageCount="1"/>
  <pivotFields count="4"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</pivotField>
    <pivotField axis="axisCol" allDrilled="1" subtotalTop="0" showAll="0" dataSourceSort="1" defaultSubtotal="0" defaultAttributeDrillState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dataField="1" subtotalTop="0" showAll="0" defaultSubtotal="0"/>
  </pivotFields>
  <rowFields count="1">
    <field x="1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2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pageFields count="1">
    <pageField fld="0" hier="3" name="[Tab_kommune].[Region_2019].&amp;[Trøndelag]" cap="Trøndelag"/>
  </pageFields>
  <dataFields count="1">
    <dataField fld="3" subtotal="count" baseField="0" baseItem="0" numFmtId="1"/>
  </dataFields>
  <formats count="1">
    <format dxfId="189">
      <pivotArea outline="0" collapsedLevelsAreSubtotals="1" fieldPosition="0"/>
    </format>
  </formats>
  <pivotHierarchies count="21">
    <pivotHierarchy dragToData="1"/>
    <pivotHierarchy dragToData="1"/>
    <pivotHierarchy dragToData="1"/>
    <pivotHierarchy multipleItemSelectionAllowed="1" dragToData="1">
      <members count="1" level="1">
        <member name="[Tab_kommune].[Region_2019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2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kommune]"/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D83AAA-B3D2-4CB9-89B1-9E4735B44791}" name="Pivottabell14" cacheId="402" applyNumberFormats="0" applyBorderFormats="0" applyFontFormats="0" applyPatternFormats="0" applyAlignmentFormats="0" applyWidthHeightFormats="1" dataCaption="Verdier" tag="d9788660-4abb-4639-8c03-db9561f78878" updatedVersion="6" minRefreshableVersion="3" subtotalHiddenItems="1" itemPrintTitles="1" createdVersion="6" indent="0" showHeaders="0" outline="1" outlineData="1" multipleFieldFilters="0">
  <location ref="F10:G59" firstHeaderRow="1" firstDataRow="1" firstDataCol="1" rowPageCount="2" colPageCount="1"/>
  <pivotFields count="4">
    <pivotField axis="axisRow" allDrilled="1" subtotalTop="0" showAll="0" sortType="descending" defaultSubtotal="0" defaultAttributeDrillState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ubtotalTop="0" showAll="0" dataSourceSort="1" defaultSubtotal="0" defaultAttributeDrillState="1"/>
    <pivotField dataField="1" subtotalTop="0" showAll="0" defaultSubtotal="0"/>
    <pivotField axis="axisPage" allDrilled="1" subtotalTop="0" showAll="0" dataSourceSort="1" defaultSubtotal="0" defaultAttributeDrillState="1"/>
  </pivotFields>
  <rowFields count="1">
    <field x="0"/>
  </rowFields>
  <rowItems count="49">
    <i>
      <x v="39"/>
    </i>
    <i>
      <x v="15"/>
    </i>
    <i>
      <x v="12"/>
    </i>
    <i>
      <x v="43"/>
    </i>
    <i>
      <x v="25"/>
    </i>
    <i>
      <x v="21"/>
    </i>
    <i>
      <x v="11"/>
    </i>
    <i>
      <x v="22"/>
    </i>
    <i>
      <x v="18"/>
    </i>
    <i>
      <x v="47"/>
    </i>
    <i>
      <x v="29"/>
    </i>
    <i>
      <x v="31"/>
    </i>
    <i>
      <x v="26"/>
    </i>
    <i>
      <x v="19"/>
    </i>
    <i>
      <x v="35"/>
    </i>
    <i>
      <x v="38"/>
    </i>
    <i>
      <x v="27"/>
    </i>
    <i>
      <x v="30"/>
    </i>
    <i>
      <x v="1"/>
    </i>
    <i>
      <x v="7"/>
    </i>
    <i>
      <x v="46"/>
    </i>
    <i>
      <x v="33"/>
    </i>
    <i>
      <x v="40"/>
    </i>
    <i>
      <x v="6"/>
    </i>
    <i>
      <x/>
    </i>
    <i>
      <x v="45"/>
    </i>
    <i>
      <x v="10"/>
    </i>
    <i>
      <x v="23"/>
    </i>
    <i>
      <x v="16"/>
    </i>
    <i>
      <x v="3"/>
    </i>
    <i>
      <x v="28"/>
    </i>
    <i>
      <x v="32"/>
    </i>
    <i>
      <x v="41"/>
    </i>
    <i>
      <x v="37"/>
    </i>
    <i>
      <x v="36"/>
    </i>
    <i>
      <x v="14"/>
    </i>
    <i>
      <x v="42"/>
    </i>
    <i>
      <x v="44"/>
    </i>
    <i>
      <x v="17"/>
    </i>
    <i>
      <x v="9"/>
    </i>
    <i>
      <x v="24"/>
    </i>
    <i>
      <x v="2"/>
    </i>
    <i>
      <x v="8"/>
    </i>
    <i>
      <x v="4"/>
    </i>
    <i>
      <x v="13"/>
    </i>
    <i>
      <x v="20"/>
    </i>
    <i>
      <x v="5"/>
    </i>
    <i>
      <x v="34"/>
    </i>
    <i t="grand">
      <x/>
    </i>
  </rowItems>
  <colItems count="1">
    <i/>
  </colItems>
  <pageFields count="2">
    <pageField fld="1" hier="3" name="[Tab_kommune].[Region_2019].&amp;[Trøndelag]" cap="Trøndelag"/>
    <pageField fld="3" hier="0" name="[Tab_base].[år].&amp;[2019]" cap="2019"/>
  </pageFields>
  <dataFields count="1">
    <dataField fld="2" subtotal="count" baseField="0" baseItem="0" numFmtId="164"/>
  </dataFields>
  <formats count="1">
    <format dxfId="185">
      <pivotArea outline="0" collapsedLevelsAreSubtotals="1" fieldPosition="0"/>
    </format>
  </formats>
  <pivotHierarchies count="21">
    <pivotHierarchy multipleItemSelectionAllowed="1" dragToData="1">
      <members count="1" level="1">
        <member name="[Tab_base].[år].&amp;[2019]"/>
      </members>
    </pivotHierarchy>
    <pivotHierarchy dragToData="1"/>
    <pivotHierarchy dragToData="1"/>
    <pivotHierarchy multipleItemSelectionAllowed="1" dragToData="1">
      <members count="1" level="1">
        <member name="[Tab_kommune].[Region_2019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kommune]"/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1F7151-058C-47A0-AE11-D6F91FBF9A8E}" name="Pivottabell13" cacheId="401" applyNumberFormats="0" applyBorderFormats="0" applyFontFormats="0" applyPatternFormats="0" applyAlignmentFormats="0" applyWidthHeightFormats="1" dataCaption="Verdier" tag="f54ad03e-1e30-46c5-855b-748852a7364c" updatedVersion="6" minRefreshableVersion="3" subtotalHiddenItems="1" itemPrintTitles="1" createdVersion="6" indent="0" showHeaders="0" outline="1" outlineData="1" multipleFieldFilters="0" chartFormat="4">
  <location ref="C10:D59" firstHeaderRow="1" firstDataRow="1" firstDataCol="1" rowPageCount="2" colPageCount="1"/>
  <pivotFields count="4">
    <pivotField axis="axisRow" allDrilled="1" subtotalTop="0" showAll="0" sortType="ascending" defaultSubtotal="0" defaultAttributeDrillState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ubtotalTop="0" showAll="0" dataSourceSort="1" defaultSubtotal="0" defaultAttributeDrillState="1"/>
    <pivotField dataField="1" subtotalTop="0" showAll="0" defaultSubtotal="0"/>
    <pivotField axis="axisPage" allDrilled="1" subtotalTop="0" showAll="0" dataSourceSort="1" defaultSubtotal="0" defaultAttributeDrillState="1"/>
  </pivotFields>
  <rowFields count="1">
    <field x="0"/>
  </rowFields>
  <rowItems count="49">
    <i>
      <x v="34"/>
    </i>
    <i>
      <x v="5"/>
    </i>
    <i>
      <x v="20"/>
    </i>
    <i>
      <x v="13"/>
    </i>
    <i>
      <x v="4"/>
    </i>
    <i>
      <x v="8"/>
    </i>
    <i>
      <x v="2"/>
    </i>
    <i>
      <x v="24"/>
    </i>
    <i>
      <x v="9"/>
    </i>
    <i>
      <x v="17"/>
    </i>
    <i>
      <x v="44"/>
    </i>
    <i>
      <x v="42"/>
    </i>
    <i>
      <x v="14"/>
    </i>
    <i>
      <x v="36"/>
    </i>
    <i>
      <x v="37"/>
    </i>
    <i>
      <x v="41"/>
    </i>
    <i>
      <x v="32"/>
    </i>
    <i>
      <x v="28"/>
    </i>
    <i>
      <x v="3"/>
    </i>
    <i>
      <x v="16"/>
    </i>
    <i>
      <x v="23"/>
    </i>
    <i>
      <x v="10"/>
    </i>
    <i>
      <x v="45"/>
    </i>
    <i>
      <x/>
    </i>
    <i>
      <x v="6"/>
    </i>
    <i>
      <x v="40"/>
    </i>
    <i>
      <x v="33"/>
    </i>
    <i>
      <x v="46"/>
    </i>
    <i>
      <x v="7"/>
    </i>
    <i>
      <x v="1"/>
    </i>
    <i>
      <x v="30"/>
    </i>
    <i>
      <x v="27"/>
    </i>
    <i>
      <x v="38"/>
    </i>
    <i>
      <x v="35"/>
    </i>
    <i>
      <x v="19"/>
    </i>
    <i>
      <x v="26"/>
    </i>
    <i>
      <x v="31"/>
    </i>
    <i>
      <x v="29"/>
    </i>
    <i>
      <x v="47"/>
    </i>
    <i>
      <x v="18"/>
    </i>
    <i>
      <x v="22"/>
    </i>
    <i>
      <x v="11"/>
    </i>
    <i>
      <x v="21"/>
    </i>
    <i>
      <x v="25"/>
    </i>
    <i>
      <x v="43"/>
    </i>
    <i>
      <x v="12"/>
    </i>
    <i>
      <x v="15"/>
    </i>
    <i>
      <x v="39"/>
    </i>
    <i t="grand">
      <x/>
    </i>
  </rowItems>
  <colItems count="1">
    <i/>
  </colItems>
  <pageFields count="2">
    <pageField fld="1" hier="3" name="[Tab_kommune].[Region_2019].&amp;[Trøndelag]" cap="Trøndelag"/>
    <pageField fld="3" hier="0" name="[Tab_base].[år].&amp;[2019]" cap="2019"/>
  </pageFields>
  <dataFields count="1">
    <dataField fld="2" subtotal="count" baseField="0" baseItem="0" numFmtId="164"/>
  </dataFields>
  <formats count="1">
    <format dxfId="186">
      <pivotArea outline="0" collapsedLevelsAreSubtotals="1" fieldPosition="0"/>
    </format>
  </format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1">
    <pivotHierarchy multipleItemSelectionAllowed="1" dragToData="1">
      <members count="1" level="1">
        <member name="[Tab_base].[år].&amp;[2019]"/>
      </members>
    </pivotHierarchy>
    <pivotHierarchy dragToData="1"/>
    <pivotHierarchy dragToData="1"/>
    <pivotHierarchy multipleItemSelectionAllowed="1" dragToData="1">
      <members count="1" level="1">
        <member name="[Tab_kommune].[Region_2019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kommune]"/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A907F4-B369-4696-9CB5-061F1C184987}" name="Pivottabell18" cacheId="406" applyNumberFormats="0" applyBorderFormats="0" applyFontFormats="0" applyPatternFormats="0" applyAlignmentFormats="0" applyWidthHeightFormats="1" dataCaption="Verdier" grandTotalCaption="gjsn region" tag="3ddb1916-de75-4e0f-b149-1ec6df5dfa33" updatedVersion="6" minRefreshableVersion="3" subtotalHiddenItems="1" itemPrintTitles="1" createdVersion="6" indent="0" showHeaders="0" outline="1" outlineData="1" multipleFieldFilters="0">
  <location ref="R10:S59" firstHeaderRow="1" firstDataRow="1" firstDataCol="1" rowPageCount="2" colPageCount="1"/>
  <pivotFields count="4">
    <pivotField axis="axisRow" allDrilled="1" subtotalTop="0" showAll="0" sortType="descending" defaultSubtotal="0" defaultAttributeDrillState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dataField="1" subtotalTop="0" showAll="0" defaultSubtotal="0"/>
  </pivotFields>
  <rowFields count="1">
    <field x="0"/>
  </rowFields>
  <rowItems count="49">
    <i>
      <x v="6"/>
    </i>
    <i>
      <x v="20"/>
    </i>
    <i>
      <x v="15"/>
    </i>
    <i>
      <x v="3"/>
    </i>
    <i>
      <x v="47"/>
    </i>
    <i>
      <x v="28"/>
    </i>
    <i>
      <x v="35"/>
    </i>
    <i>
      <x v="18"/>
    </i>
    <i>
      <x v="46"/>
    </i>
    <i>
      <x v="1"/>
    </i>
    <i>
      <x v="39"/>
    </i>
    <i>
      <x v="24"/>
    </i>
    <i>
      <x v="45"/>
    </i>
    <i>
      <x v="2"/>
    </i>
    <i>
      <x v="27"/>
    </i>
    <i>
      <x v="7"/>
    </i>
    <i>
      <x v="25"/>
    </i>
    <i>
      <x v="22"/>
    </i>
    <i>
      <x v="23"/>
    </i>
    <i>
      <x v="29"/>
    </i>
    <i>
      <x v="16"/>
    </i>
    <i>
      <x v="31"/>
    </i>
    <i>
      <x v="43"/>
    </i>
    <i>
      <x v="12"/>
    </i>
    <i>
      <x v="32"/>
    </i>
    <i>
      <x v="11"/>
    </i>
    <i>
      <x v="36"/>
    </i>
    <i>
      <x/>
    </i>
    <i>
      <x v="38"/>
    </i>
    <i>
      <x v="19"/>
    </i>
    <i>
      <x v="37"/>
    </i>
    <i>
      <x v="42"/>
    </i>
    <i>
      <x v="33"/>
    </i>
    <i>
      <x v="17"/>
    </i>
    <i>
      <x v="10"/>
    </i>
    <i>
      <x v="5"/>
    </i>
    <i>
      <x v="26"/>
    </i>
    <i>
      <x v="30"/>
    </i>
    <i>
      <x v="4"/>
    </i>
    <i>
      <x v="40"/>
    </i>
    <i>
      <x v="44"/>
    </i>
    <i>
      <x v="13"/>
    </i>
    <i>
      <x v="41"/>
    </i>
    <i>
      <x v="21"/>
    </i>
    <i>
      <x v="14"/>
    </i>
    <i>
      <x v="9"/>
    </i>
    <i>
      <x v="8"/>
    </i>
    <i>
      <x v="34"/>
    </i>
    <i t="grand">
      <x/>
    </i>
  </rowItems>
  <colItems count="1">
    <i/>
  </colItems>
  <pageFields count="2">
    <pageField fld="1" hier="3" name="[Tab_kommune].[Region_2019].&amp;[Trøndelag]" cap="Trøndelag"/>
    <pageField fld="2" hier="0" name="[Tab_base].[år].&amp;[2019]" cap="2019"/>
  </pageFields>
  <dataFields count="1">
    <dataField fld="3" subtotal="count" baseField="0" baseItem="0" numFmtId="1"/>
  </dataFields>
  <formats count="1">
    <format dxfId="187">
      <pivotArea outline="0" collapsedLevelsAreSubtotals="1" fieldPosition="0"/>
    </format>
  </formats>
  <pivotHierarchies count="21">
    <pivotHierarchy multipleItemSelectionAllowed="1" dragToData="1">
      <members count="1" level="1">
        <member name="[Tab_base].[år].&amp;[2019]"/>
      </members>
    </pivotHierarchy>
    <pivotHierarchy dragToData="1"/>
    <pivotHierarchy dragToData="1"/>
    <pivotHierarchy multipleItemSelectionAllowed="1" dragToData="1">
      <members count="1" level="1">
        <member name="[Tab_kommune].[Region_2019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4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kommune]"/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6A5B59-9CDD-4E56-B514-437D2C805BEC}" name="Pivottabell17" cacheId="405" applyNumberFormats="0" applyBorderFormats="0" applyFontFormats="0" applyPatternFormats="0" applyAlignmentFormats="0" applyWidthHeightFormats="1" dataCaption="Verdier" tag="97a391c7-f075-450a-b6ff-abd85ee70244" updatedVersion="6" minRefreshableVersion="3" subtotalHiddenItems="1" itemPrintTitles="1" createdVersion="6" indent="0" showHeaders="0" outline="1" outlineData="1" multipleFieldFilters="0" chartFormat="4">
  <location ref="O10:P59" firstHeaderRow="1" firstDataRow="1" firstDataCol="1" rowPageCount="2" colPageCount="1"/>
  <pivotFields count="4">
    <pivotField axis="axisRow" allDrilled="1" subtotalTop="0" showAll="0" sortType="ascending" defaultSubtotal="0" defaultAttributeDrillState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dataField="1" subtotalTop="0" showAll="0" defaultSubtotal="0"/>
  </pivotFields>
  <rowFields count="1">
    <field x="0"/>
  </rowFields>
  <rowItems count="49">
    <i>
      <x v="34"/>
    </i>
    <i>
      <x v="8"/>
    </i>
    <i>
      <x v="9"/>
    </i>
    <i>
      <x v="14"/>
    </i>
    <i>
      <x v="21"/>
    </i>
    <i>
      <x v="41"/>
    </i>
    <i>
      <x v="13"/>
    </i>
    <i>
      <x v="44"/>
    </i>
    <i>
      <x v="40"/>
    </i>
    <i>
      <x v="4"/>
    </i>
    <i>
      <x v="30"/>
    </i>
    <i>
      <x v="26"/>
    </i>
    <i>
      <x v="5"/>
    </i>
    <i>
      <x v="10"/>
    </i>
    <i>
      <x v="17"/>
    </i>
    <i>
      <x v="33"/>
    </i>
    <i>
      <x v="42"/>
    </i>
    <i>
      <x v="37"/>
    </i>
    <i>
      <x v="19"/>
    </i>
    <i>
      <x v="38"/>
    </i>
    <i>
      <x/>
    </i>
    <i>
      <x v="36"/>
    </i>
    <i>
      <x v="11"/>
    </i>
    <i>
      <x v="32"/>
    </i>
    <i>
      <x v="12"/>
    </i>
    <i>
      <x v="43"/>
    </i>
    <i>
      <x v="31"/>
    </i>
    <i>
      <x v="16"/>
    </i>
    <i>
      <x v="29"/>
    </i>
    <i>
      <x v="23"/>
    </i>
    <i>
      <x v="22"/>
    </i>
    <i>
      <x v="25"/>
    </i>
    <i>
      <x v="7"/>
    </i>
    <i>
      <x v="27"/>
    </i>
    <i>
      <x v="2"/>
    </i>
    <i>
      <x v="45"/>
    </i>
    <i>
      <x v="24"/>
    </i>
    <i>
      <x v="39"/>
    </i>
    <i>
      <x v="1"/>
    </i>
    <i>
      <x v="46"/>
    </i>
    <i>
      <x v="18"/>
    </i>
    <i>
      <x v="35"/>
    </i>
    <i>
      <x v="28"/>
    </i>
    <i>
      <x v="47"/>
    </i>
    <i>
      <x v="3"/>
    </i>
    <i>
      <x v="15"/>
    </i>
    <i>
      <x v="20"/>
    </i>
    <i>
      <x v="6"/>
    </i>
    <i t="grand">
      <x/>
    </i>
  </rowItems>
  <colItems count="1">
    <i/>
  </colItems>
  <pageFields count="2">
    <pageField fld="1" hier="3" name="[Tab_kommune].[Region_2019].&amp;[Trøndelag]" cap="Trøndelag"/>
    <pageField fld="2" hier="0" name="[Tab_base].[år].&amp;[2019]" cap="2019"/>
  </pageFields>
  <dataFields count="1">
    <dataField fld="3" subtotal="count" baseField="0" baseItem="0" numFmtId="1"/>
  </dataFields>
  <formats count="1">
    <format dxfId="188">
      <pivotArea outline="0" collapsedLevelsAreSubtotals="1" fieldPosition="0"/>
    </format>
  </format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1">
    <pivotHierarchy multipleItemSelectionAllowed="1" dragToData="1">
      <members count="1" level="1">
        <member name="[Tab_base].[år].&amp;[2019]"/>
      </members>
    </pivotHierarchy>
    <pivotHierarchy dragToData="1"/>
    <pivotHierarchy dragToData="1"/>
    <pivotHierarchy multipleItemSelectionAllowed="1" dragToData="1">
      <members count="1" level="1">
        <member name="[Tab_kommune].[Region_2019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4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kommune]"/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4193D3-D124-4A25-AA72-572837E9A0DB}" name="Pivottabell16" cacheId="404" applyNumberFormats="0" applyBorderFormats="0" applyFontFormats="0" applyPatternFormats="0" applyAlignmentFormats="0" applyWidthHeightFormats="1" dataCaption="Verdier" tag="77f8c078-d797-4131-980d-f5161747537e" updatedVersion="6" minRefreshableVersion="3" subtotalHiddenItems="1" itemPrintTitles="1" createdVersion="6" indent="0" showHeaders="0" outline="1" outlineData="1" multipleFieldFilters="0">
  <location ref="L10:M59" firstHeaderRow="1" firstDataRow="1" firstDataCol="1" rowPageCount="2" colPageCount="1"/>
  <pivotFields count="4">
    <pivotField axis="axisRow" allDrilled="1" subtotalTop="0" showAll="0" sortType="descending" defaultSubtotal="0" defaultAttributeDrillState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dataField="1" subtotalTop="0" showAll="0" defaultSubtotal="0"/>
  </pivotFields>
  <rowFields count="1">
    <field x="0"/>
  </rowFields>
  <rowItems count="49">
    <i>
      <x v="39"/>
    </i>
    <i>
      <x v="12"/>
    </i>
    <i>
      <x v="15"/>
    </i>
    <i>
      <x v="21"/>
    </i>
    <i>
      <x v="43"/>
    </i>
    <i>
      <x v="25"/>
    </i>
    <i>
      <x v="11"/>
    </i>
    <i>
      <x v="26"/>
    </i>
    <i>
      <x v="22"/>
    </i>
    <i>
      <x v="31"/>
    </i>
    <i>
      <x v="29"/>
    </i>
    <i>
      <x v="19"/>
    </i>
    <i>
      <x v="30"/>
    </i>
    <i>
      <x v="18"/>
    </i>
    <i>
      <x v="38"/>
    </i>
    <i>
      <x v="47"/>
    </i>
    <i>
      <x v="40"/>
    </i>
    <i>
      <x v="27"/>
    </i>
    <i>
      <x v="35"/>
    </i>
    <i>
      <x v="33"/>
    </i>
    <i>
      <x v="10"/>
    </i>
    <i>
      <x v="7"/>
    </i>
    <i>
      <x v="1"/>
    </i>
    <i>
      <x/>
    </i>
    <i>
      <x v="46"/>
    </i>
    <i>
      <x v="45"/>
    </i>
    <i>
      <x v="41"/>
    </i>
    <i>
      <x v="14"/>
    </i>
    <i>
      <x v="23"/>
    </i>
    <i>
      <x v="9"/>
    </i>
    <i>
      <x v="37"/>
    </i>
    <i>
      <x v="16"/>
    </i>
    <i>
      <x v="6"/>
    </i>
    <i>
      <x v="32"/>
    </i>
    <i>
      <x v="44"/>
    </i>
    <i>
      <x v="36"/>
    </i>
    <i>
      <x v="3"/>
    </i>
    <i>
      <x v="28"/>
    </i>
    <i>
      <x v="42"/>
    </i>
    <i>
      <x v="17"/>
    </i>
    <i>
      <x v="8"/>
    </i>
    <i>
      <x v="2"/>
    </i>
    <i>
      <x v="24"/>
    </i>
    <i>
      <x v="4"/>
    </i>
    <i>
      <x v="13"/>
    </i>
    <i>
      <x v="34"/>
    </i>
    <i>
      <x v="5"/>
    </i>
    <i>
      <x v="20"/>
    </i>
    <i t="grand">
      <x/>
    </i>
  </rowItems>
  <colItems count="1">
    <i/>
  </colItems>
  <pageFields count="2">
    <pageField fld="1" hier="3" name="[Tab_kommune].[Region_2019].&amp;[Trøndelag]" cap="Trøndelag"/>
    <pageField fld="2" hier="0" name="[Tab_base].[år].&amp;[2019]" cap="2019"/>
  </pageFields>
  <dataFields count="1">
    <dataField fld="3" subtotal="count" baseField="0" baseItem="0"/>
  </dataFields>
  <pivotHierarchies count="21">
    <pivotHierarchy multipleItemSelectionAllowed="1" dragToData="1">
      <members count="1" level="1">
        <member name="[Tab_base].[år].&amp;[2019]"/>
      </members>
    </pivotHierarchy>
    <pivotHierarchy dragToData="1"/>
    <pivotHierarchy dragToData="1"/>
    <pivotHierarchy multipleItemSelectionAllowed="1" dragToData="1">
      <members count="1" level="1">
        <member name="[Tab_kommune].[Region_2019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7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kommune]"/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B1BFF1-CB22-423E-BAE9-0157D208E6DA}" name="Pivottabell15" cacheId="403" applyNumberFormats="0" applyBorderFormats="0" applyFontFormats="0" applyPatternFormats="0" applyAlignmentFormats="0" applyWidthHeightFormats="1" dataCaption="Verdier" tag="5d74c926-1b5f-4674-84cc-921787858490" updatedVersion="6" minRefreshableVersion="3" subtotalHiddenItems="1" itemPrintTitles="1" createdVersion="6" indent="0" showHeaders="0" outline="1" outlineData="1" multipleFieldFilters="0" chartFormat="4">
  <location ref="I10:J59" firstHeaderRow="1" firstDataRow="1" firstDataCol="1" rowPageCount="2" colPageCount="1"/>
  <pivotFields count="4">
    <pivotField axis="axisRow" allDrilled="1" subtotalTop="0" showAll="0" sortType="ascending" defaultSubtotal="0" defaultAttributeDrillState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dataField="1" subtotalTop="0" showAll="0" defaultSubtotal="0"/>
  </pivotFields>
  <rowFields count="1">
    <field x="0"/>
  </rowFields>
  <rowItems count="49">
    <i>
      <x v="20"/>
    </i>
    <i>
      <x v="5"/>
    </i>
    <i>
      <x v="34"/>
    </i>
    <i>
      <x v="13"/>
    </i>
    <i>
      <x v="4"/>
    </i>
    <i>
      <x v="24"/>
    </i>
    <i>
      <x v="2"/>
    </i>
    <i>
      <x v="8"/>
    </i>
    <i>
      <x v="17"/>
    </i>
    <i>
      <x v="28"/>
    </i>
    <i>
      <x v="42"/>
    </i>
    <i>
      <x v="3"/>
    </i>
    <i>
      <x v="44"/>
    </i>
    <i>
      <x v="36"/>
    </i>
    <i>
      <x v="32"/>
    </i>
    <i>
      <x v="16"/>
    </i>
    <i>
      <x v="37"/>
    </i>
    <i>
      <x v="6"/>
    </i>
    <i>
      <x v="9"/>
    </i>
    <i>
      <x v="23"/>
    </i>
    <i>
      <x v="14"/>
    </i>
    <i>
      <x v="41"/>
    </i>
    <i>
      <x v="45"/>
    </i>
    <i>
      <x v="46"/>
    </i>
    <i>
      <x/>
    </i>
    <i>
      <x v="1"/>
    </i>
    <i>
      <x v="7"/>
    </i>
    <i>
      <x v="10"/>
    </i>
    <i>
      <x v="33"/>
    </i>
    <i>
      <x v="35"/>
    </i>
    <i>
      <x v="27"/>
    </i>
    <i>
      <x v="40"/>
    </i>
    <i>
      <x v="38"/>
    </i>
    <i>
      <x v="47"/>
    </i>
    <i>
      <x v="18"/>
    </i>
    <i>
      <x v="30"/>
    </i>
    <i>
      <x v="19"/>
    </i>
    <i>
      <x v="31"/>
    </i>
    <i>
      <x v="29"/>
    </i>
    <i>
      <x v="22"/>
    </i>
    <i>
      <x v="26"/>
    </i>
    <i>
      <x v="11"/>
    </i>
    <i>
      <x v="25"/>
    </i>
    <i>
      <x v="43"/>
    </i>
    <i>
      <x v="21"/>
    </i>
    <i>
      <x v="15"/>
    </i>
    <i>
      <x v="12"/>
    </i>
    <i>
      <x v="39"/>
    </i>
    <i t="grand">
      <x/>
    </i>
  </rowItems>
  <colItems count="1">
    <i/>
  </colItems>
  <pageFields count="2">
    <pageField fld="1" hier="3" name="[Tab_kommune].[Region_2019].&amp;[Trøndelag]" cap="Trøndelag"/>
    <pageField fld="2" hier="0" name="[Tab_base].[år].&amp;[2019]" cap="2019"/>
  </pageFields>
  <dataFields count="1">
    <dataField fld="3" subtotal="count" baseField="0" baseItem="0"/>
  </dataFields>
  <chartFormats count="1"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1">
    <pivotHierarchy multipleItemSelectionAllowed="1" dragToData="1">
      <members count="1" level="1">
        <member name="[Tab_base].[år].&amp;[2019]"/>
      </members>
    </pivotHierarchy>
    <pivotHierarchy dragToData="1"/>
    <pivotHierarchy dragToData="1"/>
    <pivotHierarchy multipleItemSelectionAllowed="1" dragToData="1">
      <members count="1" level="1">
        <member name="[Tab_kommune].[Region_2019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7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kommune]"/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_2019" xr10:uid="{576E5699-98A3-4F98-9B45-DB9A462970F8}" sourceName="[Tab_kommune].[Region_2019]">
  <pivotTables>
    <pivotTable tabId="1" name="Pivottabell10"/>
  </pivotTables>
  <data>
    <olap pivotCacheId="335552753">
      <levels count="2">
        <level uniqueName="[Tab_kommune].[Region_2019].[(All)]" sourceCaption="(All)" count="0"/>
        <level uniqueName="[Tab_kommune].[Region_2019].[Region_2019]" sourceCaption="Region_2019" count="2">
          <ranges>
            <range startItem="0">
              <i n="[Tab_kommune].[Region_2019].&amp;[Nordmøre og Romsdal]" c="Nordmøre og Romsdal"/>
              <i n="[Tab_kommune].[Region_2019].&amp;[Trøndelag]" c="Trøndelag"/>
            </range>
          </ranges>
        </level>
      </levels>
      <selections count="1">
        <selection n="[Tab_kommune].[Region_2019].&amp;[Trøndelag]"/>
      </selections>
    </olap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_20196" xr10:uid="{8AE1BFD0-F89A-4861-A997-FE7F9DC27495}" sourceName="[Tab_kommune].[Region_2019]">
  <pivotTables>
    <pivotTable tabId="12" name="Pivottabell38"/>
  </pivotTables>
  <data>
    <olap pivotCacheId="413867612">
      <levels count="2">
        <level uniqueName="[Tab_kommune].[Region_2019].[(All)]" sourceCaption="(All)" count="0"/>
        <level uniqueName="[Tab_kommune].[Region_2019].[Region_2019]" sourceCaption="Region_2019" count="2">
          <ranges>
            <range startItem="0">
              <i n="[Tab_kommune].[Region_2019].&amp;[Nordmøre og Romsdal]" c="Nordmøre og Romsdal"/>
              <i n="[Tab_kommune].[Region_2019].&amp;[Trøndelag]" c="Trøndelag"/>
            </range>
          </ranges>
        </level>
      </levels>
      <selections count="1">
        <selection n="[Tab_kommune].[Region_2019].&amp;[Trøndelag]"/>
      </selections>
    </olap>
  </data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_20197" xr10:uid="{C8BE9A4B-03AA-445F-BFA5-885EAB1F2F9E}" sourceName="[Tab_kommune].[Region_2019]">
  <pivotTables>
    <pivotTable tabId="13" name="Pivottabell39"/>
  </pivotTables>
  <data>
    <olap pivotCacheId="413867612">
      <levels count="2">
        <level uniqueName="[Tab_kommune].[Region_2019].[(All)]" sourceCaption="(All)" count="0"/>
        <level uniqueName="[Tab_kommune].[Region_2019].[Region_2019]" sourceCaption="Region_2019" count="2">
          <ranges>
            <range startItem="0">
              <i n="[Tab_kommune].[Region_2019].&amp;[Nordmøre og Romsdal]" c="Nordmøre og Romsdal"/>
              <i n="[Tab_kommune].[Region_2019].&amp;[Trøndelag]" c="Trøndelag"/>
            </range>
          </ranges>
        </level>
      </levels>
      <selections count="1">
        <selection n="[Tab_kommune].[Region_2019].&amp;[Trøndelag]"/>
      </selections>
    </olap>
  </data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_20198" xr10:uid="{D33A3637-5BCB-4F7F-B1B6-737441E64FCE}" sourceName="[Tab_kommune].[Region_2019]">
  <pivotTables>
    <pivotTable tabId="14" name="Pivottabell40"/>
  </pivotTables>
  <data>
    <olap pivotCacheId="413867612">
      <levels count="2">
        <level uniqueName="[Tab_kommune].[Region_2019].[(All)]" sourceCaption="(All)" count="0"/>
        <level uniqueName="[Tab_kommune].[Region_2019].[Region_2019]" sourceCaption="Region_2019" count="2">
          <ranges>
            <range startItem="0">
              <i n="[Tab_kommune].[Region_2019].&amp;[Nordmøre og Romsdal]" c="Nordmøre og Romsdal"/>
              <i n="[Tab_kommune].[Region_2019].&amp;[Trøndelag]" c="Trøndelag"/>
            </range>
          </ranges>
        </level>
      </levels>
      <selections count="1">
        <selection n="[Tab_kommune].[Region_2019].&amp;[Trøndelag]"/>
      </selections>
    </olap>
  </data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_20199" xr10:uid="{822479C7-347E-412E-8AC4-F9B818CBB48D}" sourceName="[Tab_kommune].[Region_2019]">
  <pivotTables>
    <pivotTable tabId="5" name="Pivottabell12"/>
  </pivotTables>
  <data>
    <olap pivotCacheId="413867612">
      <levels count="2">
        <level uniqueName="[Tab_kommune].[Region_2019].[(All)]" sourceCaption="(All)" count="0"/>
        <level uniqueName="[Tab_kommune].[Region_2019].[Region_2019]" sourceCaption="Region_2019" count="2">
          <ranges>
            <range startItem="0">
              <i n="[Tab_kommune].[Region_2019].&amp;[Nordmøre og Romsdal]" c="Nordmøre og Romsdal"/>
              <i n="[Tab_kommune].[Region_2019].&amp;[Trøndelag]" c="Trøndelag"/>
            </range>
          </ranges>
        </level>
      </levels>
      <selections count="1">
        <selection n="[Tab_kommune].[Region_2019].&amp;[Trøndelag]"/>
      </selections>
    </olap>
  </data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_201910" xr10:uid="{658E1E66-48ED-4B03-ABF9-21DC89DEF90F}" sourceName="[Tab_kommune].[Region_2019]">
  <pivotTables>
    <pivotTable tabId="15" name="Pivottabell41"/>
  </pivotTables>
  <data>
    <olap pivotCacheId="413867612">
      <levels count="2">
        <level uniqueName="[Tab_kommune].[Region_2019].[(All)]" sourceCaption="(All)" count="0"/>
        <level uniqueName="[Tab_kommune].[Region_2019].[Region_2019]" sourceCaption="Region_2019" count="2">
          <ranges>
            <range startItem="0">
              <i n="[Tab_kommune].[Region_2019].&amp;[Nordmøre og Romsdal]" c="Nordmøre og Romsdal"/>
              <i n="[Tab_kommune].[Region_2019].&amp;[Trøndelag]" c="Trøndelag"/>
            </range>
          </ranges>
        </level>
      </levels>
      <selections count="1">
        <selection n="[Tab_kommune].[Region_2019].&amp;[Trøndelag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_20191" xr10:uid="{2B381B67-2D2F-453F-B954-2BC1492982DC}" sourceName="[Tab_kommune].[Region_2019]">
  <pivotTables>
    <pivotTable tabId="3" name="Pivottabell11"/>
  </pivotTables>
  <data>
    <olap pivotCacheId="1449215577">
      <levels count="2">
        <level uniqueName="[Tab_kommune].[Region_2019].[(All)]" sourceCaption="(All)" count="0"/>
        <level uniqueName="[Tab_kommune].[Region_2019].[Region_2019]" sourceCaption="Region_2019" count="2">
          <ranges>
            <range startItem="0">
              <i n="[Tab_kommune].[Region_2019].&amp;[Nordmøre og Romsdal]" c="Nordmøre og Romsdal"/>
              <i n="[Tab_kommune].[Region_2019].&amp;[Trøndelag]" c="Trøndelag"/>
            </range>
          </ranges>
        </level>
      </levels>
      <selections count="1">
        <selection n="[Tab_kommune].[Region_2019].&amp;[Trøndelag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år" xr10:uid="{96506274-3F4E-43CC-947B-D88E38ED4013}" sourceName="[Tab_base].[år]">
  <pivotTables>
    <pivotTable tabId="7" name="Pivottabell13"/>
    <pivotTable tabId="7" name="Pivottabell14"/>
    <pivotTable tabId="7" name="Pivottabell15"/>
    <pivotTable tabId="7" name="Pivottabell16"/>
    <pivotTable tabId="7" name="Pivottabell17"/>
    <pivotTable tabId="7" name="Pivottabell18"/>
  </pivotTables>
  <data>
    <olap pivotCacheId="413867612">
      <levels count="2">
        <level uniqueName="[Tab_base].[år].[(All)]" sourceCaption="(All)" count="0"/>
        <level uniqueName="[Tab_base].[år].[år]" sourceCaption="år" count="25">
          <ranges>
            <range startItem="0">
              <i n="[Tab_base].[år].&amp;[1995]" c="1995"/>
              <i n="[Tab_base].[år].&amp;[1996]" c="1996"/>
              <i n="[Tab_base].[år].&amp;[1997]" c="1997"/>
              <i n="[Tab_base].[år].&amp;[1998]" c="1998"/>
              <i n="[Tab_base].[år].&amp;[1999]" c="1999"/>
              <i n="[Tab_base].[år].&amp;[2000]" c="2000"/>
              <i n="[Tab_base].[år].&amp;[2001]" c="2001"/>
              <i n="[Tab_base].[år].&amp;[2002]" c="2002"/>
              <i n="[Tab_base].[år].&amp;[2003]" c="2003"/>
              <i n="[Tab_base].[år].&amp;[2004]" c="2004"/>
              <i n="[Tab_base].[år].&amp;[2005]" c="2005"/>
              <i n="[Tab_base].[år].&amp;[2006]" c="2006"/>
              <i n="[Tab_base].[år].&amp;[2007]" c="2007"/>
              <i n="[Tab_base].[år].&amp;[2008]" c="2008"/>
              <i n="[Tab_base].[år].&amp;[2009]" c="2009"/>
              <i n="[Tab_base].[år].&amp;[2010]" c="2010"/>
              <i n="[Tab_base].[år].&amp;[2011]" c="2011"/>
              <i n="[Tab_base].[år].&amp;[2012]" c="2012"/>
              <i n="[Tab_base].[år].&amp;[2013]" c="2013"/>
              <i n="[Tab_base].[år].&amp;[2014]" c="2014"/>
              <i n="[Tab_base].[år].&amp;[2015]" c="2015"/>
              <i n="[Tab_base].[år].&amp;[2016]" c="2016"/>
              <i n="[Tab_base].[år].&amp;[2017]" c="2017"/>
              <i n="[Tab_base].[år].&amp;[2018]" c="2018"/>
              <i n="[Tab_base].[år].&amp;[2019]" c="2019"/>
            </range>
          </ranges>
        </level>
      </levels>
      <selections count="1">
        <selection n="[Tab_base].[år].&amp;[2019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_20192" xr10:uid="{B6EA0821-EF65-4945-A951-F6513AE43588}" sourceName="[Tab_kommune].[Region_2019]">
  <pivotTables>
    <pivotTable tabId="7" name="Pivottabell13"/>
    <pivotTable tabId="7" name="Pivottabell14"/>
    <pivotTable tabId="7" name="Pivottabell15"/>
    <pivotTable tabId="7" name="Pivottabell16"/>
    <pivotTable tabId="7" name="Pivottabell17"/>
    <pivotTable tabId="7" name="Pivottabell18"/>
  </pivotTables>
  <data>
    <olap pivotCacheId="413867612">
      <levels count="2">
        <level uniqueName="[Tab_kommune].[Region_2019].[(All)]" sourceCaption="(All)" count="0"/>
        <level uniqueName="[Tab_kommune].[Region_2019].[Region_2019]" sourceCaption="Region_2019" count="2">
          <ranges>
            <range startItem="0">
              <i n="[Tab_kommune].[Region_2019].&amp;[Nordmøre og Romsdal]" c="Nordmøre og Romsdal"/>
              <i n="[Tab_kommune].[Region_2019].&amp;[Trøndelag]" c="Trøndelag"/>
            </range>
          </ranges>
        </level>
      </levels>
      <selections count="1">
        <selection n="[Tab_kommune].[Region_2019].&amp;[Trøndelag]"/>
      </selections>
    </olap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_20194" xr10:uid="{ED788655-F4E4-4332-9C5B-44A53543A531}" sourceName="[Tab_kommune].[Region_2019]">
  <pivotTables>
    <pivotTable tabId="9" name="Pivottabell19"/>
    <pivotTable tabId="9" name="Pivottabell20"/>
    <pivotTable tabId="9" name="Pivottabell21"/>
    <pivotTable tabId="9" name="Pivottabell30"/>
    <pivotTable tabId="9" name="Pivottabell31"/>
    <pivotTable tabId="9" name="Pivottabell29"/>
  </pivotTables>
  <data>
    <olap pivotCacheId="1875132020">
      <levels count="2">
        <level uniqueName="[Tab_kommune].[Region_2019].[(All)]" sourceCaption="(All)" count="0"/>
        <level uniqueName="[Tab_kommune].[Region_2019].[Region_2019]" sourceCaption="Region_2019" count="2">
          <ranges>
            <range startItem="0">
              <i n="[Tab_kommune].[Region_2019].&amp;[Nordmøre og Romsdal]" c="Nordmøre og Romsdal"/>
              <i n="[Tab_kommune].[Region_2019].&amp;[Trøndelag]" c="Trøndelag"/>
            </range>
          </ranges>
        </level>
      </levels>
      <selections count="1">
        <selection n="[Tab_kommune].[Region_2019].&amp;[Trøndelag]"/>
      </selections>
    </olap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_20191" xr10:uid="{1A2784AD-3D6B-4845-9B71-3722414536B2}" sourceName="[Tab_kommune].[kom_2019]">
  <pivotTables>
    <pivotTable tabId="9" name="Pivottabell19"/>
    <pivotTable tabId="9" name="Pivottabell20"/>
    <pivotTable tabId="9" name="Pivottabell21"/>
    <pivotTable tabId="9" name="Pivottabell29"/>
    <pivotTable tabId="9" name="Pivottabell30"/>
    <pivotTable tabId="9" name="Pivottabell31"/>
  </pivotTables>
  <data>
    <olap pivotCacheId="1875132020">
      <levels count="2">
        <level uniqueName="[Tab_kommune].[kom_2019].[(All)]" sourceCaption="(All)" count="0"/>
        <level uniqueName="[Tab_kommune].[kom_2019].[kom_2019]" sourceCaption="kom_2019" count="65">
          <ranges>
            <range startItem="0">
              <i n="[Tab_kommune].[kom_2019].&amp;[Agdenes]" c="Agdenes"/>
              <i n="[Tab_kommune].[kom_2019].&amp;[Bjugn]" c="Bjugn"/>
              <i n="[Tab_kommune].[kom_2019].&amp;[Flatanger]" c="Flatanger"/>
              <i n="[Tab_kommune].[kom_2019].&amp;[Fosnes]" c="Fosnes"/>
              <i n="[Tab_kommune].[kom_2019].&amp;[Frosta]" c="Frosta"/>
              <i n="[Tab_kommune].[kom_2019].&amp;[Frøya]" c="Frøya"/>
              <i n="[Tab_kommune].[kom_2019].&amp;[Grong]" c="Grong"/>
              <i n="[Tab_kommune].[kom_2019].&amp;[Hemne]" c="Hemne"/>
              <i n="[Tab_kommune].[kom_2019].&amp;[Hitra]" c="Hitra"/>
              <i n="[Tab_kommune].[kom_2019].&amp;[Holtålen]" c="Holtålen"/>
              <i n="[Tab_kommune].[kom_2019].&amp;[Høylandet]" c="Høylandet"/>
              <i n="[Tab_kommune].[kom_2019].&amp;[Inderøy]" c="Inderøy"/>
              <i n="[Tab_kommune].[kom_2019].&amp;[Indre Fosen]" c="Indre Fosen"/>
              <i n="[Tab_kommune].[kom_2019].&amp;[Klæbu]" c="Klæbu"/>
              <i n="[Tab_kommune].[kom_2019].&amp;[Leka]" c="Leka"/>
              <i n="[Tab_kommune].[kom_2019].&amp;[Levanger]" c="Levanger"/>
              <i n="[Tab_kommune].[kom_2019].&amp;[Lierne]" c="Lierne"/>
              <i n="[Tab_kommune].[kom_2019].&amp;[Malvik]" c="Malvik"/>
              <i n="[Tab_kommune].[kom_2019].&amp;[Meldal]" c="Meldal"/>
              <i n="[Tab_kommune].[kom_2019].&amp;[Melhus]" c="Melhus"/>
              <i n="[Tab_kommune].[kom_2019].&amp;[Meråker]" c="Meråker"/>
              <i n="[Tab_kommune].[kom_2019].&amp;[Midtre Gauldal]" c="Midtre Gauldal"/>
              <i n="[Tab_kommune].[kom_2019].&amp;[Namdalseid]" c="Namdalseid"/>
              <i n="[Tab_kommune].[kom_2019].&amp;[Namsos]" c="Namsos"/>
              <i n="[Tab_kommune].[kom_2019].&amp;[Namsskogan]" c="Namsskogan"/>
              <i n="[Tab_kommune].[kom_2019].&amp;[Nærøy]" c="Nærøy"/>
              <i n="[Tab_kommune].[kom_2019].&amp;[Oppdal]" c="Oppdal"/>
              <i n="[Tab_kommune].[kom_2019].&amp;[Orkdal]" c="Orkdal"/>
              <i n="[Tab_kommune].[kom_2019].&amp;[Osen]" c="Osen"/>
              <i n="[Tab_kommune].[kom_2019].&amp;[Overhalla]" c="Overhalla"/>
              <i n="[Tab_kommune].[kom_2019].&amp;[Rennebu]" c="Rennebu"/>
              <i n="[Tab_kommune].[kom_2019].&amp;[Rindal]" c="Rindal"/>
              <i n="[Tab_kommune].[kom_2019].&amp;[Roan]" c="Roan"/>
              <i n="[Tab_kommune].[kom_2019].&amp;[Røros]" c="Røros"/>
              <i n="[Tab_kommune].[kom_2019].&amp;[Røyrvik]" c="Røyrvik"/>
              <i n="[Tab_kommune].[kom_2019].&amp;[Selbu]" c="Selbu"/>
              <i n="[Tab_kommune].[kom_2019].&amp;[Skaun]" c="Skaun"/>
              <i n="[Tab_kommune].[kom_2019].&amp;[Snillfjord]" c="Snillfjord"/>
              <i n="[Tab_kommune].[kom_2019].&amp;[Snåsa]" c="Snåsa"/>
              <i n="[Tab_kommune].[kom_2019].&amp;[Steinkjer]" c="Steinkjer"/>
              <i n="[Tab_kommune].[kom_2019].&amp;[Stjørdal]" c="Stjørdal"/>
              <i n="[Tab_kommune].[kom_2019].&amp;[Trondheim]" c="Trondheim"/>
              <i n="[Tab_kommune].[kom_2019].&amp;[Tydal]" c="Tydal"/>
              <i n="[Tab_kommune].[kom_2019].&amp;[Verdal]" c="Verdal"/>
              <i n="[Tab_kommune].[kom_2019].&amp;[Verran]" c="Verran"/>
              <i n="[Tab_kommune].[kom_2019].&amp;[Vikna]" c="Vikna"/>
              <i n="[Tab_kommune].[kom_2019].&amp;[Ørland]" c="Ørland"/>
              <i n="[Tab_kommune].[kom_2019].&amp;[Åfjord]" c="Åfjord"/>
              <i n="[Tab_kommune].[kom_2019].&amp;[Aukra]" c="Aukra" nd="1"/>
              <i n="[Tab_kommune].[kom_2019].&amp;[Aure]" c="Aure" nd="1"/>
              <i n="[Tab_kommune].[kom_2019].&amp;[Averøy]" c="Averøy" nd="1"/>
              <i n="[Tab_kommune].[kom_2019].&amp;[Eide]" c="Eide" nd="1"/>
              <i n="[Tab_kommune].[kom_2019].&amp;[Fræna]" c="Fræna" nd="1"/>
              <i n="[Tab_kommune].[kom_2019].&amp;[Gjemnes]" c="Gjemnes" nd="1"/>
              <i n="[Tab_kommune].[kom_2019].&amp;[Halsa]" c="Halsa" nd="1"/>
              <i n="[Tab_kommune].[kom_2019].&amp;[Kristiansund]" c="Kristiansund" nd="1"/>
              <i n="[Tab_kommune].[kom_2019].&amp;[Midsund]" c="Midsund" nd="1"/>
              <i n="[Tab_kommune].[kom_2019].&amp;[Molde]" c="Molde" nd="1"/>
              <i n="[Tab_kommune].[kom_2019].&amp;[Nesset]" c="Nesset" nd="1"/>
              <i n="[Tab_kommune].[kom_2019].&amp;[Rauma]" c="Rauma" nd="1"/>
              <i n="[Tab_kommune].[kom_2019].&amp;[Smøla]" c="Smøla" nd="1"/>
              <i n="[Tab_kommune].[kom_2019].&amp;[Sunndal]" c="Sunndal" nd="1"/>
              <i n="[Tab_kommune].[kom_2019].&amp;[Surnadal]" c="Surnadal" nd="1"/>
              <i n="[Tab_kommune].[kom_2019].&amp;[Tingvoll]" c="Tingvoll" nd="1"/>
              <i n="[Tab_kommune].[kom_2019].&amp;[Vestnes]" c="Vestnes" nd="1"/>
            </range>
          </ranges>
        </level>
      </levels>
      <selections count="1">
        <selection n="[Tab_kommune].[kom_2019].[All]"/>
      </selections>
    </olap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_20193" xr10:uid="{0C57E472-9C75-4591-87B3-FBD374B9F77E}" sourceName="[Tab_kommune].[Region_2019]">
  <pivotTables>
    <pivotTable tabId="9" name="Pivottabell28"/>
    <pivotTable tabId="9" name="Pivottabell26"/>
    <pivotTable tabId="9" name="Pivottabell25"/>
  </pivotTables>
  <data>
    <olap pivotCacheId="1875132020">
      <levels count="2">
        <level uniqueName="[Tab_kommune].[Region_2019].[(All)]" sourceCaption="(All)" count="0"/>
        <level uniqueName="[Tab_kommune].[Region_2019].[Region_2019]" sourceCaption="Region_2019" count="2">
          <ranges>
            <range startItem="0">
              <i n="[Tab_kommune].[Region_2019].&amp;[Nordmøre og Romsdal]" c="Nordmøre og Romsdal"/>
              <i n="[Tab_kommune].[Region_2019].&amp;[Trøndelag]" c="Trøndelag"/>
            </range>
          </ranges>
        </level>
      </levels>
      <selections count="1">
        <selection n="[Tab_kommune].[Region_2019].[All]"/>
      </selections>
    </olap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kom_2019" xr10:uid="{5CFB87DC-F391-49A7-B48B-292510719DAA}" sourceName="[Tab_kommune].[kom_2019]">
  <pivotTables>
    <pivotTable tabId="9" name="Pivottabell28"/>
    <pivotTable tabId="9" name="Pivottabell26"/>
    <pivotTable tabId="9" name="Pivottabell25"/>
  </pivotTables>
  <data>
    <olap pivotCacheId="1875132020">
      <levels count="2">
        <level uniqueName="[Tab_kommune].[kom_2019].[(All)]" sourceCaption="(All)" count="0"/>
        <level uniqueName="[Tab_kommune].[kom_2019].[kom_2019]" sourceCaption="kom_2019" count="65">
          <ranges>
            <range startItem="0">
              <i n="[Tab_kommune].[kom_2019].&amp;[Agdenes]" c="Agdenes"/>
              <i n="[Tab_kommune].[kom_2019].&amp;[Aukra]" c="Aukra"/>
              <i n="[Tab_kommune].[kom_2019].&amp;[Aure]" c="Aure"/>
              <i n="[Tab_kommune].[kom_2019].&amp;[Averøy]" c="Averøy"/>
              <i n="[Tab_kommune].[kom_2019].&amp;[Bjugn]" c="Bjugn"/>
              <i n="[Tab_kommune].[kom_2019].&amp;[Eide]" c="Eide"/>
              <i n="[Tab_kommune].[kom_2019].&amp;[Flatanger]" c="Flatanger"/>
              <i n="[Tab_kommune].[kom_2019].&amp;[Fosnes]" c="Fosnes"/>
              <i n="[Tab_kommune].[kom_2019].&amp;[Frosta]" c="Frosta"/>
              <i n="[Tab_kommune].[kom_2019].&amp;[Fræna]" c="Fræna"/>
              <i n="[Tab_kommune].[kom_2019].&amp;[Frøya]" c="Frøya"/>
              <i n="[Tab_kommune].[kom_2019].&amp;[Gjemnes]" c="Gjemnes"/>
              <i n="[Tab_kommune].[kom_2019].&amp;[Grong]" c="Grong"/>
              <i n="[Tab_kommune].[kom_2019].&amp;[Halsa]" c="Halsa"/>
              <i n="[Tab_kommune].[kom_2019].&amp;[Hemne]" c="Hemne"/>
              <i n="[Tab_kommune].[kom_2019].&amp;[Hitra]" c="Hitra"/>
              <i n="[Tab_kommune].[kom_2019].&amp;[Holtålen]" c="Holtålen"/>
              <i n="[Tab_kommune].[kom_2019].&amp;[Høylandet]" c="Høylandet"/>
              <i n="[Tab_kommune].[kom_2019].&amp;[Inderøy]" c="Inderøy"/>
              <i n="[Tab_kommune].[kom_2019].&amp;[Indre Fosen]" c="Indre Fosen"/>
              <i n="[Tab_kommune].[kom_2019].&amp;[Klæbu]" c="Klæbu"/>
              <i n="[Tab_kommune].[kom_2019].&amp;[Kristiansund]" c="Kristiansund"/>
              <i n="[Tab_kommune].[kom_2019].&amp;[Leka]" c="Leka"/>
              <i n="[Tab_kommune].[kom_2019].&amp;[Levanger]" c="Levanger"/>
              <i n="[Tab_kommune].[kom_2019].&amp;[Lierne]" c="Lierne"/>
              <i n="[Tab_kommune].[kom_2019].&amp;[Malvik]" c="Malvik"/>
              <i n="[Tab_kommune].[kom_2019].&amp;[Meldal]" c="Meldal"/>
              <i n="[Tab_kommune].[kom_2019].&amp;[Melhus]" c="Melhus"/>
              <i n="[Tab_kommune].[kom_2019].&amp;[Meråker]" c="Meråker"/>
              <i n="[Tab_kommune].[kom_2019].&amp;[Midsund]" c="Midsund"/>
              <i n="[Tab_kommune].[kom_2019].&amp;[Midtre Gauldal]" c="Midtre Gauldal"/>
              <i n="[Tab_kommune].[kom_2019].&amp;[Molde]" c="Molde"/>
              <i n="[Tab_kommune].[kom_2019].&amp;[Namdalseid]" c="Namdalseid"/>
              <i n="[Tab_kommune].[kom_2019].&amp;[Namsos]" c="Namsos"/>
              <i n="[Tab_kommune].[kom_2019].&amp;[Namsskogan]" c="Namsskogan"/>
              <i n="[Tab_kommune].[kom_2019].&amp;[Nesset]" c="Nesset"/>
              <i n="[Tab_kommune].[kom_2019].&amp;[Nærøy]" c="Nærøy"/>
              <i n="[Tab_kommune].[kom_2019].&amp;[Oppdal]" c="Oppdal"/>
              <i n="[Tab_kommune].[kom_2019].&amp;[Orkdal]" c="Orkdal"/>
              <i n="[Tab_kommune].[kom_2019].&amp;[Osen]" c="Osen"/>
              <i n="[Tab_kommune].[kom_2019].&amp;[Overhalla]" c="Overhalla"/>
              <i n="[Tab_kommune].[kom_2019].&amp;[Rauma]" c="Rauma"/>
              <i n="[Tab_kommune].[kom_2019].&amp;[Rennebu]" c="Rennebu"/>
              <i n="[Tab_kommune].[kom_2019].&amp;[Rindal]" c="Rindal"/>
              <i n="[Tab_kommune].[kom_2019].&amp;[Roan]" c="Roan"/>
              <i n="[Tab_kommune].[kom_2019].&amp;[Røros]" c="Røros"/>
              <i n="[Tab_kommune].[kom_2019].&amp;[Røyrvik]" c="Røyrvik"/>
              <i n="[Tab_kommune].[kom_2019].&amp;[Selbu]" c="Selbu"/>
              <i n="[Tab_kommune].[kom_2019].&amp;[Skaun]" c="Skaun"/>
              <i n="[Tab_kommune].[kom_2019].&amp;[Smøla]" c="Smøla"/>
              <i n="[Tab_kommune].[kom_2019].&amp;[Snillfjord]" c="Snillfjord"/>
              <i n="[Tab_kommune].[kom_2019].&amp;[Snåsa]" c="Snåsa"/>
              <i n="[Tab_kommune].[kom_2019].&amp;[Steinkjer]" c="Steinkjer"/>
              <i n="[Tab_kommune].[kom_2019].&amp;[Stjørdal]" c="Stjørdal"/>
              <i n="[Tab_kommune].[kom_2019].&amp;[Sunndal]" c="Sunndal"/>
              <i n="[Tab_kommune].[kom_2019].&amp;[Surnadal]" c="Surnadal"/>
              <i n="[Tab_kommune].[kom_2019].&amp;[Tingvoll]" c="Tingvoll"/>
              <i n="[Tab_kommune].[kom_2019].&amp;[Trondheim]" c="Trondheim"/>
              <i n="[Tab_kommune].[kom_2019].&amp;[Tydal]" c="Tydal"/>
              <i n="[Tab_kommune].[kom_2019].&amp;[Verdal]" c="Verdal"/>
              <i n="[Tab_kommune].[kom_2019].&amp;[Verran]" c="Verran"/>
              <i n="[Tab_kommune].[kom_2019].&amp;[Vestnes]" c="Vestnes"/>
              <i n="[Tab_kommune].[kom_2019].&amp;[Vikna]" c="Vikna"/>
              <i n="[Tab_kommune].[kom_2019].&amp;[Ørland]" c="Ørland"/>
              <i n="[Tab_kommune].[kom_2019].&amp;[Åfjord]" c="Åfjord"/>
            </range>
          </ranges>
        </level>
      </levels>
      <selections count="1">
        <selection n="[Tab_kommune].[kom_2019].[All]"/>
      </selections>
    </olap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gion_20195" xr10:uid="{BD7F50E8-DE3D-4AD7-B5A0-678EAC534C5D}" sourceName="[Tab_kommune].[Region_2019]">
  <pivotTables>
    <pivotTable tabId="11" name="Pivottabell37"/>
  </pivotTables>
  <data>
    <olap pivotCacheId="413867612">
      <levels count="2">
        <level uniqueName="[Tab_kommune].[Region_2019].[(All)]" sourceCaption="(All)" count="0"/>
        <level uniqueName="[Tab_kommune].[Region_2019].[Region_2019]" sourceCaption="Region_2019" count="2">
          <ranges>
            <range startItem="0">
              <i n="[Tab_kommune].[Region_2019].&amp;[Nordmøre og Romsdal]" c="Nordmøre og Romsdal"/>
              <i n="[Tab_kommune].[Region_2019].&amp;[Trøndelag]" c="Trøndelag"/>
            </range>
          </ranges>
        </level>
      </levels>
      <selections count="1">
        <selection n="[Tab_kommune].[Region_2019].&amp;[Trøndelag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ion_2019" xr10:uid="{9686FAEE-7E76-4C65-A659-27BB388AD33F}" cache="Slicer_Region_2019" caption="Region" level="1" rowHeight="196850"/>
</slicers>
</file>

<file path=xl/slicers/slicer10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ion_2019 8" xr10:uid="{D2CE4C75-4094-4A77-8550-2BAA1A7B6618}" cache="Slicer_Region_201910" caption="Region" level="1" style="SlicerStyleLight6" rowHeight="196850"/>
  <slicer name="Region_2019 9" xr10:uid="{359BD2B3-2070-44AB-9410-422C6241DDB2}" cache="Slicer_Region_201910" caption="Region" level="1" style="SlicerStyleLight6" rowHeight="1968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ion_2019 1" xr10:uid="{B32152EA-DEB5-4743-8619-E99E8FC294CF}" cache="Slicer_Region_20191" caption="Region" level="1" rowHeight="1968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ion_2019 7" xr10:uid="{2A634AB3-BD65-42F9-9BA5-0B93812F9EAD}" cache="Slicer_Region_20199" caption="Region" level="1" rowHeight="19685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år" xr10:uid="{F725D74A-87D6-4730-984C-D7412A7E6D2D}" cache="Slicer_år" caption="år" columnCount="13" level="1" style="SlicerStyleDark2" rowHeight="180000"/>
  <slicer name="Region_2019 2" xr10:uid="{573CC1CB-B055-4A5F-BBBF-83874E100BEC}" cache="Slicer_Region_20192" caption="Region" columnCount="2" level="1" style="SlicerStyleLight2" rowHeight="19685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ion_sm" xr10:uid="{8C6A95FF-F34B-436D-B0C1-0826FF4D9FC3}" cache="Slicer_Region_20194" caption="Region" level="1" style="SlicerStyleOther2" rowHeight="196850"/>
  <slicer name="kom_sml" xr10:uid="{3B749814-2E60-454D-9E5B-F721AB2F801B}" cache="Slicer_kom_20191" caption="Kommune" columnCount="5" level="1" style="SlicerStyleOther2" rowHeight="180000"/>
  <slicer name="sm reg" xr10:uid="{D44AF32E-183D-4BC6-AC7E-B918164DA105}" cache="Slicer_Region_20193" caption="sammenliningsregion" level="1" style="SlicerStyleLight2" rowHeight="196850"/>
  <slicer name="sm kom" xr10:uid="{A5F92FF7-0AE4-48E0-9D6E-CDA3EB40E99E}" cache="Slicer_kom_2019" caption="Sammenliningskommune" columnCount="5" level="1" style="SlicerStyleLight2" rowHeight="180000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ion_2019 3" xr10:uid="{50610AAB-987E-4DB2-98A4-5226042967B6}" cache="Slicer_Region_20195" caption="Region" level="1" style="SlicerStyleLight6" rowHeight="196850"/>
</slicers>
</file>

<file path=xl/slicers/slicer7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ion_2019 4" xr10:uid="{2B4C11D3-0FD6-4578-8249-9AC8C060714E}" cache="Slicer_Region_20196" caption="Region" level="1" style="SlicerStyleLight6" rowHeight="196850"/>
</slicers>
</file>

<file path=xl/slicers/slicer8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ion_2019 5" xr10:uid="{C9A56884-0507-4EBB-919D-8CA3A327186C}" cache="Slicer_Region_20197" caption="Region" level="1" style="SlicerStyleLight6" rowHeight="196850"/>
</slicers>
</file>

<file path=xl/slicers/slicer9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gion_2019 6" xr10:uid="{26805C92-643A-4115-A299-A9D4C2E7DDD4}" cache="Slicer_Region_20198" caption="Region" level="1" style="SlicerStyleLight2" rowHeight="196850"/>
</slicer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7.xml"/><Relationship Id="rId3" Type="http://schemas.openxmlformats.org/officeDocument/2006/relationships/pivotTable" Target="../pivotTables/pivotTable12.xml"/><Relationship Id="rId7" Type="http://schemas.openxmlformats.org/officeDocument/2006/relationships/pivotTable" Target="../pivotTables/pivotTable16.xml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6" Type="http://schemas.openxmlformats.org/officeDocument/2006/relationships/pivotTable" Target="../pivotTables/pivotTable15.xml"/><Relationship Id="rId5" Type="http://schemas.openxmlformats.org/officeDocument/2006/relationships/pivotTable" Target="../pivotTables/pivotTable14.xml"/><Relationship Id="rId10" Type="http://schemas.openxmlformats.org/officeDocument/2006/relationships/printerSettings" Target="../printerSettings/printerSettings3.bin"/><Relationship Id="rId4" Type="http://schemas.openxmlformats.org/officeDocument/2006/relationships/pivotTable" Target="../pivotTables/pivotTable13.xml"/><Relationship Id="rId9" Type="http://schemas.openxmlformats.org/officeDocument/2006/relationships/pivotTable" Target="../pivotTables/pivotTable18.xml"/></Relationships>
</file>

<file path=xl/worksheets/_rels/sheet11.xml.rels><?xml version="1.0" encoding="UTF-8" standalone="yes"?>
<Relationships xmlns="http://schemas.openxmlformats.org/package/2006/relationships"><Relationship Id="rId2" Type="http://schemas.microsoft.com/office/2007/relationships/slicer" Target="../slicers/slicer5.xml"/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9.xml"/><Relationship Id="rId4" Type="http://schemas.microsoft.com/office/2007/relationships/slicer" Target="../slicers/slicer6.xml"/></Relationships>
</file>

<file path=xl/worksheets/_rels/sheet13.xml.rels><?xml version="1.0" encoding="UTF-8" standalone="yes"?>
<Relationships xmlns="http://schemas.openxmlformats.org/package/2006/relationships"><Relationship Id="rId3" Type="http://schemas.microsoft.com/office/2007/relationships/slicer" Target="../slicers/slicer7.xml"/><Relationship Id="rId2" Type="http://schemas.openxmlformats.org/officeDocument/2006/relationships/drawing" Target="../drawings/drawing17.xml"/><Relationship Id="rId1" Type="http://schemas.openxmlformats.org/officeDocument/2006/relationships/pivotTable" Target="../pivotTables/pivotTable20.xml"/></Relationships>
</file>

<file path=xl/worksheets/_rels/sheet14.xml.rels><?xml version="1.0" encoding="UTF-8" standalone="yes"?>
<Relationships xmlns="http://schemas.openxmlformats.org/package/2006/relationships"><Relationship Id="rId3" Type="http://schemas.microsoft.com/office/2007/relationships/slicer" Target="../slicers/slicer8.xml"/><Relationship Id="rId2" Type="http://schemas.openxmlformats.org/officeDocument/2006/relationships/drawing" Target="../drawings/drawing18.xml"/><Relationship Id="rId1" Type="http://schemas.openxmlformats.org/officeDocument/2006/relationships/pivotTable" Target="../pivotTables/pivotTable21.xml"/></Relationships>
</file>

<file path=xl/worksheets/_rels/sheet15.xml.rels><?xml version="1.0" encoding="UTF-8" standalone="yes"?>
<Relationships xmlns="http://schemas.openxmlformats.org/package/2006/relationships"><Relationship Id="rId3" Type="http://schemas.microsoft.com/office/2007/relationships/slicer" Target="../slicers/slicer9.xml"/><Relationship Id="rId2" Type="http://schemas.openxmlformats.org/officeDocument/2006/relationships/drawing" Target="../drawings/drawing19.xml"/><Relationship Id="rId1" Type="http://schemas.openxmlformats.org/officeDocument/2006/relationships/pivotTable" Target="../pivotTables/pivotTable2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3.xml"/><Relationship Id="rId4" Type="http://schemas.microsoft.com/office/2007/relationships/slicer" Target="../slicers/slicer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ohan.sandberg@fylkesmannen.n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6" Type="http://schemas.openxmlformats.org/officeDocument/2006/relationships/pivotTable" Target="../pivotTables/pivotTable9.xml"/><Relationship Id="rId5" Type="http://schemas.openxmlformats.org/officeDocument/2006/relationships/pivotTable" Target="../pivotTables/pivotTable8.xml"/><Relationship Id="rId4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microsoft.com/office/2007/relationships/slicer" Target="../slicers/slicer4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4D537-B660-46AE-8AB0-1A0F45D90A92}">
  <sheetPr>
    <tabColor theme="7" tint="0.79998168889431442"/>
  </sheetPr>
  <dimension ref="B2:AA55"/>
  <sheetViews>
    <sheetView workbookViewId="0">
      <selection activeCell="C59" sqref="C59"/>
    </sheetView>
  </sheetViews>
  <sheetFormatPr baseColWidth="10" defaultRowHeight="12" x14ac:dyDescent="0.25"/>
  <cols>
    <col min="2" max="2" width="21" bestFit="1" customWidth="1"/>
    <col min="3" max="3" width="19.28515625" bestFit="1" customWidth="1"/>
    <col min="4" max="27" width="12.28515625" bestFit="1" customWidth="1"/>
    <col min="28" max="28" width="15" bestFit="1" customWidth="1"/>
  </cols>
  <sheetData>
    <row r="2" spans="2:27" x14ac:dyDescent="0.25">
      <c r="C2" t="str" vm="1">
        <f>IF(C3="All","Midt-Norge",C3)</f>
        <v>Trøndelag</v>
      </c>
      <c r="E2" s="4" t="str">
        <f>CONCATENATE("Innveid melkemengde til meieri i ",C2," 1995 - 2019 i tusen liter")</f>
        <v>Innveid melkemengde til meieri i Trøndelag 1995 - 2019 i tusen liter</v>
      </c>
    </row>
    <row r="3" spans="2:27" x14ac:dyDescent="0.25">
      <c r="B3" s="1" t="s">
        <v>0</v>
      </c>
      <c r="C3" t="s" vm="1">
        <v>52</v>
      </c>
    </row>
    <row r="5" spans="2:27" x14ac:dyDescent="0.25">
      <c r="B5" s="1" t="s">
        <v>51</v>
      </c>
    </row>
    <row r="6" spans="2:27" x14ac:dyDescent="0.25">
      <c r="C6">
        <v>1995</v>
      </c>
      <c r="D6">
        <v>1996</v>
      </c>
      <c r="E6">
        <v>1997</v>
      </c>
      <c r="F6">
        <v>1998</v>
      </c>
      <c r="G6">
        <v>1999</v>
      </c>
      <c r="H6">
        <v>2000</v>
      </c>
      <c r="I6">
        <v>2001</v>
      </c>
      <c r="J6">
        <v>2002</v>
      </c>
      <c r="K6">
        <v>2003</v>
      </c>
      <c r="L6">
        <v>2004</v>
      </c>
      <c r="M6">
        <v>2005</v>
      </c>
      <c r="N6">
        <v>2006</v>
      </c>
      <c r="O6">
        <v>2007</v>
      </c>
      <c r="P6">
        <v>2008</v>
      </c>
      <c r="Q6">
        <v>2009</v>
      </c>
      <c r="R6">
        <v>2010</v>
      </c>
      <c r="S6">
        <v>2011</v>
      </c>
      <c r="T6">
        <v>2012</v>
      </c>
      <c r="U6">
        <v>2013</v>
      </c>
      <c r="V6">
        <v>2014</v>
      </c>
      <c r="W6">
        <v>2015</v>
      </c>
      <c r="X6">
        <v>2016</v>
      </c>
      <c r="Y6">
        <v>2017</v>
      </c>
      <c r="Z6">
        <v>2018</v>
      </c>
      <c r="AA6">
        <v>2019</v>
      </c>
    </row>
    <row r="7" spans="2:27" x14ac:dyDescent="0.25">
      <c r="B7" s="2" t="s">
        <v>2</v>
      </c>
      <c r="C7" s="5">
        <v>6837</v>
      </c>
      <c r="D7" s="5">
        <v>6680</v>
      </c>
      <c r="E7" s="5">
        <v>6509.0870000000004</v>
      </c>
      <c r="F7" s="5">
        <v>6377.308</v>
      </c>
      <c r="G7" s="5">
        <v>6380.4369999999999</v>
      </c>
      <c r="H7" s="5">
        <v>5796.1149999999998</v>
      </c>
      <c r="I7" s="5">
        <v>5377.9539999999997</v>
      </c>
      <c r="J7" s="5">
        <v>5129.1310000000003</v>
      </c>
      <c r="K7" s="5">
        <v>5000.47</v>
      </c>
      <c r="L7" s="5">
        <v>4997</v>
      </c>
      <c r="M7" s="5">
        <v>4839</v>
      </c>
      <c r="N7" s="5">
        <v>4537</v>
      </c>
      <c r="O7" s="5">
        <v>4681</v>
      </c>
      <c r="P7" s="5">
        <v>4409</v>
      </c>
      <c r="Q7" s="5">
        <v>4368</v>
      </c>
      <c r="R7" s="5">
        <v>4579.25</v>
      </c>
      <c r="S7" s="5">
        <v>4496.9489999999996</v>
      </c>
      <c r="T7" s="5">
        <v>4540.2790000000005</v>
      </c>
      <c r="U7" s="5">
        <v>4577.951</v>
      </c>
      <c r="V7" s="5">
        <v>4347.8869999999997</v>
      </c>
      <c r="W7" s="5">
        <v>4386.1289999999999</v>
      </c>
      <c r="X7" s="5">
        <v>4360.049</v>
      </c>
      <c r="Y7" s="5">
        <v>3802.558</v>
      </c>
      <c r="Z7" s="5">
        <v>3394.7420000000002</v>
      </c>
      <c r="AA7" s="5">
        <v>3273.5309999999999</v>
      </c>
    </row>
    <row r="8" spans="2:27" x14ac:dyDescent="0.25">
      <c r="B8" s="2" t="s">
        <v>3</v>
      </c>
      <c r="C8" s="5">
        <v>32673</v>
      </c>
      <c r="D8" s="5">
        <v>32267</v>
      </c>
      <c r="E8" s="5">
        <v>32612.413</v>
      </c>
      <c r="F8" s="5">
        <v>32936.061999999998</v>
      </c>
      <c r="G8" s="5">
        <v>32201.917000000001</v>
      </c>
      <c r="H8" s="5">
        <v>30469.469000000001</v>
      </c>
      <c r="I8" s="5">
        <v>29602.946</v>
      </c>
      <c r="J8" s="5">
        <v>30212.715</v>
      </c>
      <c r="K8" s="5">
        <v>30875.761999999999</v>
      </c>
      <c r="L8" s="5">
        <v>31398</v>
      </c>
      <c r="M8" s="5">
        <v>31397</v>
      </c>
      <c r="N8" s="5">
        <v>31084</v>
      </c>
      <c r="O8" s="5">
        <v>32787</v>
      </c>
      <c r="P8" s="5">
        <v>31714</v>
      </c>
      <c r="Q8" s="5">
        <v>31483</v>
      </c>
      <c r="R8" s="5">
        <v>31690.920999999998</v>
      </c>
      <c r="S8" s="5">
        <v>31103.969000000001</v>
      </c>
      <c r="T8" s="5">
        <v>32175.293000000001</v>
      </c>
      <c r="U8" s="5">
        <v>31374.879000000001</v>
      </c>
      <c r="V8" s="5">
        <v>30079.007000000001</v>
      </c>
      <c r="W8" s="5">
        <v>30133.654999999999</v>
      </c>
      <c r="X8" s="5">
        <v>30239.131000000001</v>
      </c>
      <c r="Y8" s="5">
        <v>29040.839</v>
      </c>
      <c r="Z8" s="5">
        <v>30028.251</v>
      </c>
      <c r="AA8" s="5">
        <v>29187.09</v>
      </c>
    </row>
    <row r="9" spans="2:27" x14ac:dyDescent="0.25">
      <c r="B9" s="2" t="s">
        <v>4</v>
      </c>
      <c r="C9" s="5">
        <v>5009</v>
      </c>
      <c r="D9" s="5">
        <v>4947</v>
      </c>
      <c r="E9" s="5">
        <v>4992.3950000000004</v>
      </c>
      <c r="F9" s="5">
        <v>4926.6220000000003</v>
      </c>
      <c r="G9" s="5">
        <v>4898.0640000000003</v>
      </c>
      <c r="H9" s="5">
        <v>4493.4409999999998</v>
      </c>
      <c r="I9" s="5">
        <v>4193.9179999999997</v>
      </c>
      <c r="J9" s="5">
        <v>4145.6989999999996</v>
      </c>
      <c r="K9" s="5">
        <v>4013.2310000000002</v>
      </c>
      <c r="L9" s="5">
        <v>3932</v>
      </c>
      <c r="M9" s="5">
        <v>3875</v>
      </c>
      <c r="N9" s="5">
        <v>3806</v>
      </c>
      <c r="O9" s="5">
        <v>4048</v>
      </c>
      <c r="P9" s="5">
        <v>3800</v>
      </c>
      <c r="Q9" s="5">
        <v>4176</v>
      </c>
      <c r="R9" s="5">
        <v>4351.6559999999999</v>
      </c>
      <c r="S9" s="5">
        <v>4191.5389999999998</v>
      </c>
      <c r="T9" s="5">
        <v>4332.2979999999998</v>
      </c>
      <c r="U9" s="5">
        <v>4259.68</v>
      </c>
      <c r="V9" s="5">
        <v>4355.9350000000004</v>
      </c>
      <c r="W9" s="5">
        <v>4542.09</v>
      </c>
      <c r="X9" s="5">
        <v>4397.357</v>
      </c>
      <c r="Y9" s="5">
        <v>4216.8509999999997</v>
      </c>
      <c r="Z9" s="5">
        <v>4430.0870000000004</v>
      </c>
      <c r="AA9" s="5">
        <v>4307.3130000000001</v>
      </c>
    </row>
    <row r="10" spans="2:27" x14ac:dyDescent="0.25">
      <c r="B10" s="2" t="s">
        <v>5</v>
      </c>
      <c r="C10" s="5">
        <v>5937</v>
      </c>
      <c r="D10" s="5">
        <v>5828</v>
      </c>
      <c r="E10" s="5">
        <v>5868.1790000000001</v>
      </c>
      <c r="F10" s="5">
        <v>5780.57</v>
      </c>
      <c r="G10" s="5">
        <v>5652.14</v>
      </c>
      <c r="H10" s="5">
        <v>5432.076</v>
      </c>
      <c r="I10" s="5">
        <v>5173.5519999999997</v>
      </c>
      <c r="J10" s="5">
        <v>4960.8680000000004</v>
      </c>
      <c r="K10" s="5">
        <v>5080.143</v>
      </c>
      <c r="L10" s="5">
        <v>5171</v>
      </c>
      <c r="M10" s="5">
        <v>5345</v>
      </c>
      <c r="N10" s="5">
        <v>5431</v>
      </c>
      <c r="O10" s="5">
        <v>5608</v>
      </c>
      <c r="P10" s="5">
        <v>5490</v>
      </c>
      <c r="Q10" s="5">
        <v>5431</v>
      </c>
      <c r="R10" s="5">
        <v>5679.259</v>
      </c>
      <c r="S10" s="5">
        <v>5453.5420000000004</v>
      </c>
      <c r="T10" s="5">
        <v>5713.9650000000001</v>
      </c>
      <c r="U10" s="5">
        <v>5947.5720000000001</v>
      </c>
      <c r="V10" s="5">
        <v>6268.82</v>
      </c>
      <c r="W10" s="5">
        <v>6462.5640000000003</v>
      </c>
      <c r="X10" s="5">
        <v>6872.8720000000003</v>
      </c>
      <c r="Y10" s="5">
        <v>6895.2740000000003</v>
      </c>
      <c r="Z10" s="5">
        <v>7080.8639999999996</v>
      </c>
      <c r="AA10" s="5">
        <v>6950.2039999999997</v>
      </c>
    </row>
    <row r="11" spans="2:27" x14ac:dyDescent="0.25">
      <c r="B11" s="2" t="s">
        <v>6</v>
      </c>
      <c r="C11" s="5">
        <v>4049</v>
      </c>
      <c r="D11" s="5">
        <v>4010</v>
      </c>
      <c r="E11" s="5">
        <v>4072.6689999999999</v>
      </c>
      <c r="F11" s="5">
        <v>4039.5509999999999</v>
      </c>
      <c r="G11" s="5">
        <v>3987.9569999999999</v>
      </c>
      <c r="H11" s="5">
        <v>3595.2</v>
      </c>
      <c r="I11" s="5">
        <v>3580.4780000000001</v>
      </c>
      <c r="J11" s="5">
        <v>3479.8270000000002</v>
      </c>
      <c r="K11" s="5">
        <v>3566.395</v>
      </c>
      <c r="L11" s="5">
        <v>3665</v>
      </c>
      <c r="M11" s="5">
        <v>3469</v>
      </c>
      <c r="N11" s="5">
        <v>3461</v>
      </c>
      <c r="O11" s="5">
        <v>3430</v>
      </c>
      <c r="P11" s="5">
        <v>3437</v>
      </c>
      <c r="Q11" s="5">
        <v>3513</v>
      </c>
      <c r="R11" s="5">
        <v>3515.6239999999998</v>
      </c>
      <c r="S11" s="5">
        <v>3402.0039999999999</v>
      </c>
      <c r="T11" s="5">
        <v>3577.91</v>
      </c>
      <c r="U11" s="5">
        <v>3568.66</v>
      </c>
      <c r="V11" s="5">
        <v>3536.9949999999999</v>
      </c>
      <c r="W11" s="5">
        <v>3662.8049999999998</v>
      </c>
      <c r="X11" s="5">
        <v>3565.422</v>
      </c>
      <c r="Y11" s="5">
        <v>3324.7919999999999</v>
      </c>
      <c r="Z11" s="5">
        <v>3308.078</v>
      </c>
      <c r="AA11" s="5">
        <v>3265.616</v>
      </c>
    </row>
    <row r="12" spans="2:27" x14ac:dyDescent="0.25">
      <c r="B12" s="2" t="s">
        <v>7</v>
      </c>
      <c r="C12" s="5">
        <v>4185</v>
      </c>
      <c r="D12" s="5">
        <v>4182</v>
      </c>
      <c r="E12" s="5">
        <v>4021.2310000000002</v>
      </c>
      <c r="F12" s="5">
        <v>3989.24</v>
      </c>
      <c r="G12" s="5">
        <v>3904.703</v>
      </c>
      <c r="H12" s="5">
        <v>3595.2779999999998</v>
      </c>
      <c r="I12" s="5">
        <v>3243.6979999999999</v>
      </c>
      <c r="J12" s="5">
        <v>3115.0059999999999</v>
      </c>
      <c r="K12" s="5">
        <v>3132.1489999999999</v>
      </c>
      <c r="L12" s="5">
        <v>3050</v>
      </c>
      <c r="M12" s="5">
        <v>2964</v>
      </c>
      <c r="N12" s="5">
        <v>3006</v>
      </c>
      <c r="O12" s="5">
        <v>2861</v>
      </c>
      <c r="P12" s="5">
        <v>2683</v>
      </c>
      <c r="Q12" s="5">
        <v>2345</v>
      </c>
      <c r="R12" s="5">
        <v>2250.8409999999999</v>
      </c>
      <c r="S12" s="5">
        <v>2150.58</v>
      </c>
      <c r="T12" s="5">
        <v>2065.5970000000002</v>
      </c>
      <c r="U12" s="5">
        <v>1844.3689999999999</v>
      </c>
      <c r="V12" s="5">
        <v>1668.2190000000001</v>
      </c>
      <c r="W12" s="5">
        <v>1662.845</v>
      </c>
      <c r="X12" s="5">
        <v>1569.252</v>
      </c>
      <c r="Y12" s="5">
        <v>1444.095</v>
      </c>
      <c r="Z12" s="5">
        <v>1448.63</v>
      </c>
      <c r="AA12" s="5">
        <v>1378.3789999999999</v>
      </c>
    </row>
    <row r="13" spans="2:27" x14ac:dyDescent="0.25">
      <c r="B13" s="2" t="s">
        <v>8</v>
      </c>
      <c r="C13" s="5">
        <v>1110</v>
      </c>
      <c r="D13" s="5">
        <v>1025</v>
      </c>
      <c r="E13" s="5">
        <v>1000.182</v>
      </c>
      <c r="F13" s="5">
        <v>1042.0170000000001</v>
      </c>
      <c r="G13" s="5">
        <v>1077.423</v>
      </c>
      <c r="H13" s="5">
        <v>998.26599999999996</v>
      </c>
      <c r="I13" s="5">
        <v>880.88199999999995</v>
      </c>
      <c r="J13" s="5">
        <v>868.923</v>
      </c>
      <c r="K13" s="5">
        <v>924.48</v>
      </c>
      <c r="L13" s="5">
        <v>787</v>
      </c>
      <c r="M13" s="5">
        <v>832</v>
      </c>
      <c r="N13" s="5">
        <v>823</v>
      </c>
      <c r="O13" s="5">
        <v>647</v>
      </c>
      <c r="P13" s="5">
        <v>474</v>
      </c>
      <c r="Q13" s="5">
        <v>471</v>
      </c>
      <c r="R13" s="5">
        <v>466.64100000000002</v>
      </c>
      <c r="S13" s="5">
        <v>465.7</v>
      </c>
      <c r="T13" s="5">
        <v>556.35599999999999</v>
      </c>
      <c r="U13" s="5">
        <v>515.05700000000002</v>
      </c>
      <c r="V13" s="5">
        <v>518.14300000000003</v>
      </c>
      <c r="W13" s="5">
        <v>461.27699999999999</v>
      </c>
      <c r="X13" s="5">
        <v>508.65100000000001</v>
      </c>
      <c r="Y13" s="5">
        <v>516.76400000000001</v>
      </c>
      <c r="Z13" s="5">
        <v>524.39400000000001</v>
      </c>
      <c r="AA13" s="5">
        <v>525.89400000000001</v>
      </c>
    </row>
    <row r="14" spans="2:27" x14ac:dyDescent="0.25">
      <c r="B14" s="2" t="s">
        <v>9</v>
      </c>
      <c r="C14" s="5">
        <v>10319</v>
      </c>
      <c r="D14" s="5">
        <v>10342</v>
      </c>
      <c r="E14" s="5">
        <v>10307.438</v>
      </c>
      <c r="F14" s="5">
        <v>10290.031000000001</v>
      </c>
      <c r="G14" s="5">
        <v>10194.231</v>
      </c>
      <c r="H14" s="5">
        <v>9659.9699999999993</v>
      </c>
      <c r="I14" s="5">
        <v>9164.5470000000005</v>
      </c>
      <c r="J14" s="5">
        <v>9620.8799999999992</v>
      </c>
      <c r="K14" s="5">
        <v>10236.843000000001</v>
      </c>
      <c r="L14" s="5">
        <v>10210</v>
      </c>
      <c r="M14" s="5">
        <v>9994</v>
      </c>
      <c r="N14" s="5">
        <v>10030</v>
      </c>
      <c r="O14" s="5">
        <v>9880</v>
      </c>
      <c r="P14" s="5">
        <v>9108</v>
      </c>
      <c r="Q14" s="5">
        <v>8226</v>
      </c>
      <c r="R14" s="5">
        <v>7983.7839999999997</v>
      </c>
      <c r="S14" s="5">
        <v>7428.5820000000003</v>
      </c>
      <c r="T14" s="5">
        <v>7817.3919999999998</v>
      </c>
      <c r="U14" s="5">
        <v>7555.6</v>
      </c>
      <c r="V14" s="5">
        <v>7524.0770000000002</v>
      </c>
      <c r="W14" s="5">
        <v>7541.0529999999999</v>
      </c>
      <c r="X14" s="5">
        <v>7195.3680000000004</v>
      </c>
      <c r="Y14" s="5">
        <v>6749.2640000000001</v>
      </c>
      <c r="Z14" s="5">
        <v>6365.4160000000002</v>
      </c>
      <c r="AA14" s="5">
        <v>6294.8180000000002</v>
      </c>
    </row>
    <row r="15" spans="2:27" x14ac:dyDescent="0.25">
      <c r="B15" s="2" t="s">
        <v>10</v>
      </c>
      <c r="C15" s="5">
        <v>5278</v>
      </c>
      <c r="D15" s="5">
        <v>5282</v>
      </c>
      <c r="E15" s="5">
        <v>5319.4170000000004</v>
      </c>
      <c r="F15" s="5">
        <v>5305.8789999999999</v>
      </c>
      <c r="G15" s="5">
        <v>5004.9070000000002</v>
      </c>
      <c r="H15" s="5">
        <v>4819.0469999999996</v>
      </c>
      <c r="I15" s="5">
        <v>4514.2030000000004</v>
      </c>
      <c r="J15" s="5">
        <v>4519.8440000000001</v>
      </c>
      <c r="K15" s="5">
        <v>4715.7110000000002</v>
      </c>
      <c r="L15" s="5">
        <v>4828</v>
      </c>
      <c r="M15" s="5">
        <v>4994</v>
      </c>
      <c r="N15" s="5">
        <v>5054</v>
      </c>
      <c r="O15" s="5">
        <v>5410</v>
      </c>
      <c r="P15" s="5">
        <v>5194</v>
      </c>
      <c r="Q15" s="5">
        <v>5252</v>
      </c>
      <c r="R15" s="5">
        <v>5297.6419999999998</v>
      </c>
      <c r="S15" s="5">
        <v>5216.2060000000001</v>
      </c>
      <c r="T15" s="5">
        <v>5540.4989999999998</v>
      </c>
      <c r="U15" s="5">
        <v>5513.0649999999996</v>
      </c>
      <c r="V15" s="5">
        <v>5276.3909999999996</v>
      </c>
      <c r="W15" s="5">
        <v>5412.2129999999997</v>
      </c>
      <c r="X15" s="5">
        <v>5821.2089999999998</v>
      </c>
      <c r="Y15" s="5">
        <v>5852.7030000000004</v>
      </c>
      <c r="Z15" s="5">
        <v>5854.6270000000004</v>
      </c>
      <c r="AA15" s="5">
        <v>5703.4219999999996</v>
      </c>
    </row>
    <row r="16" spans="2:27" x14ac:dyDescent="0.25">
      <c r="B16" s="2" t="s">
        <v>11</v>
      </c>
      <c r="C16" s="5">
        <v>10044</v>
      </c>
      <c r="D16" s="5">
        <v>9944</v>
      </c>
      <c r="E16" s="5">
        <v>9980.8960000000006</v>
      </c>
      <c r="F16" s="5">
        <v>9702.4220000000005</v>
      </c>
      <c r="G16" s="5">
        <v>9597.2649999999994</v>
      </c>
      <c r="H16" s="5">
        <v>8878.5059999999994</v>
      </c>
      <c r="I16" s="5">
        <v>8236.9259999999995</v>
      </c>
      <c r="J16" s="5">
        <v>7837.826</v>
      </c>
      <c r="K16" s="5">
        <v>8004.7510000000002</v>
      </c>
      <c r="L16" s="5">
        <v>7630</v>
      </c>
      <c r="M16" s="5">
        <v>7544</v>
      </c>
      <c r="N16" s="5">
        <v>7084</v>
      </c>
      <c r="O16" s="5">
        <v>7140</v>
      </c>
      <c r="P16" s="5">
        <v>7371</v>
      </c>
      <c r="Q16" s="5">
        <v>7252</v>
      </c>
      <c r="R16" s="5">
        <v>7016.1170000000002</v>
      </c>
      <c r="S16" s="5">
        <v>6560.1469999999999</v>
      </c>
      <c r="T16" s="5">
        <v>6578.5929999999998</v>
      </c>
      <c r="U16" s="5">
        <v>6835.5429999999997</v>
      </c>
      <c r="V16" s="5">
        <v>6722.08</v>
      </c>
      <c r="W16" s="5">
        <v>6958.3980000000001</v>
      </c>
      <c r="X16" s="5">
        <v>7191.7910000000002</v>
      </c>
      <c r="Y16" s="5">
        <v>7037.3720000000003</v>
      </c>
      <c r="Z16" s="5">
        <v>7207.5789999999997</v>
      </c>
      <c r="AA16" s="5">
        <v>7046.7169999999996</v>
      </c>
    </row>
    <row r="17" spans="2:27" x14ac:dyDescent="0.25">
      <c r="B17" s="2" t="s">
        <v>12</v>
      </c>
      <c r="C17" s="5">
        <v>10728</v>
      </c>
      <c r="D17" s="5">
        <v>10297</v>
      </c>
      <c r="E17" s="5">
        <v>10035.852000000001</v>
      </c>
      <c r="F17" s="5">
        <v>10017.905000000001</v>
      </c>
      <c r="G17" s="5">
        <v>10001.766</v>
      </c>
      <c r="H17" s="5">
        <v>9637.2690000000002</v>
      </c>
      <c r="I17" s="5">
        <v>9316.4359999999997</v>
      </c>
      <c r="J17" s="5">
        <v>9426.5010000000002</v>
      </c>
      <c r="K17" s="5">
        <v>9504.7549999999992</v>
      </c>
      <c r="L17" s="5">
        <v>9606</v>
      </c>
      <c r="M17" s="5">
        <v>9738</v>
      </c>
      <c r="N17" s="5">
        <v>10007</v>
      </c>
      <c r="O17" s="5">
        <v>10775</v>
      </c>
      <c r="P17" s="5">
        <v>10552</v>
      </c>
      <c r="Q17" s="5">
        <v>10574</v>
      </c>
      <c r="R17" s="5">
        <v>10705.924999999999</v>
      </c>
      <c r="S17" s="5">
        <v>10417.028</v>
      </c>
      <c r="T17" s="5">
        <v>10981.069</v>
      </c>
      <c r="U17" s="5">
        <v>10955.448</v>
      </c>
      <c r="V17" s="5">
        <v>10995.674000000001</v>
      </c>
      <c r="W17" s="5">
        <v>11254.723</v>
      </c>
      <c r="X17" s="5">
        <v>11163.123</v>
      </c>
      <c r="Y17" s="5">
        <v>11088.066000000001</v>
      </c>
      <c r="Z17" s="5">
        <v>11247.476000000001</v>
      </c>
      <c r="AA17" s="5">
        <v>11006.285</v>
      </c>
    </row>
    <row r="18" spans="2:27" x14ac:dyDescent="0.25">
      <c r="B18" s="2" t="s">
        <v>13</v>
      </c>
      <c r="C18" s="5">
        <v>3417</v>
      </c>
      <c r="D18" s="5">
        <v>3360</v>
      </c>
      <c r="E18" s="5">
        <v>3321.087</v>
      </c>
      <c r="F18" s="5">
        <v>3162.1260000000002</v>
      </c>
      <c r="G18" s="5">
        <v>3198.7460000000001</v>
      </c>
      <c r="H18" s="5">
        <v>2859.59</v>
      </c>
      <c r="I18" s="5">
        <v>2604.1109999999999</v>
      </c>
      <c r="J18" s="5">
        <v>2642.4290000000001</v>
      </c>
      <c r="K18" s="5">
        <v>2586.1869999999999</v>
      </c>
      <c r="L18" s="5">
        <v>2586</v>
      </c>
      <c r="M18" s="5">
        <v>2719</v>
      </c>
      <c r="N18" s="5">
        <v>2653</v>
      </c>
      <c r="O18" s="5">
        <v>2872</v>
      </c>
      <c r="P18" s="5">
        <v>2780</v>
      </c>
      <c r="Q18" s="5">
        <v>2915</v>
      </c>
      <c r="R18" s="5">
        <v>3075.1170000000002</v>
      </c>
      <c r="S18" s="5">
        <v>3159.2579999999998</v>
      </c>
      <c r="T18" s="5">
        <v>3267.8040000000001</v>
      </c>
      <c r="U18" s="5">
        <v>3319.7620000000002</v>
      </c>
      <c r="V18" s="5">
        <v>3181.6309999999999</v>
      </c>
      <c r="W18" s="5">
        <v>3377.9110000000001</v>
      </c>
      <c r="X18" s="5">
        <v>3277.9540000000002</v>
      </c>
      <c r="Y18" s="5">
        <v>3233.116</v>
      </c>
      <c r="Z18" s="5">
        <v>3471.2020000000002</v>
      </c>
      <c r="AA18" s="5">
        <v>3417.442</v>
      </c>
    </row>
    <row r="19" spans="2:27" x14ac:dyDescent="0.25">
      <c r="B19" s="2" t="s">
        <v>14</v>
      </c>
      <c r="C19" s="5">
        <v>2893</v>
      </c>
      <c r="D19" s="5">
        <v>2729</v>
      </c>
      <c r="E19" s="5">
        <v>2747.7420000000002</v>
      </c>
      <c r="F19" s="5">
        <v>2834.16</v>
      </c>
      <c r="G19" s="5">
        <v>2706.4589999999998</v>
      </c>
      <c r="H19" s="5">
        <v>2356.6350000000002</v>
      </c>
      <c r="I19" s="5">
        <v>2220.7710000000002</v>
      </c>
      <c r="J19" s="5">
        <v>2359.16</v>
      </c>
      <c r="K19" s="5">
        <v>2416.627</v>
      </c>
      <c r="L19" s="5">
        <v>2477</v>
      </c>
      <c r="M19" s="5">
        <v>2538</v>
      </c>
      <c r="N19" s="5">
        <v>2464</v>
      </c>
      <c r="O19" s="5">
        <v>2603</v>
      </c>
      <c r="P19" s="5">
        <v>2694</v>
      </c>
      <c r="Q19" s="5">
        <v>2706</v>
      </c>
      <c r="R19" s="5">
        <v>2805.2629999999999</v>
      </c>
      <c r="S19" s="5">
        <v>3092.2460000000001</v>
      </c>
      <c r="T19" s="5">
        <v>3289.3690000000001</v>
      </c>
      <c r="U19" s="5">
        <v>3219.3760000000002</v>
      </c>
      <c r="V19" s="5">
        <v>3392.7730000000001</v>
      </c>
      <c r="W19" s="5">
        <v>3615.1860000000001</v>
      </c>
      <c r="X19" s="5">
        <v>3715.2779999999998</v>
      </c>
      <c r="Y19" s="5">
        <v>3529.03</v>
      </c>
      <c r="Z19" s="5">
        <v>3569.7379999999998</v>
      </c>
      <c r="AA19" s="5">
        <v>3427.973</v>
      </c>
    </row>
    <row r="20" spans="2:27" x14ac:dyDescent="0.25">
      <c r="B20" s="2" t="s">
        <v>15</v>
      </c>
      <c r="C20" s="5">
        <v>11578</v>
      </c>
      <c r="D20" s="5">
        <v>11421</v>
      </c>
      <c r="E20" s="5">
        <v>11373.52</v>
      </c>
      <c r="F20" s="5">
        <v>11489.51</v>
      </c>
      <c r="G20" s="5">
        <v>11370.225</v>
      </c>
      <c r="H20" s="5">
        <v>11258.114</v>
      </c>
      <c r="I20" s="5">
        <v>11085.163</v>
      </c>
      <c r="J20" s="5">
        <v>11258.52</v>
      </c>
      <c r="K20" s="5">
        <v>11418.422</v>
      </c>
      <c r="L20" s="5">
        <v>11290</v>
      </c>
      <c r="M20" s="5">
        <v>11350</v>
      </c>
      <c r="N20" s="5">
        <v>10946</v>
      </c>
      <c r="O20" s="5">
        <v>11143</v>
      </c>
      <c r="P20" s="5">
        <v>10692</v>
      </c>
      <c r="Q20" s="5">
        <v>10122</v>
      </c>
      <c r="R20" s="5">
        <v>10093.161</v>
      </c>
      <c r="S20" s="5">
        <v>9518.098</v>
      </c>
      <c r="T20" s="5">
        <v>9579.7950000000001</v>
      </c>
      <c r="U20" s="5">
        <v>9831.1190000000006</v>
      </c>
      <c r="V20" s="5">
        <v>9537.8349999999991</v>
      </c>
      <c r="W20" s="5">
        <v>9097.2139999999999</v>
      </c>
      <c r="X20" s="5">
        <v>8966.8739999999998</v>
      </c>
      <c r="Y20" s="5">
        <v>9056.1569999999992</v>
      </c>
      <c r="Z20" s="5">
        <v>9457.1090000000004</v>
      </c>
      <c r="AA20" s="5">
        <v>9015.8510000000006</v>
      </c>
    </row>
    <row r="21" spans="2:27" x14ac:dyDescent="0.25">
      <c r="B21" s="2" t="s">
        <v>16</v>
      </c>
      <c r="C21" s="5">
        <v>8300</v>
      </c>
      <c r="D21" s="5">
        <v>8010</v>
      </c>
      <c r="E21" s="5">
        <v>7996.7820000000002</v>
      </c>
      <c r="F21" s="5">
        <v>8016.6959999999999</v>
      </c>
      <c r="G21" s="5">
        <v>8083.0810000000001</v>
      </c>
      <c r="H21" s="5">
        <v>7988.1130000000003</v>
      </c>
      <c r="I21" s="5">
        <v>7981.0129999999999</v>
      </c>
      <c r="J21" s="5">
        <v>8183.91</v>
      </c>
      <c r="K21" s="5">
        <v>8238.4750000000004</v>
      </c>
      <c r="L21" s="5">
        <v>8311</v>
      </c>
      <c r="M21" s="5">
        <v>8242</v>
      </c>
      <c r="N21" s="5">
        <v>8145</v>
      </c>
      <c r="O21" s="5">
        <v>8283</v>
      </c>
      <c r="P21" s="5">
        <v>8049</v>
      </c>
      <c r="Q21" s="5">
        <v>7708</v>
      </c>
      <c r="R21" s="5">
        <v>8014.9480000000003</v>
      </c>
      <c r="S21" s="5">
        <v>7893.5810000000001</v>
      </c>
      <c r="T21" s="5">
        <v>7808.6670000000004</v>
      </c>
      <c r="U21" s="5">
        <v>7933.9340000000002</v>
      </c>
      <c r="V21" s="5">
        <v>7886.8190000000004</v>
      </c>
      <c r="W21" s="5">
        <v>8125.2190000000001</v>
      </c>
      <c r="X21" s="5">
        <v>7955.6279999999997</v>
      </c>
      <c r="Y21" s="5">
        <v>7716.9880000000003</v>
      </c>
      <c r="Z21" s="5">
        <v>7412.4690000000001</v>
      </c>
      <c r="AA21" s="5">
        <v>7249.27</v>
      </c>
    </row>
    <row r="22" spans="2:27" x14ac:dyDescent="0.25">
      <c r="B22" s="2" t="s">
        <v>17</v>
      </c>
      <c r="C22" s="5">
        <v>10462</v>
      </c>
      <c r="D22" s="5">
        <v>10124</v>
      </c>
      <c r="E22" s="5">
        <v>10214.617</v>
      </c>
      <c r="F22" s="5">
        <v>10302.880999999999</v>
      </c>
      <c r="G22" s="5">
        <v>10189.916999999999</v>
      </c>
      <c r="H22" s="5">
        <v>9742.3619999999992</v>
      </c>
      <c r="I22" s="5">
        <v>9539.5</v>
      </c>
      <c r="J22" s="5">
        <v>9735.6769999999997</v>
      </c>
      <c r="K22" s="5">
        <v>9704.7039999999997</v>
      </c>
      <c r="L22" s="5">
        <v>10109</v>
      </c>
      <c r="M22" s="5">
        <v>10350</v>
      </c>
      <c r="N22" s="5">
        <v>10340</v>
      </c>
      <c r="O22" s="5">
        <v>11388</v>
      </c>
      <c r="P22" s="5">
        <v>11098</v>
      </c>
      <c r="Q22" s="5">
        <v>11192</v>
      </c>
      <c r="R22" s="5">
        <v>11554.566999999999</v>
      </c>
      <c r="S22" s="5">
        <v>11605.114</v>
      </c>
      <c r="T22" s="5">
        <v>12655.495000000001</v>
      </c>
      <c r="U22" s="5">
        <v>12362.316000000001</v>
      </c>
      <c r="V22" s="5">
        <v>12241.264999999999</v>
      </c>
      <c r="W22" s="5">
        <v>12717.273999999999</v>
      </c>
      <c r="X22" s="5">
        <v>12389.032999999999</v>
      </c>
      <c r="Y22" s="5">
        <v>12261.763999999999</v>
      </c>
      <c r="Z22" s="5">
        <v>12139.441000000001</v>
      </c>
      <c r="AA22" s="5">
        <v>11019.1</v>
      </c>
    </row>
    <row r="23" spans="2:27" x14ac:dyDescent="0.25">
      <c r="B23" s="2" t="s">
        <v>18</v>
      </c>
      <c r="C23" s="5">
        <v>9582</v>
      </c>
      <c r="D23" s="5">
        <v>9165</v>
      </c>
      <c r="E23" s="5">
        <v>9155.3529999999992</v>
      </c>
      <c r="F23" s="5">
        <v>9104.7819999999992</v>
      </c>
      <c r="G23" s="5">
        <v>9008.2659999999996</v>
      </c>
      <c r="H23" s="5">
        <v>8455.9449999999997</v>
      </c>
      <c r="I23" s="5">
        <v>8014.1989999999996</v>
      </c>
      <c r="J23" s="5">
        <v>7802.24</v>
      </c>
      <c r="K23" s="5">
        <v>7814.7979999999998</v>
      </c>
      <c r="L23" s="5">
        <v>7812</v>
      </c>
      <c r="M23" s="5">
        <v>7811</v>
      </c>
      <c r="N23" s="5">
        <v>7605</v>
      </c>
      <c r="O23" s="5">
        <v>7756</v>
      </c>
      <c r="P23" s="5">
        <v>7855</v>
      </c>
      <c r="Q23" s="5">
        <v>7822</v>
      </c>
      <c r="R23" s="5">
        <v>7591.5320000000002</v>
      </c>
      <c r="S23" s="5">
        <v>7528.7470000000003</v>
      </c>
      <c r="T23" s="5">
        <v>7683.6329999999998</v>
      </c>
      <c r="U23" s="5">
        <v>7848.6570000000002</v>
      </c>
      <c r="V23" s="5">
        <v>7764.2129999999997</v>
      </c>
      <c r="W23" s="5">
        <v>8169.2879999999996</v>
      </c>
      <c r="X23" s="5">
        <v>8322.0400000000009</v>
      </c>
      <c r="Y23" s="5">
        <v>8300.09</v>
      </c>
      <c r="Z23" s="5">
        <v>8630.7489999999998</v>
      </c>
      <c r="AA23" s="5">
        <v>8232.125</v>
      </c>
    </row>
    <row r="24" spans="2:27" x14ac:dyDescent="0.25">
      <c r="B24" s="2" t="s">
        <v>19</v>
      </c>
      <c r="C24" s="5">
        <v>6638</v>
      </c>
      <c r="D24" s="5">
        <v>6618</v>
      </c>
      <c r="E24" s="5">
        <v>6519.89</v>
      </c>
      <c r="F24" s="5">
        <v>6408.2820000000002</v>
      </c>
      <c r="G24" s="5">
        <v>6265.03</v>
      </c>
      <c r="H24" s="5">
        <v>5955.3</v>
      </c>
      <c r="I24" s="5">
        <v>5585.2389999999996</v>
      </c>
      <c r="J24" s="5">
        <v>5573.3860000000004</v>
      </c>
      <c r="K24" s="5">
        <v>5701.6120000000001</v>
      </c>
      <c r="L24" s="5">
        <v>5666</v>
      </c>
      <c r="M24" s="5">
        <v>5748</v>
      </c>
      <c r="N24" s="5">
        <v>5741</v>
      </c>
      <c r="O24" s="5">
        <v>5700</v>
      </c>
      <c r="P24" s="5">
        <v>5504</v>
      </c>
      <c r="Q24" s="5">
        <v>5408</v>
      </c>
      <c r="R24" s="5">
        <v>5654.6139999999996</v>
      </c>
      <c r="S24" s="5">
        <v>5501.6019999999999</v>
      </c>
      <c r="T24" s="5">
        <v>5601.076</v>
      </c>
      <c r="U24" s="5">
        <v>5218.107</v>
      </c>
      <c r="V24" s="5">
        <v>5237.5969999999998</v>
      </c>
      <c r="W24" s="5">
        <v>5593.2269999999999</v>
      </c>
      <c r="X24" s="5">
        <v>5672.3639999999996</v>
      </c>
      <c r="Y24" s="5">
        <v>5681.7460000000001</v>
      </c>
      <c r="Z24" s="5">
        <v>6058.6469999999999</v>
      </c>
      <c r="AA24" s="5">
        <v>6159.3310000000001</v>
      </c>
    </row>
    <row r="25" spans="2:27" x14ac:dyDescent="0.25">
      <c r="B25" s="2" t="s">
        <v>20</v>
      </c>
      <c r="C25" s="5">
        <v>3904</v>
      </c>
      <c r="D25" s="5">
        <v>3763</v>
      </c>
      <c r="E25" s="5">
        <v>3582.3679999999999</v>
      </c>
      <c r="F25" s="5">
        <v>3428.9209999999998</v>
      </c>
      <c r="G25" s="5">
        <v>3314.8150000000001</v>
      </c>
      <c r="H25" s="5">
        <v>2858.06</v>
      </c>
      <c r="I25" s="5">
        <v>2657.768</v>
      </c>
      <c r="J25" s="5">
        <v>2585.2289999999998</v>
      </c>
      <c r="K25" s="5">
        <v>2462.19</v>
      </c>
      <c r="L25" s="5">
        <v>2498</v>
      </c>
      <c r="M25" s="5">
        <v>2510</v>
      </c>
      <c r="N25" s="5">
        <v>2644</v>
      </c>
      <c r="O25" s="5">
        <v>2645</v>
      </c>
      <c r="P25" s="5">
        <v>2606</v>
      </c>
      <c r="Q25" s="5">
        <v>2420</v>
      </c>
      <c r="R25" s="5">
        <v>2386.5569999999998</v>
      </c>
      <c r="S25" s="5">
        <v>2371.6610000000001</v>
      </c>
      <c r="T25" s="5">
        <v>2338.6849999999999</v>
      </c>
      <c r="U25" s="5">
        <v>2255.6959999999999</v>
      </c>
      <c r="V25" s="5">
        <v>2426.6309999999999</v>
      </c>
      <c r="W25" s="5">
        <v>2390.3380000000002</v>
      </c>
      <c r="X25" s="5">
        <v>2385.1799999999998</v>
      </c>
      <c r="Y25" s="5">
        <v>2286.64</v>
      </c>
      <c r="Z25" s="5">
        <v>2277.6480000000001</v>
      </c>
      <c r="AA25" s="5">
        <v>2085.1990000000001</v>
      </c>
    </row>
    <row r="26" spans="2:27" x14ac:dyDescent="0.25">
      <c r="B26" s="2" t="s">
        <v>21</v>
      </c>
      <c r="C26" s="5">
        <v>13671</v>
      </c>
      <c r="D26" s="5">
        <v>13309</v>
      </c>
      <c r="E26" s="5">
        <v>13263.683999999999</v>
      </c>
      <c r="F26" s="5">
        <v>13234.438</v>
      </c>
      <c r="G26" s="5">
        <v>12910.968000000001</v>
      </c>
      <c r="H26" s="5">
        <v>12480.918</v>
      </c>
      <c r="I26" s="5">
        <v>12152.121999999999</v>
      </c>
      <c r="J26" s="5">
        <v>12154.929</v>
      </c>
      <c r="K26" s="5">
        <v>12330.554</v>
      </c>
      <c r="L26" s="5">
        <v>12437</v>
      </c>
      <c r="M26" s="5">
        <v>12265</v>
      </c>
      <c r="N26" s="5">
        <v>11973</v>
      </c>
      <c r="O26" s="5">
        <v>12835</v>
      </c>
      <c r="P26" s="5">
        <v>12906</v>
      </c>
      <c r="Q26" s="5">
        <v>12459</v>
      </c>
      <c r="R26" s="5">
        <v>12586.450999999999</v>
      </c>
      <c r="S26" s="5">
        <v>12492.342000000001</v>
      </c>
      <c r="T26" s="5">
        <v>12857.898999999999</v>
      </c>
      <c r="U26" s="5">
        <v>12964.058999999999</v>
      </c>
      <c r="V26" s="5">
        <v>12956.66</v>
      </c>
      <c r="W26" s="5">
        <v>13167.548000000001</v>
      </c>
      <c r="X26" s="5">
        <v>12683.833000000001</v>
      </c>
      <c r="Y26" s="5">
        <v>13133.665000000001</v>
      </c>
      <c r="Z26" s="5">
        <v>12820.121999999999</v>
      </c>
      <c r="AA26" s="5">
        <v>11866.103999999999</v>
      </c>
    </row>
    <row r="27" spans="2:27" x14ac:dyDescent="0.25">
      <c r="B27" s="2" t="s">
        <v>22</v>
      </c>
      <c r="C27" s="5">
        <v>8486</v>
      </c>
      <c r="D27" s="5">
        <v>8228</v>
      </c>
      <c r="E27" s="5">
        <v>8147.7579999999998</v>
      </c>
      <c r="F27" s="5">
        <v>8054.0559999999996</v>
      </c>
      <c r="G27" s="5">
        <v>8079.0280000000002</v>
      </c>
      <c r="H27" s="5">
        <v>7477.48</v>
      </c>
      <c r="I27" s="5">
        <v>7100.5569999999998</v>
      </c>
      <c r="J27" s="5">
        <v>7122.4070000000002</v>
      </c>
      <c r="K27" s="5">
        <v>7287.5389999999998</v>
      </c>
      <c r="L27" s="5">
        <v>7043</v>
      </c>
      <c r="M27" s="5">
        <v>7087</v>
      </c>
      <c r="N27" s="5">
        <v>7260</v>
      </c>
      <c r="O27" s="5">
        <v>7502</v>
      </c>
      <c r="P27" s="5">
        <v>7458</v>
      </c>
      <c r="Q27" s="5">
        <v>7358</v>
      </c>
      <c r="R27" s="5">
        <v>7106.2129999999997</v>
      </c>
      <c r="S27" s="5">
        <v>7219.3860000000004</v>
      </c>
      <c r="T27" s="5">
        <v>7357.3869999999997</v>
      </c>
      <c r="U27" s="5">
        <v>7394.1180000000004</v>
      </c>
      <c r="V27" s="5">
        <v>7330.049</v>
      </c>
      <c r="W27" s="5">
        <v>7663.4470000000001</v>
      </c>
      <c r="X27" s="5">
        <v>7927.9</v>
      </c>
      <c r="Y27" s="5">
        <v>7924.4570000000003</v>
      </c>
      <c r="Z27" s="5">
        <v>8112.9589999999998</v>
      </c>
      <c r="AA27" s="5">
        <v>8923.9459999999999</v>
      </c>
    </row>
    <row r="28" spans="2:27" x14ac:dyDescent="0.25">
      <c r="B28" s="2" t="s">
        <v>23</v>
      </c>
      <c r="C28" s="5">
        <v>5527</v>
      </c>
      <c r="D28" s="5">
        <v>5406</v>
      </c>
      <c r="E28" s="5">
        <v>5409.1080000000002</v>
      </c>
      <c r="F28" s="5">
        <v>5203.8019999999997</v>
      </c>
      <c r="G28" s="5">
        <v>5095.8050000000003</v>
      </c>
      <c r="H28" s="5">
        <v>4714.4530000000004</v>
      </c>
      <c r="I28" s="5">
        <v>4534.6409999999996</v>
      </c>
      <c r="J28" s="5">
        <v>4363.0309999999999</v>
      </c>
      <c r="K28" s="5">
        <v>4328.4040000000005</v>
      </c>
      <c r="L28" s="5">
        <v>4124</v>
      </c>
      <c r="M28" s="5">
        <v>3825</v>
      </c>
      <c r="N28" s="5">
        <v>3857</v>
      </c>
      <c r="O28" s="5">
        <v>3723</v>
      </c>
      <c r="P28" s="5">
        <v>3870</v>
      </c>
      <c r="Q28" s="5">
        <v>3606</v>
      </c>
      <c r="R28" s="5">
        <v>3642.4549999999999</v>
      </c>
      <c r="S28" s="5">
        <v>3293.7660000000001</v>
      </c>
      <c r="T28" s="5">
        <v>3251.9650000000001</v>
      </c>
      <c r="U28" s="5">
        <v>3314.826</v>
      </c>
      <c r="V28" s="5">
        <v>3200.4360000000001</v>
      </c>
      <c r="W28" s="5">
        <v>2893.1950000000002</v>
      </c>
      <c r="X28" s="5">
        <v>2817.873</v>
      </c>
      <c r="Y28" s="5">
        <v>2907.6970000000001</v>
      </c>
      <c r="Z28" s="5">
        <v>3077.8649999999998</v>
      </c>
      <c r="AA28" s="5">
        <v>3087.8580000000002</v>
      </c>
    </row>
    <row r="29" spans="2:27" x14ac:dyDescent="0.25">
      <c r="B29" s="2" t="s">
        <v>24</v>
      </c>
      <c r="C29" s="5">
        <v>1826</v>
      </c>
      <c r="D29" s="5">
        <v>1722</v>
      </c>
      <c r="E29" s="5">
        <v>1818.277</v>
      </c>
      <c r="F29" s="5">
        <v>1694.133</v>
      </c>
      <c r="G29" s="5">
        <v>1623.2149999999999</v>
      </c>
      <c r="H29" s="5">
        <v>1688.8989999999999</v>
      </c>
      <c r="I29" s="5">
        <v>1587.3330000000001</v>
      </c>
      <c r="J29" s="5">
        <v>1461.6510000000001</v>
      </c>
      <c r="K29" s="5">
        <v>1361.3240000000001</v>
      </c>
      <c r="L29" s="5">
        <v>1311</v>
      </c>
      <c r="M29" s="5">
        <v>1266</v>
      </c>
      <c r="N29" s="5">
        <v>1103</v>
      </c>
      <c r="O29" s="5">
        <v>1115</v>
      </c>
      <c r="P29" s="5">
        <v>1106</v>
      </c>
      <c r="Q29" s="5">
        <v>1077</v>
      </c>
      <c r="R29" s="5">
        <v>1047.3910000000001</v>
      </c>
      <c r="S29" s="5">
        <v>1105.136</v>
      </c>
      <c r="T29" s="5">
        <v>1076.6079999999999</v>
      </c>
      <c r="U29" s="5">
        <v>1169.9860000000001</v>
      </c>
      <c r="V29" s="5">
        <v>1149.6179999999999</v>
      </c>
      <c r="W29" s="5">
        <v>1145.241</v>
      </c>
      <c r="X29" s="5">
        <v>1143.146</v>
      </c>
      <c r="Y29" s="5">
        <v>1122.17</v>
      </c>
      <c r="Z29" s="5">
        <v>1210.597</v>
      </c>
      <c r="AA29" s="5">
        <v>1059.528</v>
      </c>
    </row>
    <row r="30" spans="2:27" x14ac:dyDescent="0.25">
      <c r="B30" s="2" t="s">
        <v>25</v>
      </c>
      <c r="C30" s="5">
        <v>2068</v>
      </c>
      <c r="D30" s="5">
        <v>2040</v>
      </c>
      <c r="E30" s="5">
        <v>1971.259</v>
      </c>
      <c r="F30" s="5">
        <v>1966.4970000000001</v>
      </c>
      <c r="G30" s="5">
        <v>1857.9259999999999</v>
      </c>
      <c r="H30" s="5">
        <v>1603.3810000000001</v>
      </c>
      <c r="I30" s="5">
        <v>1590.3689999999999</v>
      </c>
      <c r="J30" s="5">
        <v>1679.1510000000001</v>
      </c>
      <c r="K30" s="5">
        <v>1618.9860000000001</v>
      </c>
      <c r="L30" s="5">
        <v>1694</v>
      </c>
      <c r="M30" s="5">
        <v>1717</v>
      </c>
      <c r="N30" s="5">
        <v>1729</v>
      </c>
      <c r="O30" s="5">
        <v>1898</v>
      </c>
      <c r="P30" s="5">
        <v>1735</v>
      </c>
      <c r="Q30" s="5">
        <v>1577</v>
      </c>
      <c r="R30" s="5">
        <v>1594.095</v>
      </c>
      <c r="S30" s="5">
        <v>1575.9349999999999</v>
      </c>
      <c r="T30" s="5">
        <v>1764.5820000000001</v>
      </c>
      <c r="U30" s="5">
        <v>1776.3920000000001</v>
      </c>
      <c r="V30" s="5">
        <v>1755.556</v>
      </c>
      <c r="W30" s="5">
        <v>1875.3679999999999</v>
      </c>
      <c r="X30" s="5">
        <v>1924.3589999999999</v>
      </c>
      <c r="Y30" s="5">
        <v>2030.2639999999999</v>
      </c>
      <c r="Z30" s="5">
        <v>2065.7919999999999</v>
      </c>
      <c r="AA30" s="5">
        <v>2227.0479999999998</v>
      </c>
    </row>
    <row r="31" spans="2:27" x14ac:dyDescent="0.25">
      <c r="B31" s="2" t="s">
        <v>26</v>
      </c>
      <c r="C31" s="5">
        <v>7374</v>
      </c>
      <c r="D31" s="5">
        <v>7153</v>
      </c>
      <c r="E31" s="5">
        <v>7152.9790000000003</v>
      </c>
      <c r="F31" s="5">
        <v>7163.73</v>
      </c>
      <c r="G31" s="5">
        <v>7130.625</v>
      </c>
      <c r="H31" s="5">
        <v>7058.0619999999999</v>
      </c>
      <c r="I31" s="5">
        <v>6916.232</v>
      </c>
      <c r="J31" s="5">
        <v>6863.3540000000003</v>
      </c>
      <c r="K31" s="5">
        <v>7075.1419999999998</v>
      </c>
      <c r="L31" s="5">
        <v>7049</v>
      </c>
      <c r="M31" s="5">
        <v>6960</v>
      </c>
      <c r="N31" s="5">
        <v>7221</v>
      </c>
      <c r="O31" s="5">
        <v>7726</v>
      </c>
      <c r="P31" s="5">
        <v>7595</v>
      </c>
      <c r="Q31" s="5">
        <v>7358</v>
      </c>
      <c r="R31" s="5">
        <v>7509.6610000000001</v>
      </c>
      <c r="S31" s="5">
        <v>7367.3869999999997</v>
      </c>
      <c r="T31" s="5">
        <v>7814.018</v>
      </c>
      <c r="U31" s="5">
        <v>7516.451</v>
      </c>
      <c r="V31" s="5">
        <v>7592.2160000000003</v>
      </c>
      <c r="W31" s="5">
        <v>7768.78</v>
      </c>
      <c r="X31" s="5">
        <v>8058.2510000000002</v>
      </c>
      <c r="Y31" s="5">
        <v>8198.2029999999995</v>
      </c>
      <c r="Z31" s="5">
        <v>8762.1190000000006</v>
      </c>
      <c r="AA31" s="5">
        <v>8909.2459999999992</v>
      </c>
    </row>
    <row r="32" spans="2:27" x14ac:dyDescent="0.25">
      <c r="B32" s="2" t="s">
        <v>27</v>
      </c>
      <c r="C32" s="5">
        <v>1939</v>
      </c>
      <c r="D32" s="5">
        <v>1893</v>
      </c>
      <c r="E32" s="5">
        <v>1898.1590000000001</v>
      </c>
      <c r="F32" s="5">
        <v>1890.402</v>
      </c>
      <c r="G32" s="5">
        <v>1927.1759999999999</v>
      </c>
      <c r="H32" s="5">
        <v>1891.8579999999999</v>
      </c>
      <c r="I32" s="5">
        <v>1883.501</v>
      </c>
      <c r="J32" s="5">
        <v>1987.4110000000001</v>
      </c>
      <c r="K32" s="5">
        <v>2072.3449999999998</v>
      </c>
      <c r="L32" s="5">
        <v>2034</v>
      </c>
      <c r="M32" s="5">
        <v>2081</v>
      </c>
      <c r="N32" s="5">
        <v>2089</v>
      </c>
      <c r="O32" s="5">
        <v>2159</v>
      </c>
      <c r="P32" s="5">
        <v>2153</v>
      </c>
      <c r="Q32" s="5">
        <v>2054</v>
      </c>
      <c r="R32" s="5">
        <v>2057.6579999999999</v>
      </c>
      <c r="S32" s="5">
        <v>2041.3610000000001</v>
      </c>
      <c r="T32" s="5">
        <v>2155.0120000000002</v>
      </c>
      <c r="U32" s="5">
        <v>2164.1120000000001</v>
      </c>
      <c r="V32" s="5">
        <v>2062.7139999999999</v>
      </c>
      <c r="W32" s="5">
        <v>2150.951</v>
      </c>
      <c r="X32" s="5">
        <v>2225.5360000000001</v>
      </c>
      <c r="Y32" s="5">
        <v>2304.58</v>
      </c>
      <c r="Z32" s="5">
        <v>2209.7069999999999</v>
      </c>
      <c r="AA32" s="5">
        <v>2488.7550000000001</v>
      </c>
    </row>
    <row r="33" spans="2:27" x14ac:dyDescent="0.25">
      <c r="B33" s="2" t="s">
        <v>28</v>
      </c>
      <c r="C33" s="5">
        <v>1234</v>
      </c>
      <c r="D33" s="5">
        <v>1249</v>
      </c>
      <c r="E33" s="5">
        <v>1277.374</v>
      </c>
      <c r="F33" s="5">
        <v>1297.203</v>
      </c>
      <c r="G33" s="5">
        <v>1199.2919999999999</v>
      </c>
      <c r="H33" s="5">
        <v>1092.134</v>
      </c>
      <c r="I33" s="5">
        <v>1081.627</v>
      </c>
      <c r="J33" s="5">
        <v>1101.076</v>
      </c>
      <c r="K33" s="5">
        <v>1098.8340000000001</v>
      </c>
      <c r="L33" s="5">
        <v>1108</v>
      </c>
      <c r="M33" s="5">
        <v>1070</v>
      </c>
      <c r="N33" s="5">
        <v>911</v>
      </c>
      <c r="O33" s="5">
        <v>895</v>
      </c>
      <c r="P33" s="5">
        <v>740</v>
      </c>
      <c r="Q33" s="5">
        <v>673</v>
      </c>
      <c r="R33" s="5">
        <v>673.02499999999998</v>
      </c>
      <c r="S33" s="5">
        <v>620.78399999999999</v>
      </c>
      <c r="T33" s="5">
        <v>667.32399999999996</v>
      </c>
      <c r="U33" s="5">
        <v>623.11</v>
      </c>
      <c r="V33" s="5">
        <v>570.30799999999999</v>
      </c>
      <c r="W33" s="5">
        <v>619.10900000000004</v>
      </c>
      <c r="X33" s="5">
        <v>605.46199999999999</v>
      </c>
      <c r="Y33" s="5">
        <v>653.923</v>
      </c>
      <c r="Z33" s="5">
        <v>656.49300000000005</v>
      </c>
      <c r="AA33" s="5">
        <v>588.73599999999999</v>
      </c>
    </row>
    <row r="34" spans="2:27" x14ac:dyDescent="0.25">
      <c r="B34" s="2" t="s">
        <v>29</v>
      </c>
      <c r="C34" s="5">
        <v>12339</v>
      </c>
      <c r="D34" s="5">
        <v>12046</v>
      </c>
      <c r="E34" s="5">
        <v>12307.119000000001</v>
      </c>
      <c r="F34" s="5">
        <v>12070.352000000001</v>
      </c>
      <c r="G34" s="5">
        <v>11892.413</v>
      </c>
      <c r="H34" s="5">
        <v>10882.733</v>
      </c>
      <c r="I34" s="5">
        <v>10158.653</v>
      </c>
      <c r="J34" s="5">
        <v>9805.7489999999998</v>
      </c>
      <c r="K34" s="5">
        <v>9322.3919999999998</v>
      </c>
      <c r="L34" s="5">
        <v>9388</v>
      </c>
      <c r="M34" s="5">
        <v>8877</v>
      </c>
      <c r="N34" s="5">
        <v>8154</v>
      </c>
      <c r="O34" s="5">
        <v>8325</v>
      </c>
      <c r="P34" s="5">
        <v>8177</v>
      </c>
      <c r="Q34" s="5">
        <v>8108</v>
      </c>
      <c r="R34" s="5">
        <v>8231.1360000000004</v>
      </c>
      <c r="S34" s="5">
        <v>8063.1909999999998</v>
      </c>
      <c r="T34" s="5">
        <v>8337.51</v>
      </c>
      <c r="U34" s="5">
        <v>7403.5010000000002</v>
      </c>
      <c r="V34" s="5">
        <v>7062.4279999999999</v>
      </c>
      <c r="W34" s="5">
        <v>6862.9059999999999</v>
      </c>
      <c r="X34" s="5">
        <v>6699.8270000000002</v>
      </c>
      <c r="Y34" s="5">
        <v>6186.1040000000003</v>
      </c>
      <c r="Z34" s="5">
        <v>6074.3729999999996</v>
      </c>
      <c r="AA34" s="5">
        <v>5942.75</v>
      </c>
    </row>
    <row r="35" spans="2:27" x14ac:dyDescent="0.25">
      <c r="B35" s="2" t="s">
        <v>30</v>
      </c>
      <c r="C35" s="5">
        <v>1937</v>
      </c>
      <c r="D35" s="5">
        <v>1937</v>
      </c>
      <c r="E35" s="5">
        <v>1932.2719999999999</v>
      </c>
      <c r="F35" s="5">
        <v>1936.5319999999999</v>
      </c>
      <c r="G35" s="5">
        <v>1798.8720000000001</v>
      </c>
      <c r="H35" s="5">
        <v>1669.0920000000001</v>
      </c>
      <c r="I35" s="5">
        <v>1624.8230000000001</v>
      </c>
      <c r="J35" s="5">
        <v>1587.63</v>
      </c>
      <c r="K35" s="5">
        <v>1564.3309999999999</v>
      </c>
      <c r="L35" s="5">
        <v>1596</v>
      </c>
      <c r="M35" s="5">
        <v>1546</v>
      </c>
      <c r="N35" s="5">
        <v>1625</v>
      </c>
      <c r="O35" s="5">
        <v>1583</v>
      </c>
      <c r="P35" s="5">
        <v>1584</v>
      </c>
      <c r="Q35" s="5">
        <v>1458</v>
      </c>
      <c r="R35" s="5">
        <v>1420.701</v>
      </c>
      <c r="S35" s="5">
        <v>1458.674</v>
      </c>
      <c r="T35" s="5">
        <v>1473.1679999999999</v>
      </c>
      <c r="U35" s="5">
        <v>1366.932</v>
      </c>
      <c r="V35" s="5">
        <v>1385.9739999999999</v>
      </c>
      <c r="W35" s="5">
        <v>1517.056</v>
      </c>
      <c r="X35" s="5">
        <v>1595.4359999999999</v>
      </c>
      <c r="Y35" s="5">
        <v>1638.7829999999999</v>
      </c>
      <c r="Z35" s="5">
        <v>1391.5530000000001</v>
      </c>
      <c r="AA35" s="5">
        <v>1257.684</v>
      </c>
    </row>
    <row r="36" spans="2:27" x14ac:dyDescent="0.25">
      <c r="B36" s="2" t="s">
        <v>31</v>
      </c>
      <c r="C36" s="5">
        <v>22409</v>
      </c>
      <c r="D36" s="5">
        <v>22502</v>
      </c>
      <c r="E36" s="5">
        <v>22723.046999999999</v>
      </c>
      <c r="F36" s="5">
        <v>22892.685000000001</v>
      </c>
      <c r="G36" s="5">
        <v>22834.182000000001</v>
      </c>
      <c r="H36" s="5">
        <v>21686.887999999999</v>
      </c>
      <c r="I36" s="5">
        <v>21139.303</v>
      </c>
      <c r="J36" s="5">
        <v>21981.388999999999</v>
      </c>
      <c r="K36" s="5">
        <v>21848.625</v>
      </c>
      <c r="L36" s="5">
        <v>21915</v>
      </c>
      <c r="M36" s="5">
        <v>22043</v>
      </c>
      <c r="N36" s="5">
        <v>22221</v>
      </c>
      <c r="O36" s="5">
        <v>23676</v>
      </c>
      <c r="P36" s="5">
        <v>23820</v>
      </c>
      <c r="Q36" s="5">
        <v>22862</v>
      </c>
      <c r="R36" s="5">
        <v>23259.714</v>
      </c>
      <c r="S36" s="5">
        <v>23653.679</v>
      </c>
      <c r="T36" s="5">
        <v>24675.584999999999</v>
      </c>
      <c r="U36" s="5">
        <v>24718.043000000001</v>
      </c>
      <c r="V36" s="5">
        <v>24759.148000000001</v>
      </c>
      <c r="W36" s="5">
        <v>24742.710999999999</v>
      </c>
      <c r="X36" s="5">
        <v>24167.937999999998</v>
      </c>
      <c r="Y36" s="5">
        <v>23770.491999999998</v>
      </c>
      <c r="Z36" s="5">
        <v>24460.425999999999</v>
      </c>
      <c r="AA36" s="5">
        <v>24418.646000000001</v>
      </c>
    </row>
    <row r="37" spans="2:27" x14ac:dyDescent="0.25">
      <c r="B37" s="2" t="s">
        <v>32</v>
      </c>
      <c r="C37" s="5">
        <v>16856</v>
      </c>
      <c r="D37" s="5">
        <v>16639</v>
      </c>
      <c r="E37" s="5">
        <v>17151.184000000001</v>
      </c>
      <c r="F37" s="5">
        <v>16914.411</v>
      </c>
      <c r="G37" s="5">
        <v>16557.784</v>
      </c>
      <c r="H37" s="5">
        <v>15154.995000000001</v>
      </c>
      <c r="I37" s="5">
        <v>14420.949000000001</v>
      </c>
      <c r="J37" s="5">
        <v>14503.772999999999</v>
      </c>
      <c r="K37" s="5">
        <v>14445.289000000001</v>
      </c>
      <c r="L37" s="5">
        <v>14079</v>
      </c>
      <c r="M37" s="5">
        <v>14026</v>
      </c>
      <c r="N37" s="5">
        <v>13729</v>
      </c>
      <c r="O37" s="5">
        <v>14342</v>
      </c>
      <c r="P37" s="5">
        <v>13759</v>
      </c>
      <c r="Q37" s="5">
        <v>12604</v>
      </c>
      <c r="R37" s="5">
        <v>12342.958000000001</v>
      </c>
      <c r="S37" s="5">
        <v>12169.393</v>
      </c>
      <c r="T37" s="5">
        <v>13219.297</v>
      </c>
      <c r="U37" s="5">
        <v>12487.918</v>
      </c>
      <c r="V37" s="5">
        <v>12489.277</v>
      </c>
      <c r="W37" s="5">
        <v>13003.958000000001</v>
      </c>
      <c r="X37" s="5">
        <v>13033.710999999999</v>
      </c>
      <c r="Y37" s="5">
        <v>12933.694</v>
      </c>
      <c r="Z37" s="5">
        <v>13281.125</v>
      </c>
      <c r="AA37" s="5">
        <v>12989.2</v>
      </c>
    </row>
    <row r="38" spans="2:27" x14ac:dyDescent="0.25">
      <c r="B38" s="2" t="s">
        <v>33</v>
      </c>
      <c r="C38" s="5">
        <v>2626</v>
      </c>
      <c r="D38" s="5">
        <v>2608</v>
      </c>
      <c r="E38" s="5">
        <v>2562.826</v>
      </c>
      <c r="F38" s="5">
        <v>2560.741</v>
      </c>
      <c r="G38" s="5">
        <v>2428.8470000000002</v>
      </c>
      <c r="H38" s="5">
        <v>2518.453</v>
      </c>
      <c r="I38" s="5">
        <v>2406.2359999999999</v>
      </c>
      <c r="J38" s="5">
        <v>2504.116</v>
      </c>
      <c r="K38" s="5">
        <v>2541.7950000000001</v>
      </c>
      <c r="L38" s="5">
        <v>2591</v>
      </c>
      <c r="M38" s="5">
        <v>2594</v>
      </c>
      <c r="N38" s="5">
        <v>2585</v>
      </c>
      <c r="O38" s="5">
        <v>2713</v>
      </c>
      <c r="P38" s="5">
        <v>2391</v>
      </c>
      <c r="Q38" s="5">
        <v>2290</v>
      </c>
      <c r="R38" s="5">
        <v>2452.1089999999999</v>
      </c>
      <c r="S38" s="5">
        <v>2422.1669999999999</v>
      </c>
      <c r="T38" s="5">
        <v>2574.7950000000001</v>
      </c>
      <c r="U38" s="5">
        <v>2641.53</v>
      </c>
      <c r="V38" s="5">
        <v>2666.0949999999998</v>
      </c>
      <c r="W38" s="5">
        <v>2713.076</v>
      </c>
      <c r="X38" s="5">
        <v>2603.2919999999999</v>
      </c>
      <c r="Y38" s="5">
        <v>2429.962</v>
      </c>
      <c r="Z38" s="5">
        <v>2424.982</v>
      </c>
      <c r="AA38" s="5">
        <v>2279.6109999999999</v>
      </c>
    </row>
    <row r="39" spans="2:27" x14ac:dyDescent="0.25">
      <c r="B39" s="2" t="s">
        <v>34</v>
      </c>
      <c r="C39" s="5">
        <v>9911</v>
      </c>
      <c r="D39" s="5">
        <v>9835</v>
      </c>
      <c r="E39" s="5">
        <v>9918.4979999999996</v>
      </c>
      <c r="F39" s="5">
        <v>10030.204</v>
      </c>
      <c r="G39" s="5">
        <v>9616.1440000000002</v>
      </c>
      <c r="H39" s="5">
        <v>9166.2900000000009</v>
      </c>
      <c r="I39" s="5">
        <v>9145.0159999999996</v>
      </c>
      <c r="J39" s="5">
        <v>9214.6010000000006</v>
      </c>
      <c r="K39" s="5">
        <v>9510.8780000000006</v>
      </c>
      <c r="L39" s="5">
        <v>9410</v>
      </c>
      <c r="M39" s="5">
        <v>9375</v>
      </c>
      <c r="N39" s="5">
        <v>9300</v>
      </c>
      <c r="O39" s="5">
        <v>9689</v>
      </c>
      <c r="P39" s="5">
        <v>9686</v>
      </c>
      <c r="Q39" s="5">
        <v>9547</v>
      </c>
      <c r="R39" s="5">
        <v>9748.3009999999995</v>
      </c>
      <c r="S39" s="5">
        <v>9806.4330000000009</v>
      </c>
      <c r="T39" s="5">
        <v>10102.186</v>
      </c>
      <c r="U39" s="5">
        <v>10227.876</v>
      </c>
      <c r="V39" s="5">
        <v>10217.646000000001</v>
      </c>
      <c r="W39" s="5">
        <v>10923.619000000001</v>
      </c>
      <c r="X39" s="5">
        <v>10889.133</v>
      </c>
      <c r="Y39" s="5">
        <v>10654.395</v>
      </c>
      <c r="Z39" s="5">
        <v>10842.226000000001</v>
      </c>
      <c r="AA39" s="5">
        <v>11178.781000000001</v>
      </c>
    </row>
    <row r="40" spans="2:27" x14ac:dyDescent="0.25">
      <c r="B40" s="2" t="s">
        <v>35</v>
      </c>
      <c r="C40" s="5">
        <v>8425</v>
      </c>
      <c r="D40" s="5">
        <v>8355</v>
      </c>
      <c r="E40" s="5">
        <v>8598.8860000000004</v>
      </c>
      <c r="F40" s="5">
        <v>8615.9169999999995</v>
      </c>
      <c r="G40" s="5">
        <v>8476.6659999999993</v>
      </c>
      <c r="H40" s="5">
        <v>8188.7889999999998</v>
      </c>
      <c r="I40" s="5">
        <v>7982.3230000000003</v>
      </c>
      <c r="J40" s="5">
        <v>8223.7999999999993</v>
      </c>
      <c r="K40" s="5">
        <v>8351.7510000000002</v>
      </c>
      <c r="L40" s="5">
        <v>8185</v>
      </c>
      <c r="M40" s="5">
        <v>8224</v>
      </c>
      <c r="N40" s="5">
        <v>8286</v>
      </c>
      <c r="O40" s="5">
        <v>8726</v>
      </c>
      <c r="P40" s="5">
        <v>8217</v>
      </c>
      <c r="Q40" s="5">
        <v>8183</v>
      </c>
      <c r="R40" s="5">
        <v>8197.4850000000006</v>
      </c>
      <c r="S40" s="5">
        <v>8249.9050000000007</v>
      </c>
      <c r="T40" s="5">
        <v>8586.0280000000002</v>
      </c>
      <c r="U40" s="5">
        <v>8397.4609999999993</v>
      </c>
      <c r="V40" s="5">
        <v>7898.0990000000002</v>
      </c>
      <c r="W40" s="5">
        <v>8089.7669999999998</v>
      </c>
      <c r="X40" s="5">
        <v>8055.3959999999997</v>
      </c>
      <c r="Y40" s="5">
        <v>7902.7579999999998</v>
      </c>
      <c r="Z40" s="5">
        <v>8160.1530000000002</v>
      </c>
      <c r="AA40" s="5">
        <v>8257.3919999999998</v>
      </c>
    </row>
    <row r="41" spans="2:27" x14ac:dyDescent="0.25">
      <c r="B41" s="2" t="s">
        <v>36</v>
      </c>
      <c r="C41" s="5">
        <v>3415</v>
      </c>
      <c r="D41" s="5">
        <v>3626</v>
      </c>
      <c r="E41" s="5">
        <v>3766.4209999999998</v>
      </c>
      <c r="F41" s="5">
        <v>3644.4059999999999</v>
      </c>
      <c r="G41" s="5">
        <v>3768.0079999999998</v>
      </c>
      <c r="H41" s="5">
        <v>3798.328</v>
      </c>
      <c r="I41" s="5">
        <v>3827.38</v>
      </c>
      <c r="J41" s="5">
        <v>3832.8490000000002</v>
      </c>
      <c r="K41" s="5">
        <v>4078.1950000000002</v>
      </c>
      <c r="L41" s="5">
        <v>3922</v>
      </c>
      <c r="M41" s="5">
        <v>4036</v>
      </c>
      <c r="N41" s="5">
        <v>3984</v>
      </c>
      <c r="O41" s="5">
        <v>4138</v>
      </c>
      <c r="P41" s="5">
        <v>4260</v>
      </c>
      <c r="Q41" s="5">
        <v>4049</v>
      </c>
      <c r="R41" s="5">
        <v>4077.9560000000001</v>
      </c>
      <c r="S41" s="5">
        <v>3481.0369999999998</v>
      </c>
      <c r="T41" s="5">
        <v>3264.1010000000001</v>
      </c>
      <c r="U41" s="5">
        <v>3326.489</v>
      </c>
      <c r="V41" s="5">
        <v>3099.8130000000001</v>
      </c>
      <c r="W41" s="5">
        <v>3542.3589999999999</v>
      </c>
      <c r="X41" s="5">
        <v>3788.739</v>
      </c>
      <c r="Y41" s="5">
        <v>3909.7530000000002</v>
      </c>
      <c r="Z41" s="5">
        <v>3922.2640000000001</v>
      </c>
      <c r="AA41" s="5">
        <v>3819.4960000000001</v>
      </c>
    </row>
    <row r="42" spans="2:27" x14ac:dyDescent="0.25">
      <c r="B42" s="2" t="s">
        <v>37</v>
      </c>
      <c r="C42" s="5">
        <v>739</v>
      </c>
      <c r="D42" s="5">
        <v>796</v>
      </c>
      <c r="E42" s="5">
        <v>806.41300000000001</v>
      </c>
      <c r="F42" s="5">
        <v>862.51599999999996</v>
      </c>
      <c r="G42" s="5">
        <v>831.07100000000003</v>
      </c>
      <c r="H42" s="5">
        <v>823.27599999999995</v>
      </c>
      <c r="I42" s="5">
        <v>768.01599999999996</v>
      </c>
      <c r="J42" s="5">
        <v>754.37099999999998</v>
      </c>
      <c r="K42" s="5">
        <v>782.94299999999998</v>
      </c>
      <c r="L42" s="5">
        <v>713</v>
      </c>
      <c r="M42" s="5">
        <v>604</v>
      </c>
      <c r="N42" s="5">
        <v>602</v>
      </c>
      <c r="O42" s="5">
        <v>614</v>
      </c>
      <c r="P42" s="5">
        <v>563</v>
      </c>
      <c r="Q42" s="5">
        <v>525</v>
      </c>
      <c r="R42" s="5">
        <v>523.28800000000001</v>
      </c>
      <c r="S42" s="5">
        <v>552.99300000000005</v>
      </c>
      <c r="T42" s="5">
        <v>535.59400000000005</v>
      </c>
      <c r="U42" s="5">
        <v>543.18200000000002</v>
      </c>
      <c r="V42" s="5">
        <v>504.45299999999997</v>
      </c>
      <c r="W42" s="5">
        <v>530.25</v>
      </c>
      <c r="X42" s="5">
        <v>487.25200000000001</v>
      </c>
      <c r="Y42" s="5">
        <v>565.76300000000003</v>
      </c>
      <c r="Z42" s="5">
        <v>410.36700000000002</v>
      </c>
      <c r="AA42" s="5">
        <v>398.339</v>
      </c>
    </row>
    <row r="43" spans="2:27" x14ac:dyDescent="0.25">
      <c r="B43" s="2" t="s">
        <v>38</v>
      </c>
      <c r="C43" s="5">
        <v>1658</v>
      </c>
      <c r="D43" s="5">
        <v>1626</v>
      </c>
      <c r="E43" s="5">
        <v>1616.143</v>
      </c>
      <c r="F43" s="5">
        <v>1573.191</v>
      </c>
      <c r="G43" s="5">
        <v>1627.9690000000001</v>
      </c>
      <c r="H43" s="5">
        <v>1516.8810000000001</v>
      </c>
      <c r="I43" s="5">
        <v>1356.7570000000001</v>
      </c>
      <c r="J43" s="5">
        <v>1343.569</v>
      </c>
      <c r="K43" s="5">
        <v>1391.9570000000001</v>
      </c>
      <c r="L43" s="5">
        <v>1400</v>
      </c>
      <c r="M43" s="5">
        <v>1439</v>
      </c>
      <c r="N43" s="5">
        <v>1446</v>
      </c>
      <c r="O43" s="5">
        <v>1347</v>
      </c>
      <c r="P43" s="5">
        <v>1334</v>
      </c>
      <c r="Q43" s="5">
        <v>1339</v>
      </c>
      <c r="R43" s="5">
        <v>1371.44</v>
      </c>
      <c r="S43" s="5">
        <v>1432.4559999999999</v>
      </c>
      <c r="T43" s="5">
        <v>1446.0329999999999</v>
      </c>
      <c r="U43" s="5">
        <v>1577.3620000000001</v>
      </c>
      <c r="V43" s="5">
        <v>1585.44</v>
      </c>
      <c r="W43" s="5">
        <v>1671.626</v>
      </c>
      <c r="X43" s="5">
        <v>1797.222</v>
      </c>
      <c r="Y43" s="5">
        <v>1793.2950000000001</v>
      </c>
      <c r="Z43" s="5">
        <v>1729.116</v>
      </c>
      <c r="AA43" s="5">
        <v>1890.6780000000001</v>
      </c>
    </row>
    <row r="44" spans="2:27" x14ac:dyDescent="0.25">
      <c r="B44" s="2" t="s">
        <v>39</v>
      </c>
      <c r="C44" s="5">
        <v>4383</v>
      </c>
      <c r="D44" s="5">
        <v>4297</v>
      </c>
      <c r="E44" s="5">
        <v>4369.7420000000002</v>
      </c>
      <c r="F44" s="5">
        <v>4389.2619999999997</v>
      </c>
      <c r="G44" s="5">
        <v>4409.0079999999998</v>
      </c>
      <c r="H44" s="5">
        <v>4142.3059999999996</v>
      </c>
      <c r="I44" s="5">
        <v>4089.5279999999998</v>
      </c>
      <c r="J44" s="5">
        <v>4309.9690000000001</v>
      </c>
      <c r="K44" s="5">
        <v>4486.1019999999999</v>
      </c>
      <c r="L44" s="5">
        <v>4271</v>
      </c>
      <c r="M44" s="5">
        <v>4244</v>
      </c>
      <c r="N44" s="5">
        <v>4074</v>
      </c>
      <c r="O44" s="5">
        <v>4433</v>
      </c>
      <c r="P44" s="5">
        <v>4382</v>
      </c>
      <c r="Q44" s="5">
        <v>4388</v>
      </c>
      <c r="R44" s="5">
        <v>4532.5739999999996</v>
      </c>
      <c r="S44" s="5">
        <v>4610.5680000000002</v>
      </c>
      <c r="T44" s="5">
        <v>5136.8130000000001</v>
      </c>
      <c r="U44" s="5">
        <v>5376.2929999999997</v>
      </c>
      <c r="V44" s="5">
        <v>5600.5950000000003</v>
      </c>
      <c r="W44" s="5">
        <v>5801.4250000000002</v>
      </c>
      <c r="X44" s="5">
        <v>5544.7619999999997</v>
      </c>
      <c r="Y44" s="5">
        <v>5557.3029999999999</v>
      </c>
      <c r="Z44" s="5">
        <v>5778.6459999999997</v>
      </c>
      <c r="AA44" s="5">
        <v>5838.9080000000004</v>
      </c>
    </row>
    <row r="45" spans="2:27" x14ac:dyDescent="0.25">
      <c r="B45" s="2" t="s">
        <v>40</v>
      </c>
      <c r="C45" s="5">
        <v>5837</v>
      </c>
      <c r="D45" s="5">
        <v>5619</v>
      </c>
      <c r="E45" s="5">
        <v>5761.0829999999996</v>
      </c>
      <c r="F45" s="5">
        <v>5715.2529999999997</v>
      </c>
      <c r="G45" s="5">
        <v>5632.22</v>
      </c>
      <c r="H45" s="5">
        <v>5706.9089999999997</v>
      </c>
      <c r="I45" s="5">
        <v>5455.1890000000003</v>
      </c>
      <c r="J45" s="5">
        <v>5296.6819999999998</v>
      </c>
      <c r="K45" s="5">
        <v>5490.4830000000002</v>
      </c>
      <c r="L45" s="5">
        <v>5463</v>
      </c>
      <c r="M45" s="5">
        <v>5506</v>
      </c>
      <c r="N45" s="5">
        <v>5584</v>
      </c>
      <c r="O45" s="5">
        <v>5786</v>
      </c>
      <c r="P45" s="5">
        <v>5683</v>
      </c>
      <c r="Q45" s="5">
        <v>5619</v>
      </c>
      <c r="R45" s="5">
        <v>5841.7259999999997</v>
      </c>
      <c r="S45" s="5">
        <v>5779.2359999999999</v>
      </c>
      <c r="T45" s="5">
        <v>5789.99</v>
      </c>
      <c r="U45" s="5">
        <v>5621.5659999999998</v>
      </c>
      <c r="V45" s="5">
        <v>5603.9080000000004</v>
      </c>
      <c r="W45" s="5">
        <v>5613.375</v>
      </c>
      <c r="X45" s="5">
        <v>5597.64</v>
      </c>
      <c r="Y45" s="5">
        <v>5269.6549999999997</v>
      </c>
      <c r="Z45" s="5">
        <v>5401.7640000000001</v>
      </c>
      <c r="AA45" s="5">
        <v>5412.44</v>
      </c>
    </row>
    <row r="46" spans="2:27" x14ac:dyDescent="0.25">
      <c r="B46" s="2" t="s">
        <v>41</v>
      </c>
      <c r="C46" s="5">
        <v>8908</v>
      </c>
      <c r="D46" s="5">
        <v>8705</v>
      </c>
      <c r="E46" s="5">
        <v>8882.5280000000002</v>
      </c>
      <c r="F46" s="5">
        <v>8929.0059999999994</v>
      </c>
      <c r="G46" s="5">
        <v>8893.7980000000007</v>
      </c>
      <c r="H46" s="5">
        <v>8583.3860000000004</v>
      </c>
      <c r="I46" s="5">
        <v>8563.0609999999997</v>
      </c>
      <c r="J46" s="5">
        <v>8679.23</v>
      </c>
      <c r="K46" s="5">
        <v>9030.1959999999999</v>
      </c>
      <c r="L46" s="5">
        <v>8818</v>
      </c>
      <c r="M46" s="5">
        <v>8732</v>
      </c>
      <c r="N46" s="5">
        <v>8886</v>
      </c>
      <c r="O46" s="5">
        <v>9603</v>
      </c>
      <c r="P46" s="5">
        <v>9721</v>
      </c>
      <c r="Q46" s="5">
        <v>9810</v>
      </c>
      <c r="R46" s="5">
        <v>10304.589</v>
      </c>
      <c r="S46" s="5">
        <v>10139.902</v>
      </c>
      <c r="T46" s="5">
        <v>10781.986000000001</v>
      </c>
      <c r="U46" s="5">
        <v>11027.831</v>
      </c>
      <c r="V46" s="5">
        <v>10892.964</v>
      </c>
      <c r="W46" s="5">
        <v>11385.965</v>
      </c>
      <c r="X46" s="5">
        <v>11028.538</v>
      </c>
      <c r="Y46" s="5">
        <v>10523.075999999999</v>
      </c>
      <c r="Z46" s="5">
        <v>10562.953</v>
      </c>
      <c r="AA46" s="5">
        <v>10618.043</v>
      </c>
    </row>
    <row r="47" spans="2:27" x14ac:dyDescent="0.25">
      <c r="B47" s="2" t="s">
        <v>42</v>
      </c>
      <c r="C47" s="5">
        <v>3435</v>
      </c>
      <c r="D47" s="5">
        <v>3376</v>
      </c>
      <c r="E47" s="5">
        <v>3524.5439999999999</v>
      </c>
      <c r="F47" s="5">
        <v>3272.2379999999998</v>
      </c>
      <c r="G47" s="5">
        <v>3221.8180000000002</v>
      </c>
      <c r="H47" s="5">
        <v>3016.29</v>
      </c>
      <c r="I47" s="5">
        <v>2876.8159999999998</v>
      </c>
      <c r="J47" s="5">
        <v>2954.6289999999999</v>
      </c>
      <c r="K47" s="5">
        <v>3264.5039999999999</v>
      </c>
      <c r="L47" s="5">
        <v>3264</v>
      </c>
      <c r="M47" s="5">
        <v>3310</v>
      </c>
      <c r="N47" s="5">
        <v>3395</v>
      </c>
      <c r="O47" s="5">
        <v>3684</v>
      </c>
      <c r="P47" s="5">
        <v>3750</v>
      </c>
      <c r="Q47" s="5">
        <v>3931</v>
      </c>
      <c r="R47" s="5">
        <v>3959.85</v>
      </c>
      <c r="S47" s="5">
        <v>3550.953</v>
      </c>
      <c r="T47" s="5">
        <v>3498.7330000000002</v>
      </c>
      <c r="U47" s="5">
        <v>3473.2710000000002</v>
      </c>
      <c r="V47" s="5">
        <v>3706.4560000000001</v>
      </c>
      <c r="W47" s="5">
        <v>3801.355</v>
      </c>
      <c r="X47" s="5">
        <v>3827.4650000000001</v>
      </c>
      <c r="Y47" s="5">
        <v>3692.4650000000001</v>
      </c>
      <c r="Z47" s="5">
        <v>3831.3760000000002</v>
      </c>
      <c r="AA47" s="5">
        <v>3813.2020000000002</v>
      </c>
    </row>
    <row r="48" spans="2:27" x14ac:dyDescent="0.25">
      <c r="B48" s="2" t="s">
        <v>43</v>
      </c>
      <c r="C48" s="5">
        <v>3036</v>
      </c>
      <c r="D48" s="5">
        <v>2984</v>
      </c>
      <c r="E48" s="5">
        <v>2996.402</v>
      </c>
      <c r="F48" s="5">
        <v>2983.03</v>
      </c>
      <c r="G48" s="5">
        <v>2990.732</v>
      </c>
      <c r="H48" s="5">
        <v>2982.84</v>
      </c>
      <c r="I48" s="5">
        <v>2920.26</v>
      </c>
      <c r="J48" s="5">
        <v>2864.0540000000001</v>
      </c>
      <c r="K48" s="5">
        <v>2687.7359999999999</v>
      </c>
      <c r="L48" s="5">
        <v>2608</v>
      </c>
      <c r="M48" s="5">
        <v>2528</v>
      </c>
      <c r="N48" s="5">
        <v>2404</v>
      </c>
      <c r="O48" s="5">
        <v>2158</v>
      </c>
      <c r="P48" s="5">
        <v>1944</v>
      </c>
      <c r="Q48" s="5">
        <v>1974</v>
      </c>
      <c r="R48" s="5">
        <v>2133.5819999999999</v>
      </c>
      <c r="S48" s="5">
        <v>2146.2579999999998</v>
      </c>
      <c r="T48" s="5">
        <v>2326.931</v>
      </c>
      <c r="U48" s="5">
        <v>2223.4740000000002</v>
      </c>
      <c r="V48" s="5">
        <v>2265.9470000000001</v>
      </c>
      <c r="W48" s="5">
        <v>2131.009</v>
      </c>
      <c r="X48" s="5">
        <v>1955.259</v>
      </c>
      <c r="Y48" s="5">
        <v>1925.424</v>
      </c>
      <c r="Z48" s="5">
        <v>1916.7070000000001</v>
      </c>
      <c r="AA48" s="5">
        <v>1883.184</v>
      </c>
    </row>
    <row r="49" spans="2:27" x14ac:dyDescent="0.25">
      <c r="B49" s="2" t="s">
        <v>44</v>
      </c>
      <c r="C49" s="5">
        <v>5056</v>
      </c>
      <c r="D49" s="5">
        <v>5036</v>
      </c>
      <c r="E49" s="5">
        <v>5135.4840000000004</v>
      </c>
      <c r="F49" s="5">
        <v>5113.6030000000001</v>
      </c>
      <c r="G49" s="5">
        <v>4865.4740000000002</v>
      </c>
      <c r="H49" s="5">
        <v>4682.7659999999996</v>
      </c>
      <c r="I49" s="5">
        <v>4530.8100000000004</v>
      </c>
      <c r="J49" s="5">
        <v>4469.5039999999999</v>
      </c>
      <c r="K49" s="5">
        <v>4610.0540000000001</v>
      </c>
      <c r="L49" s="5">
        <v>4632</v>
      </c>
      <c r="M49" s="5">
        <v>4628</v>
      </c>
      <c r="N49" s="5">
        <v>4874</v>
      </c>
      <c r="O49" s="5">
        <v>5161</v>
      </c>
      <c r="P49" s="5">
        <v>5024</v>
      </c>
      <c r="Q49" s="5">
        <v>4988</v>
      </c>
      <c r="R49" s="5">
        <v>5219.3069999999998</v>
      </c>
      <c r="S49" s="5">
        <v>5132.6239999999998</v>
      </c>
      <c r="T49" s="5">
        <v>5083.4449999999997</v>
      </c>
      <c r="U49" s="5">
        <v>5393.0129999999999</v>
      </c>
      <c r="V49" s="5">
        <v>5433.3770000000004</v>
      </c>
      <c r="W49" s="5">
        <v>5638.0519999999997</v>
      </c>
      <c r="X49" s="5">
        <v>5580.6149999999998</v>
      </c>
      <c r="Y49" s="5">
        <v>5476.3810000000003</v>
      </c>
      <c r="Z49" s="5">
        <v>5542.8289999999997</v>
      </c>
      <c r="AA49" s="5">
        <v>5433.683</v>
      </c>
    </row>
    <row r="50" spans="2:27" x14ac:dyDescent="0.25">
      <c r="B50" s="2" t="s">
        <v>45</v>
      </c>
      <c r="C50" s="5">
        <v>11508</v>
      </c>
      <c r="D50" s="5">
        <v>11503</v>
      </c>
      <c r="E50" s="5">
        <v>11751.527</v>
      </c>
      <c r="F50" s="5">
        <v>11834.46</v>
      </c>
      <c r="G50" s="5">
        <v>11444.386</v>
      </c>
      <c r="H50" s="5">
        <v>10929.68</v>
      </c>
      <c r="I50" s="5">
        <v>10749.611999999999</v>
      </c>
      <c r="J50" s="5">
        <v>11045.183000000001</v>
      </c>
      <c r="K50" s="5">
        <v>11436.916999999999</v>
      </c>
      <c r="L50" s="5">
        <v>11333</v>
      </c>
      <c r="M50" s="5">
        <v>11325</v>
      </c>
      <c r="N50" s="5">
        <v>11411</v>
      </c>
      <c r="O50" s="5">
        <v>12343</v>
      </c>
      <c r="P50" s="5">
        <v>11979</v>
      </c>
      <c r="Q50" s="5">
        <v>12205</v>
      </c>
      <c r="R50" s="5">
        <v>12490.950999999999</v>
      </c>
      <c r="S50" s="5">
        <v>12279.751</v>
      </c>
      <c r="T50" s="5">
        <v>13112.214</v>
      </c>
      <c r="U50" s="5">
        <v>13015.710999999999</v>
      </c>
      <c r="V50" s="5">
        <v>12538.81</v>
      </c>
      <c r="W50" s="5">
        <v>13013.048000000001</v>
      </c>
      <c r="X50" s="5">
        <v>12978.204</v>
      </c>
      <c r="Y50" s="5">
        <v>12928.67</v>
      </c>
      <c r="Z50" s="5">
        <v>13422.550999999999</v>
      </c>
      <c r="AA50" s="5">
        <v>12945.092000000001</v>
      </c>
    </row>
    <row r="51" spans="2:27" x14ac:dyDescent="0.25">
      <c r="B51" s="2" t="s">
        <v>46</v>
      </c>
      <c r="C51" s="5">
        <v>3392</v>
      </c>
      <c r="D51" s="5">
        <v>3417</v>
      </c>
      <c r="E51" s="5">
        <v>3493.4769999999999</v>
      </c>
      <c r="F51" s="5">
        <v>3467.41</v>
      </c>
      <c r="G51" s="5">
        <v>3459.3009999999999</v>
      </c>
      <c r="H51" s="5">
        <v>3175.0320000000002</v>
      </c>
      <c r="I51" s="5">
        <v>3097.5859999999998</v>
      </c>
      <c r="J51" s="5">
        <v>3186.95</v>
      </c>
      <c r="K51" s="5">
        <v>3385.2040000000002</v>
      </c>
      <c r="L51" s="5">
        <v>3387</v>
      </c>
      <c r="M51" s="5">
        <v>3230</v>
      </c>
      <c r="N51" s="5">
        <v>3302</v>
      </c>
      <c r="O51" s="5">
        <v>3485</v>
      </c>
      <c r="P51" s="5">
        <v>3530</v>
      </c>
      <c r="Q51" s="5">
        <v>3668</v>
      </c>
      <c r="R51" s="5">
        <v>3613.616</v>
      </c>
      <c r="S51" s="5">
        <v>3675.3339999999998</v>
      </c>
      <c r="T51" s="5">
        <v>3916.66</v>
      </c>
      <c r="U51" s="5">
        <v>3844.6</v>
      </c>
      <c r="V51" s="5">
        <v>3780.2959999999998</v>
      </c>
      <c r="W51" s="5">
        <v>3746.7240000000002</v>
      </c>
      <c r="X51" s="5">
        <v>3453.7489999999998</v>
      </c>
      <c r="Y51" s="5">
        <v>3133.3150000000001</v>
      </c>
      <c r="Z51" s="5">
        <v>3279.6570000000002</v>
      </c>
      <c r="AA51" s="5">
        <v>2884.6759999999999</v>
      </c>
    </row>
    <row r="52" spans="2:27" x14ac:dyDescent="0.25">
      <c r="B52" s="2" t="s">
        <v>47</v>
      </c>
      <c r="C52" s="5">
        <v>11375</v>
      </c>
      <c r="D52" s="5">
        <v>11300</v>
      </c>
      <c r="E52" s="5">
        <v>11433.595000000001</v>
      </c>
      <c r="F52" s="5">
        <v>11353.659</v>
      </c>
      <c r="G52" s="5">
        <v>11084.574999999999</v>
      </c>
      <c r="H52" s="5">
        <v>10658.557999999999</v>
      </c>
      <c r="I52" s="5">
        <v>10468.142</v>
      </c>
      <c r="J52" s="5">
        <v>10360.717000000001</v>
      </c>
      <c r="K52" s="5">
        <v>10343.941999999999</v>
      </c>
      <c r="L52" s="5">
        <v>10411</v>
      </c>
      <c r="M52" s="5">
        <v>10359</v>
      </c>
      <c r="N52" s="5">
        <v>10328</v>
      </c>
      <c r="O52" s="5">
        <v>11004</v>
      </c>
      <c r="P52" s="5">
        <v>11142</v>
      </c>
      <c r="Q52" s="5">
        <v>10844</v>
      </c>
      <c r="R52" s="5">
        <v>11000.744999999999</v>
      </c>
      <c r="S52" s="5">
        <v>10910.924999999999</v>
      </c>
      <c r="T52" s="5">
        <v>11505.438</v>
      </c>
      <c r="U52" s="5">
        <v>11307.945</v>
      </c>
      <c r="V52" s="5">
        <v>10952.475</v>
      </c>
      <c r="W52" s="5">
        <v>11639.433999999999</v>
      </c>
      <c r="X52" s="5">
        <v>11508.27</v>
      </c>
      <c r="Y52" s="5">
        <v>11411.453</v>
      </c>
      <c r="Z52" s="5">
        <v>11342.187</v>
      </c>
      <c r="AA52" s="5">
        <v>11370.775</v>
      </c>
    </row>
    <row r="53" spans="2:27" x14ac:dyDescent="0.25">
      <c r="B53" s="2" t="s">
        <v>48</v>
      </c>
      <c r="C53" s="5">
        <v>22699</v>
      </c>
      <c r="D53" s="5">
        <v>22453</v>
      </c>
      <c r="E53" s="5">
        <v>22307.585999999999</v>
      </c>
      <c r="F53" s="5">
        <v>21815.970999999998</v>
      </c>
      <c r="G53" s="5">
        <v>21589.705000000002</v>
      </c>
      <c r="H53" s="5">
        <v>19899.989000000001</v>
      </c>
      <c r="I53" s="5">
        <v>19042.847999999998</v>
      </c>
      <c r="J53" s="5">
        <v>19003.792999999998</v>
      </c>
      <c r="K53" s="5">
        <v>19447.812999999998</v>
      </c>
      <c r="L53" s="5">
        <v>19528</v>
      </c>
      <c r="M53" s="5">
        <v>19487</v>
      </c>
      <c r="N53" s="5">
        <v>19263</v>
      </c>
      <c r="O53" s="5">
        <v>20082</v>
      </c>
      <c r="P53" s="5">
        <v>19702</v>
      </c>
      <c r="Q53" s="5">
        <v>19060</v>
      </c>
      <c r="R53" s="5">
        <v>19195.618000000002</v>
      </c>
      <c r="S53" s="5">
        <v>18522.309999999998</v>
      </c>
      <c r="T53" s="5">
        <v>18882.279000000002</v>
      </c>
      <c r="U53" s="5">
        <v>18271.239000000001</v>
      </c>
      <c r="V53" s="5">
        <v>17818.722999999998</v>
      </c>
      <c r="W53" s="5">
        <v>18200.361000000001</v>
      </c>
      <c r="X53" s="5">
        <v>18422.796000000002</v>
      </c>
      <c r="Y53" s="5">
        <v>17964.696</v>
      </c>
      <c r="Z53" s="5">
        <v>18228.255000000001</v>
      </c>
      <c r="AA53" s="5">
        <v>18028.352999999999</v>
      </c>
    </row>
    <row r="54" spans="2:27" x14ac:dyDescent="0.25">
      <c r="B54" s="2" t="s">
        <v>49</v>
      </c>
      <c r="C54" s="5">
        <v>9330</v>
      </c>
      <c r="D54" s="5">
        <v>9093</v>
      </c>
      <c r="E54" s="5">
        <v>9001.8799999999992</v>
      </c>
      <c r="F54" s="5">
        <v>8993.1419999999998</v>
      </c>
      <c r="G54" s="5">
        <v>9032.3410000000003</v>
      </c>
      <c r="H54" s="5">
        <v>8680.4699999999993</v>
      </c>
      <c r="I54" s="5">
        <v>8411.1219999999994</v>
      </c>
      <c r="J54" s="5">
        <v>8298.1779999999999</v>
      </c>
      <c r="K54" s="5">
        <v>8685.3109999999997</v>
      </c>
      <c r="L54" s="5">
        <v>8873</v>
      </c>
      <c r="M54" s="5">
        <v>8750</v>
      </c>
      <c r="N54" s="5">
        <v>8800</v>
      </c>
      <c r="O54" s="5">
        <v>8934</v>
      </c>
      <c r="P54" s="5">
        <v>9009</v>
      </c>
      <c r="Q54" s="5">
        <v>9261</v>
      </c>
      <c r="R54" s="5">
        <v>9690.1</v>
      </c>
      <c r="S54" s="5">
        <v>9599.33</v>
      </c>
      <c r="T54" s="5">
        <v>9687.4089999999997</v>
      </c>
      <c r="U54" s="5">
        <v>9459.2180000000008</v>
      </c>
      <c r="V54" s="5">
        <v>9285.9439999999995</v>
      </c>
      <c r="W54" s="5">
        <v>9467.8449999999993</v>
      </c>
      <c r="X54" s="5">
        <v>9970.3880000000008</v>
      </c>
      <c r="Y54" s="5">
        <v>10095.886</v>
      </c>
      <c r="Z54" s="5">
        <v>10492.811</v>
      </c>
      <c r="AA54" s="5">
        <v>10418.496999999999</v>
      </c>
    </row>
    <row r="55" spans="2:27" x14ac:dyDescent="0.25">
      <c r="B55" s="2" t="s">
        <v>50</v>
      </c>
      <c r="C55" s="5">
        <v>364342</v>
      </c>
      <c r="D55" s="5">
        <v>358747</v>
      </c>
      <c r="E55" s="5">
        <v>360610.37300000002</v>
      </c>
      <c r="F55" s="5">
        <v>358627.21500000008</v>
      </c>
      <c r="G55" s="5">
        <v>353316.69800000003</v>
      </c>
      <c r="H55" s="5">
        <v>334719.89200000005</v>
      </c>
      <c r="I55" s="5">
        <v>322854.11600000004</v>
      </c>
      <c r="J55" s="5">
        <v>324411.51700000011</v>
      </c>
      <c r="K55" s="5">
        <v>329277.25100000005</v>
      </c>
      <c r="L55" s="5">
        <v>328610</v>
      </c>
      <c r="M55" s="5">
        <v>327393</v>
      </c>
      <c r="N55" s="5">
        <v>325257</v>
      </c>
      <c r="O55" s="5">
        <v>339336</v>
      </c>
      <c r="P55" s="5">
        <v>332730</v>
      </c>
      <c r="Q55" s="5">
        <v>326259</v>
      </c>
      <c r="R55" s="5">
        <v>330538.11399999988</v>
      </c>
      <c r="S55" s="5">
        <v>324909.76899999997</v>
      </c>
      <c r="T55" s="5">
        <v>336984.7649999999</v>
      </c>
      <c r="U55" s="5">
        <v>333564.29999999993</v>
      </c>
      <c r="V55" s="5">
        <v>329127.4169999999</v>
      </c>
      <c r="W55" s="5">
        <v>336882.96899999998</v>
      </c>
      <c r="X55" s="5">
        <v>335940.56800000003</v>
      </c>
      <c r="Y55" s="5">
        <v>330072.39099999995</v>
      </c>
      <c r="Z55" s="5">
        <v>335319.12199999992</v>
      </c>
      <c r="AA55" s="5">
        <v>329776.21100000001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E7BD6-B31E-42B0-B8B1-9492BF13E343}">
  <sheetPr>
    <tabColor theme="7" tint="0.79998168889431442"/>
  </sheetPr>
  <dimension ref="B2:AP43"/>
  <sheetViews>
    <sheetView workbookViewId="0">
      <selection activeCell="AE20" sqref="AE20"/>
    </sheetView>
  </sheetViews>
  <sheetFormatPr baseColWidth="10" defaultRowHeight="12" x14ac:dyDescent="0.25"/>
  <cols>
    <col min="1" max="1" width="7.42578125" customWidth="1"/>
    <col min="2" max="2" width="6.42578125" style="10" customWidth="1"/>
    <col min="3" max="3" width="10.42578125" style="10" customWidth="1"/>
    <col min="4" max="4" width="4.140625" style="10" customWidth="1"/>
    <col min="5" max="5" width="6.85546875" style="10" customWidth="1"/>
    <col min="6" max="6" width="8.7109375" style="10" customWidth="1"/>
    <col min="7" max="7" width="5.5703125" style="10" customWidth="1"/>
    <col min="8" max="8" width="7.85546875" style="10" customWidth="1"/>
    <col min="9" max="9" width="10.85546875" style="10" customWidth="1"/>
    <col min="10" max="10" width="4" style="10" customWidth="1"/>
    <col min="11" max="11" width="8.140625" style="10" customWidth="1"/>
    <col min="12" max="12" width="11.85546875" style="10" customWidth="1"/>
    <col min="13" max="13" width="4.42578125" style="10" customWidth="1"/>
    <col min="14" max="14" width="7.7109375" style="10" customWidth="1"/>
    <col min="15" max="15" width="13" style="10" customWidth="1"/>
    <col min="16" max="16" width="5.140625" style="10" customWidth="1"/>
    <col min="17" max="17" width="7" style="10" customWidth="1"/>
    <col min="18" max="18" width="13.42578125" style="10" customWidth="1"/>
    <col min="19" max="19" width="4.140625" style="10" customWidth="1"/>
    <col min="20" max="20" width="9.28515625" style="10" customWidth="1"/>
    <col min="21" max="22" width="11.42578125" style="10"/>
    <col min="23" max="23" width="5" style="10" customWidth="1"/>
    <col min="24" max="24" width="7.7109375" style="10" customWidth="1"/>
    <col min="25" max="25" width="11.42578125" style="10"/>
    <col min="26" max="26" width="5.140625" style="10" customWidth="1"/>
    <col min="27" max="27" width="9.5703125" style="10" customWidth="1"/>
    <col min="28" max="28" width="11.42578125" style="10"/>
    <col min="29" max="29" width="7.140625" customWidth="1"/>
    <col min="30" max="30" width="6.42578125" customWidth="1"/>
    <col min="31" max="31" width="10.28515625" customWidth="1"/>
    <col min="32" max="32" width="4.85546875" hidden="1" customWidth="1"/>
    <col min="33" max="33" width="7.7109375" hidden="1" customWidth="1"/>
    <col min="34" max="34" width="8" customWidth="1"/>
    <col min="35" max="35" width="5.5703125" hidden="1" customWidth="1"/>
    <col min="36" max="36" width="1.5703125" customWidth="1"/>
    <col min="37" max="37" width="6.42578125" customWidth="1"/>
    <col min="38" max="38" width="5.7109375" customWidth="1"/>
    <col min="39" max="39" width="9.85546875" customWidth="1"/>
  </cols>
  <sheetData>
    <row r="2" spans="2:42" x14ac:dyDescent="0.25">
      <c r="O2" s="10" t="str">
        <f>_xlfn.CONCAT("Melkeleveranser i ",F12," 1995 - 2019 i tusen liter")</f>
        <v>Melkeleveranser i Trøndelag 1995 - 2019 i tusen liter</v>
      </c>
    </row>
    <row r="3" spans="2:42" x14ac:dyDescent="0.25">
      <c r="O3" s="10" t="str">
        <f>_xlfn.CONCAT("Antall melkeleverandører i ",F12," i perioden 1995 - 2019")</f>
        <v>Antall melkeleverandører i Trøndelag i perioden 1995 - 2019</v>
      </c>
    </row>
    <row r="4" spans="2:42" x14ac:dyDescent="0.25">
      <c r="O4" s="10" t="str">
        <f>_xlfn.CONCAT("Gjennomsnittlig melkeleveranse per hentepunkt i ",F12," 1995 - 2019 i tusen liter")</f>
        <v>Gjennomsnittlig melkeleveranse per hentepunkt i Trøndelag 1995 - 2019 i tusen liter</v>
      </c>
    </row>
    <row r="5" spans="2:42" x14ac:dyDescent="0.25">
      <c r="O5" s="10" t="str">
        <f>_xlfn.CONCAT("Utvikling i antall melkeleverandører, melkemengdre og gjennomsnittsleveranse i ",F12," 1995 - 2019 -- (1995=100%)")</f>
        <v>Utvikling i antall melkeleverandører, melkemengdre og gjennomsnittsleveranse i Trøndelag 1995 - 2019 -- (1995=100%)</v>
      </c>
    </row>
    <row r="6" spans="2:42" x14ac:dyDescent="0.25">
      <c r="O6" s="10" t="str">
        <f>_xlfn.CONCAT(F12," sin andel av melkelelevansene av ",L12," perioden 1995 - 2019 i %")</f>
        <v>Trøndelag sin andel av melkelelevansene av Midt-Norge perioden 1995 - 2019 i %</v>
      </c>
    </row>
    <row r="7" spans="2:42" x14ac:dyDescent="0.25">
      <c r="O7" s="10" t="str">
        <f>_xlfn.CONCAT(F12," sin andel av melkeleverandørene (hentepunktene) av ",L12," perioden 1995 - 2019 i %")</f>
        <v>Trøndelag sin andel av melkeleverandørene (hentepunktene) av Midt-Norge perioden 1995 - 2019 i %</v>
      </c>
    </row>
    <row r="8" spans="2:42" x14ac:dyDescent="0.25">
      <c r="O8" s="10" t="str">
        <f>_xlfn.CONCAT("Gjennonsnittlig melkeleveranse per hentepunkt i ",F12," og ",L12," 1995-2019 i tusen liter")</f>
        <v>Gjennonsnittlig melkeleveranse per hentepunkt i Trøndelag og Midt-Norge 1995-2019 i tusen liter</v>
      </c>
    </row>
    <row r="9" spans="2:42" x14ac:dyDescent="0.25">
      <c r="C9" s="10" t="s">
        <v>119</v>
      </c>
    </row>
    <row r="10" spans="2:42" x14ac:dyDescent="0.25">
      <c r="C10" s="10" t="s">
        <v>118</v>
      </c>
    </row>
    <row r="11" spans="2:42" x14ac:dyDescent="0.25">
      <c r="C11" s="10" t="s">
        <v>1</v>
      </c>
      <c r="F11" s="10" t="str" vm="1">
        <f>IF(C14=C11,C9,C14)</f>
        <v>Trøndelag</v>
      </c>
      <c r="L11" s="10" t="str">
        <f>IF(L14=C11,C9,L14)</f>
        <v>Midt-Norge</v>
      </c>
    </row>
    <row r="12" spans="2:42" x14ac:dyDescent="0.25">
      <c r="C12" s="10" t="s">
        <v>107</v>
      </c>
      <c r="F12" s="24" t="str" vm="1">
        <f>IF(C15=C12,C10,IF(C15=C11,F11,C15))</f>
        <v>Trøndelag</v>
      </c>
      <c r="L12" s="24" t="str">
        <f>IF(L15=C12,C10,IF(L15=C11,L11,L15))</f>
        <v>Midt-Norge</v>
      </c>
    </row>
    <row r="13" spans="2:42" x14ac:dyDescent="0.25">
      <c r="Q13"/>
      <c r="R13"/>
    </row>
    <row r="14" spans="2:42" x14ac:dyDescent="0.25">
      <c r="B14" s="9" t="s">
        <v>0</v>
      </c>
      <c r="C14" s="10" t="s" vm="1">
        <v>52</v>
      </c>
      <c r="E14" s="9" t="s">
        <v>0</v>
      </c>
      <c r="F14" s="10" t="s" vm="1">
        <v>52</v>
      </c>
      <c r="H14" s="9" t="s">
        <v>0</v>
      </c>
      <c r="I14" s="10" t="s" vm="1">
        <v>52</v>
      </c>
      <c r="K14" s="1" t="s">
        <v>0</v>
      </c>
      <c r="L14" t="s" vm="4">
        <v>1</v>
      </c>
      <c r="N14" s="1" t="s">
        <v>0</v>
      </c>
      <c r="O14" t="s" vm="4">
        <v>1</v>
      </c>
      <c r="Q14" s="1" t="s">
        <v>0</v>
      </c>
      <c r="R14" t="s" vm="4">
        <v>1</v>
      </c>
      <c r="S14"/>
      <c r="T14" s="13" t="s">
        <v>113</v>
      </c>
      <c r="U14" s="14"/>
      <c r="V14" s="14"/>
      <c r="X14" s="15" t="s">
        <v>114</v>
      </c>
      <c r="Y14" s="15"/>
      <c r="AA14" s="15" t="s">
        <v>115</v>
      </c>
      <c r="AB14" s="15"/>
      <c r="AD14" s="1" t="s">
        <v>0</v>
      </c>
      <c r="AE14" t="s" vm="1">
        <v>52</v>
      </c>
      <c r="AG14" s="1" t="s">
        <v>0</v>
      </c>
      <c r="AH14" t="s" vm="1">
        <v>52</v>
      </c>
      <c r="AJ14" s="1" t="s">
        <v>0</v>
      </c>
      <c r="AK14" t="s" vm="1">
        <v>52</v>
      </c>
      <c r="AM14" s="19"/>
      <c r="AN14" s="19"/>
      <c r="AO14" s="19"/>
      <c r="AP14" s="19"/>
    </row>
    <row r="15" spans="2:42" x14ac:dyDescent="0.25">
      <c r="B15" s="9" t="s">
        <v>112</v>
      </c>
      <c r="C15" s="10" t="s" vm="3">
        <v>1</v>
      </c>
      <c r="E15" s="9" t="s">
        <v>112</v>
      </c>
      <c r="F15" s="10" t="s" vm="3">
        <v>1</v>
      </c>
      <c r="H15" s="9" t="s">
        <v>112</v>
      </c>
      <c r="I15" s="10" t="s" vm="3">
        <v>1</v>
      </c>
      <c r="K15" s="1" t="s">
        <v>112</v>
      </c>
      <c r="L15" t="s" vm="3">
        <v>1</v>
      </c>
      <c r="N15" s="1" t="s">
        <v>112</v>
      </c>
      <c r="O15" t="s" vm="3">
        <v>1</v>
      </c>
      <c r="Q15" s="1" t="s">
        <v>112</v>
      </c>
      <c r="R15" t="s" vm="3">
        <v>1</v>
      </c>
      <c r="S15"/>
      <c r="T15" s="14"/>
      <c r="U15" s="14"/>
      <c r="V15" s="14"/>
      <c r="X15" s="15"/>
      <c r="Y15" s="15"/>
      <c r="AA15" s="15"/>
      <c r="AB15" s="15"/>
      <c r="AD15" s="1" t="s">
        <v>112</v>
      </c>
      <c r="AE15" t="s" vm="3">
        <v>1</v>
      </c>
      <c r="AG15" s="1" t="s">
        <v>112</v>
      </c>
      <c r="AH15" t="s" vm="3">
        <v>1</v>
      </c>
      <c r="AJ15" s="1" t="s">
        <v>112</v>
      </c>
      <c r="AK15" t="s" vm="3">
        <v>1</v>
      </c>
      <c r="AM15" s="19"/>
      <c r="AN15" s="19"/>
      <c r="AO15" s="19"/>
      <c r="AP15" s="19"/>
    </row>
    <row r="16" spans="2:42" x14ac:dyDescent="0.25">
      <c r="Q16"/>
      <c r="R16"/>
      <c r="S16"/>
      <c r="T16" s="14"/>
      <c r="U16" s="14"/>
      <c r="V16" s="14"/>
      <c r="X16" s="15"/>
      <c r="Y16" s="15"/>
      <c r="AA16" s="15"/>
      <c r="AB16" s="15"/>
      <c r="AM16" s="19"/>
      <c r="AN16" s="19"/>
      <c r="AO16" s="19"/>
      <c r="AP16" s="19"/>
    </row>
    <row r="17" spans="2:42" s="8" customFormat="1" ht="48" x14ac:dyDescent="0.25">
      <c r="B17" s="10"/>
      <c r="C17" s="20" t="s">
        <v>51</v>
      </c>
      <c r="D17" s="20"/>
      <c r="E17" s="10"/>
      <c r="F17" s="20" t="s">
        <v>116</v>
      </c>
      <c r="G17" s="20"/>
      <c r="H17" s="10"/>
      <c r="I17" s="20" t="s">
        <v>56</v>
      </c>
      <c r="J17" s="20"/>
      <c r="K17"/>
      <c r="L17" s="8" t="s">
        <v>51</v>
      </c>
      <c r="N17"/>
      <c r="O17" s="8" t="s">
        <v>117</v>
      </c>
      <c r="Q17"/>
      <c r="R17" s="8" t="s">
        <v>56</v>
      </c>
      <c r="T17" s="21"/>
      <c r="U17" s="21" t="str" vm="3">
        <f>I15</f>
        <v>All</v>
      </c>
      <c r="V17" s="21" t="str">
        <f>L12</f>
        <v>Midt-Norge</v>
      </c>
      <c r="W17" s="20"/>
      <c r="X17" s="22"/>
      <c r="Y17" s="22" t="str" vm="1">
        <f>F12</f>
        <v>Trøndelag</v>
      </c>
      <c r="Z17" s="20"/>
      <c r="AA17" s="22"/>
      <c r="AB17" s="22" t="str" vm="1">
        <f>F12</f>
        <v>Trøndelag</v>
      </c>
      <c r="AD17"/>
      <c r="AE17" s="8" t="s">
        <v>51</v>
      </c>
      <c r="AG17"/>
      <c r="AH17" s="8" t="s">
        <v>117</v>
      </c>
      <c r="AJ17"/>
      <c r="AK17" s="8" t="s">
        <v>56</v>
      </c>
      <c r="AM17" s="23"/>
      <c r="AN17" s="23" t="str">
        <f>AE17</f>
        <v>melkeleveranser</v>
      </c>
      <c r="AO17" s="23" t="str">
        <f>AH17</f>
        <v>melkeleverandører</v>
      </c>
      <c r="AP17" s="23" t="str">
        <f>AK17</f>
        <v>gj-snitt. leveranse</v>
      </c>
    </row>
    <row r="18" spans="2:42" x14ac:dyDescent="0.25">
      <c r="B18" s="11">
        <v>1995</v>
      </c>
      <c r="C18" s="12">
        <v>364342</v>
      </c>
      <c r="E18" s="11">
        <v>1995</v>
      </c>
      <c r="F18" s="12">
        <v>5051</v>
      </c>
      <c r="H18" s="11">
        <v>1995</v>
      </c>
      <c r="I18" s="12">
        <v>70.097463622233974</v>
      </c>
      <c r="K18" s="2">
        <v>1995</v>
      </c>
      <c r="L18" s="5">
        <v>470728</v>
      </c>
      <c r="M18"/>
      <c r="N18" s="2">
        <v>1995</v>
      </c>
      <c r="O18" s="5">
        <v>6583</v>
      </c>
      <c r="P18"/>
      <c r="Q18" s="2">
        <v>1995</v>
      </c>
      <c r="R18" s="6">
        <v>69.827464116150651</v>
      </c>
      <c r="S18"/>
      <c r="T18" s="10">
        <f>X18</f>
        <v>1995</v>
      </c>
      <c r="U18" s="12">
        <f t="shared" ref="U18:U42" si="0">I18</f>
        <v>70.097463622233974</v>
      </c>
      <c r="V18" s="12">
        <f t="shared" ref="V18:V42" si="1">R18</f>
        <v>69.827464116150651</v>
      </c>
      <c r="X18" s="10">
        <v>1995</v>
      </c>
      <c r="Y18" s="16">
        <f t="shared" ref="Y18:Y42" si="2">C18/L18</f>
        <v>0.7739968729287402</v>
      </c>
      <c r="AA18" s="10">
        <v>1995</v>
      </c>
      <c r="AB18" s="16">
        <f t="shared" ref="AB18:AB42" si="3">F18/O18</f>
        <v>0.76727935591675522</v>
      </c>
      <c r="AD18" s="2">
        <v>1995</v>
      </c>
      <c r="AE18" s="17">
        <v>1</v>
      </c>
      <c r="AG18" s="2">
        <v>1995</v>
      </c>
      <c r="AH18" s="17">
        <v>1</v>
      </c>
      <c r="AJ18" s="2">
        <v>1995</v>
      </c>
      <c r="AK18" s="17">
        <v>1</v>
      </c>
      <c r="AM18">
        <f>AD18</f>
        <v>1995</v>
      </c>
      <c r="AN18" s="18">
        <f>AE18</f>
        <v>1</v>
      </c>
      <c r="AO18" s="17">
        <f>AH18</f>
        <v>1</v>
      </c>
      <c r="AP18" s="18">
        <f>AK18</f>
        <v>1</v>
      </c>
    </row>
    <row r="19" spans="2:42" x14ac:dyDescent="0.25">
      <c r="B19" s="11">
        <v>1996</v>
      </c>
      <c r="C19" s="12">
        <v>358747</v>
      </c>
      <c r="E19" s="11">
        <v>1996</v>
      </c>
      <c r="F19" s="12">
        <v>5018</v>
      </c>
      <c r="H19" s="11">
        <v>1996</v>
      </c>
      <c r="I19" s="12">
        <v>69.465888981013947</v>
      </c>
      <c r="K19" s="2">
        <v>1996</v>
      </c>
      <c r="L19" s="5">
        <v>463885</v>
      </c>
      <c r="M19"/>
      <c r="N19" s="2">
        <v>1996</v>
      </c>
      <c r="O19" s="5">
        <v>6532</v>
      </c>
      <c r="P19"/>
      <c r="Q19" s="2">
        <v>1996</v>
      </c>
      <c r="R19" s="6">
        <v>69.3492365060292</v>
      </c>
      <c r="S19"/>
      <c r="T19" s="10">
        <f t="shared" ref="T19:T42" si="4">X19</f>
        <v>1996</v>
      </c>
      <c r="U19" s="12">
        <f t="shared" si="0"/>
        <v>69.465888981013947</v>
      </c>
      <c r="V19" s="12">
        <f t="shared" si="1"/>
        <v>69.3492365060292</v>
      </c>
      <c r="X19" s="10">
        <v>1996</v>
      </c>
      <c r="Y19" s="16">
        <f t="shared" si="2"/>
        <v>0.77335330954870285</v>
      </c>
      <c r="AA19" s="10">
        <v>1996</v>
      </c>
      <c r="AB19" s="16">
        <f t="shared" si="3"/>
        <v>0.76821800367421922</v>
      </c>
      <c r="AD19" s="2">
        <v>1996</v>
      </c>
      <c r="AE19" s="17">
        <v>0.9846435491927914</v>
      </c>
      <c r="AG19" s="2">
        <v>1996</v>
      </c>
      <c r="AH19" s="17">
        <v>0.99346664026925358</v>
      </c>
      <c r="AJ19" s="2">
        <v>1996</v>
      </c>
      <c r="AK19" s="17">
        <v>0.99099005001630758</v>
      </c>
      <c r="AM19">
        <f t="shared" ref="AM19:AM42" si="5">AD19</f>
        <v>1996</v>
      </c>
      <c r="AN19" s="18">
        <f t="shared" ref="AN19:AN42" si="6">AE19</f>
        <v>0.9846435491927914</v>
      </c>
      <c r="AO19" s="17">
        <f t="shared" ref="AO19:AO42" si="7">AH19</f>
        <v>0.99346664026925358</v>
      </c>
      <c r="AP19" s="18">
        <f t="shared" ref="AP19:AP42" si="8">AK19</f>
        <v>0.99099005001630758</v>
      </c>
    </row>
    <row r="20" spans="2:42" x14ac:dyDescent="0.25">
      <c r="B20" s="11">
        <v>1997</v>
      </c>
      <c r="C20" s="12">
        <v>360610.37300000002</v>
      </c>
      <c r="E20" s="11">
        <v>1997</v>
      </c>
      <c r="F20" s="12">
        <v>4981</v>
      </c>
      <c r="H20" s="11">
        <v>1997</v>
      </c>
      <c r="I20" s="12">
        <v>70.615056519024265</v>
      </c>
      <c r="K20" s="2">
        <v>1997</v>
      </c>
      <c r="L20" s="5">
        <v>465103.75800000003</v>
      </c>
      <c r="M20"/>
      <c r="N20" s="2">
        <v>1997</v>
      </c>
      <c r="O20" s="5">
        <v>6470</v>
      </c>
      <c r="P20"/>
      <c r="Q20" s="2">
        <v>1997</v>
      </c>
      <c r="R20" s="6">
        <v>70.276958901086815</v>
      </c>
      <c r="S20"/>
      <c r="T20" s="10">
        <f t="shared" si="4"/>
        <v>1997</v>
      </c>
      <c r="U20" s="12">
        <f t="shared" si="0"/>
        <v>70.615056519024265</v>
      </c>
      <c r="V20" s="12">
        <f t="shared" si="1"/>
        <v>70.276958901086815</v>
      </c>
      <c r="X20" s="10">
        <v>1997</v>
      </c>
      <c r="Y20" s="16">
        <f t="shared" si="2"/>
        <v>0.77533317415164815</v>
      </c>
      <c r="AA20" s="10">
        <v>1997</v>
      </c>
      <c r="AB20" s="16">
        <f t="shared" si="3"/>
        <v>0.76986089644513134</v>
      </c>
      <c r="AD20" s="2">
        <v>1997</v>
      </c>
      <c r="AE20" s="17">
        <v>0.98975790054399448</v>
      </c>
      <c r="AG20" s="2">
        <v>1997</v>
      </c>
      <c r="AH20" s="17">
        <v>0.98614135814690163</v>
      </c>
      <c r="AJ20" s="2">
        <v>1997</v>
      </c>
      <c r="AK20" s="17">
        <v>1.0073839033546161</v>
      </c>
      <c r="AM20">
        <f t="shared" si="5"/>
        <v>1997</v>
      </c>
      <c r="AN20" s="18">
        <f t="shared" si="6"/>
        <v>0.98975790054399448</v>
      </c>
      <c r="AO20" s="17">
        <f t="shared" si="7"/>
        <v>0.98614135814690163</v>
      </c>
      <c r="AP20" s="18">
        <f t="shared" si="8"/>
        <v>1.0073839033546161</v>
      </c>
    </row>
    <row r="21" spans="2:42" x14ac:dyDescent="0.25">
      <c r="B21" s="11">
        <v>1998</v>
      </c>
      <c r="C21" s="12">
        <v>358627.21500000008</v>
      </c>
      <c r="E21" s="11">
        <v>1998</v>
      </c>
      <c r="F21" s="12">
        <v>4842</v>
      </c>
      <c r="H21" s="11">
        <v>1998</v>
      </c>
      <c r="I21" s="12">
        <v>72.192875913399249</v>
      </c>
      <c r="K21" s="2">
        <v>1998</v>
      </c>
      <c r="L21" s="5">
        <v>461073.49400000006</v>
      </c>
      <c r="M21"/>
      <c r="N21" s="2">
        <v>1998</v>
      </c>
      <c r="O21" s="5">
        <v>6270</v>
      </c>
      <c r="P21"/>
      <c r="Q21" s="2">
        <v>1998</v>
      </c>
      <c r="R21" s="6">
        <v>72.033315941153688</v>
      </c>
      <c r="S21"/>
      <c r="T21" s="10">
        <f t="shared" si="4"/>
        <v>1998</v>
      </c>
      <c r="U21" s="12">
        <f t="shared" si="0"/>
        <v>72.192875913399249</v>
      </c>
      <c r="V21" s="12">
        <f t="shared" si="1"/>
        <v>72.033315941153688</v>
      </c>
      <c r="X21" s="10">
        <v>1998</v>
      </c>
      <c r="Y21" s="16">
        <f t="shared" si="2"/>
        <v>0.77780922058382307</v>
      </c>
      <c r="AA21" s="10">
        <v>1998</v>
      </c>
      <c r="AB21" s="16">
        <f t="shared" si="3"/>
        <v>0.77224880382775118</v>
      </c>
      <c r="AD21" s="2">
        <v>1998</v>
      </c>
      <c r="AE21" s="17">
        <v>0.98431477842247139</v>
      </c>
      <c r="AG21" s="2">
        <v>1998</v>
      </c>
      <c r="AH21" s="17">
        <v>0.9586220550386062</v>
      </c>
      <c r="AJ21" s="2">
        <v>1998</v>
      </c>
      <c r="AK21" s="17">
        <v>1.0298928403808985</v>
      </c>
      <c r="AM21">
        <f t="shared" si="5"/>
        <v>1998</v>
      </c>
      <c r="AN21" s="18">
        <f t="shared" si="6"/>
        <v>0.98431477842247139</v>
      </c>
      <c r="AO21" s="17">
        <f t="shared" si="7"/>
        <v>0.9586220550386062</v>
      </c>
      <c r="AP21" s="18">
        <f t="shared" si="8"/>
        <v>1.0298928403808985</v>
      </c>
    </row>
    <row r="22" spans="2:42" x14ac:dyDescent="0.25">
      <c r="B22" s="11">
        <v>1999</v>
      </c>
      <c r="C22" s="12">
        <v>353316.69800000003</v>
      </c>
      <c r="E22" s="11">
        <v>1999</v>
      </c>
      <c r="F22" s="12">
        <v>4654</v>
      </c>
      <c r="H22" s="11">
        <v>1999</v>
      </c>
      <c r="I22" s="12">
        <v>73.843883299214056</v>
      </c>
      <c r="K22" s="2">
        <v>1999</v>
      </c>
      <c r="L22" s="5">
        <v>454834.13300000009</v>
      </c>
      <c r="M22"/>
      <c r="N22" s="2">
        <v>1999</v>
      </c>
      <c r="O22" s="5">
        <v>5965</v>
      </c>
      <c r="P22"/>
      <c r="Q22" s="2">
        <v>1999</v>
      </c>
      <c r="R22" s="6">
        <v>74.707877337890793</v>
      </c>
      <c r="S22"/>
      <c r="T22" s="10">
        <f t="shared" si="4"/>
        <v>1999</v>
      </c>
      <c r="U22" s="12">
        <f t="shared" si="0"/>
        <v>73.843883299214056</v>
      </c>
      <c r="V22" s="12">
        <f t="shared" si="1"/>
        <v>74.707877337890793</v>
      </c>
      <c r="X22" s="10">
        <v>1999</v>
      </c>
      <c r="Y22" s="16">
        <f t="shared" si="2"/>
        <v>0.77680339351312488</v>
      </c>
      <c r="AA22" s="10">
        <v>1999</v>
      </c>
      <c r="AB22" s="16">
        <f t="shared" si="3"/>
        <v>0.78021793797150041</v>
      </c>
      <c r="AD22" s="2">
        <v>1999</v>
      </c>
      <c r="AE22" s="17">
        <v>0.96973914069747669</v>
      </c>
      <c r="AG22" s="2">
        <v>1999</v>
      </c>
      <c r="AH22" s="17">
        <v>0.92140170263314192</v>
      </c>
      <c r="AJ22" s="2">
        <v>1999</v>
      </c>
      <c r="AK22" s="17">
        <v>1.0534458664177939</v>
      </c>
      <c r="AM22">
        <f t="shared" si="5"/>
        <v>1999</v>
      </c>
      <c r="AN22" s="18">
        <f t="shared" si="6"/>
        <v>0.96973914069747669</v>
      </c>
      <c r="AO22" s="17">
        <f t="shared" si="7"/>
        <v>0.92140170263314192</v>
      </c>
      <c r="AP22" s="18">
        <f t="shared" si="8"/>
        <v>1.0534458664177939</v>
      </c>
    </row>
    <row r="23" spans="2:42" x14ac:dyDescent="0.25">
      <c r="B23" s="11">
        <v>2000</v>
      </c>
      <c r="C23" s="12">
        <v>334719.89200000005</v>
      </c>
      <c r="E23" s="11">
        <v>2000</v>
      </c>
      <c r="F23" s="12">
        <v>4484</v>
      </c>
      <c r="H23" s="11">
        <v>2000</v>
      </c>
      <c r="I23" s="12">
        <v>72.873520500472395</v>
      </c>
      <c r="K23" s="2">
        <v>2000</v>
      </c>
      <c r="L23" s="5">
        <v>431306.75300000014</v>
      </c>
      <c r="M23"/>
      <c r="N23" s="2">
        <v>2000</v>
      </c>
      <c r="O23" s="5">
        <v>5755</v>
      </c>
      <c r="P23"/>
      <c r="Q23" s="2">
        <v>2000</v>
      </c>
      <c r="R23" s="6">
        <v>73.595480352982023</v>
      </c>
      <c r="S23"/>
      <c r="T23" s="10">
        <f t="shared" si="4"/>
        <v>2000</v>
      </c>
      <c r="U23" s="12">
        <f t="shared" si="0"/>
        <v>72.873520500472395</v>
      </c>
      <c r="V23" s="12">
        <f t="shared" si="1"/>
        <v>73.595480352982023</v>
      </c>
      <c r="X23" s="10">
        <v>2000</v>
      </c>
      <c r="Y23" s="16">
        <f t="shared" si="2"/>
        <v>0.77605993801817408</v>
      </c>
      <c r="AA23" s="10">
        <v>2000</v>
      </c>
      <c r="AB23" s="16">
        <f t="shared" si="3"/>
        <v>0.77914856646394437</v>
      </c>
      <c r="AD23" s="2">
        <v>2000</v>
      </c>
      <c r="AE23" s="17">
        <v>0.91869697152675245</v>
      </c>
      <c r="AG23" s="2">
        <v>2000</v>
      </c>
      <c r="AH23" s="17">
        <v>0.88774500098990294</v>
      </c>
      <c r="AJ23" s="2">
        <v>2000</v>
      </c>
      <c r="AK23" s="17">
        <v>1.0396028149206513</v>
      </c>
      <c r="AM23">
        <f t="shared" si="5"/>
        <v>2000</v>
      </c>
      <c r="AN23" s="18">
        <f t="shared" si="6"/>
        <v>0.91869697152675245</v>
      </c>
      <c r="AO23" s="17">
        <f t="shared" si="7"/>
        <v>0.88774500098990294</v>
      </c>
      <c r="AP23" s="18">
        <f t="shared" si="8"/>
        <v>1.0396028149206513</v>
      </c>
    </row>
    <row r="24" spans="2:42" x14ac:dyDescent="0.25">
      <c r="B24" s="11">
        <v>2001</v>
      </c>
      <c r="C24" s="12">
        <v>322854.11600000004</v>
      </c>
      <c r="E24" s="11">
        <v>2001</v>
      </c>
      <c r="F24" s="12">
        <v>4087</v>
      </c>
      <c r="H24" s="11">
        <v>2001</v>
      </c>
      <c r="I24" s="12">
        <v>77.243369970733298</v>
      </c>
      <c r="K24" s="2">
        <v>2001</v>
      </c>
      <c r="L24" s="5">
        <v>416726.33399999997</v>
      </c>
      <c r="M24"/>
      <c r="N24" s="2">
        <v>2001</v>
      </c>
      <c r="O24" s="5">
        <v>5252</v>
      </c>
      <c r="P24"/>
      <c r="Q24" s="2">
        <v>2001</v>
      </c>
      <c r="R24" s="6">
        <v>78.126129594511511</v>
      </c>
      <c r="S24"/>
      <c r="T24" s="10">
        <f t="shared" si="4"/>
        <v>2001</v>
      </c>
      <c r="U24" s="12">
        <f t="shared" si="0"/>
        <v>77.243369970733298</v>
      </c>
      <c r="V24" s="12">
        <f t="shared" si="1"/>
        <v>78.126129594511511</v>
      </c>
      <c r="X24" s="10">
        <v>2001</v>
      </c>
      <c r="Y24" s="16">
        <f t="shared" si="2"/>
        <v>0.77473893454499099</v>
      </c>
      <c r="AA24" s="10">
        <v>2001</v>
      </c>
      <c r="AB24" s="16">
        <f t="shared" si="3"/>
        <v>0.77817974105102816</v>
      </c>
      <c r="AD24" s="2">
        <v>2001</v>
      </c>
      <c r="AE24" s="17">
        <v>0.88612928512222044</v>
      </c>
      <c r="AG24" s="2">
        <v>2001</v>
      </c>
      <c r="AH24" s="17">
        <v>0.80914670362304497</v>
      </c>
      <c r="AJ24" s="2">
        <v>2001</v>
      </c>
      <c r="AK24" s="17">
        <v>1.1019424381317091</v>
      </c>
      <c r="AM24">
        <f t="shared" si="5"/>
        <v>2001</v>
      </c>
      <c r="AN24" s="18">
        <f t="shared" si="6"/>
        <v>0.88612928512222044</v>
      </c>
      <c r="AO24" s="17">
        <f t="shared" si="7"/>
        <v>0.80914670362304497</v>
      </c>
      <c r="AP24" s="18">
        <f t="shared" si="8"/>
        <v>1.1019424381317091</v>
      </c>
    </row>
    <row r="25" spans="2:42" x14ac:dyDescent="0.25">
      <c r="B25" s="11">
        <v>2002</v>
      </c>
      <c r="C25" s="12">
        <v>324411.51700000011</v>
      </c>
      <c r="E25" s="11">
        <v>2002</v>
      </c>
      <c r="F25" s="12">
        <v>3841</v>
      </c>
      <c r="H25" s="11">
        <v>2002</v>
      </c>
      <c r="I25" s="12">
        <v>82.331118775322082</v>
      </c>
      <c r="K25" s="2">
        <v>2002</v>
      </c>
      <c r="L25" s="5">
        <v>417577.61100000003</v>
      </c>
      <c r="M25"/>
      <c r="N25" s="2">
        <v>2002</v>
      </c>
      <c r="O25" s="5">
        <v>4939</v>
      </c>
      <c r="P25"/>
      <c r="Q25" s="2">
        <v>2002</v>
      </c>
      <c r="R25" s="6">
        <v>83.062562232093939</v>
      </c>
      <c r="S25"/>
      <c r="T25" s="10">
        <f t="shared" si="4"/>
        <v>2002</v>
      </c>
      <c r="U25" s="12">
        <f t="shared" si="0"/>
        <v>82.331118775322082</v>
      </c>
      <c r="V25" s="12">
        <f t="shared" si="1"/>
        <v>83.062562232093939</v>
      </c>
      <c r="X25" s="10">
        <v>2002</v>
      </c>
      <c r="Y25" s="16">
        <f t="shared" si="2"/>
        <v>0.77688915414576687</v>
      </c>
      <c r="AA25" s="10">
        <v>2002</v>
      </c>
      <c r="AB25" s="16">
        <f t="shared" si="3"/>
        <v>0.77768779105081998</v>
      </c>
      <c r="AD25" s="2">
        <v>2002</v>
      </c>
      <c r="AE25" s="17">
        <v>0.89040384309247933</v>
      </c>
      <c r="AG25" s="2">
        <v>2002</v>
      </c>
      <c r="AH25" s="17">
        <v>0.76044347653929911</v>
      </c>
      <c r="AJ25" s="2">
        <v>2002</v>
      </c>
      <c r="AK25" s="17">
        <v>1.1745235065710389</v>
      </c>
      <c r="AM25">
        <f t="shared" si="5"/>
        <v>2002</v>
      </c>
      <c r="AN25" s="18">
        <f t="shared" si="6"/>
        <v>0.89040384309247933</v>
      </c>
      <c r="AO25" s="17">
        <f t="shared" si="7"/>
        <v>0.76044347653929911</v>
      </c>
      <c r="AP25" s="18">
        <f t="shared" si="8"/>
        <v>1.1745235065710389</v>
      </c>
    </row>
    <row r="26" spans="2:42" x14ac:dyDescent="0.25">
      <c r="B26" s="11">
        <v>2003</v>
      </c>
      <c r="C26" s="12">
        <v>329277.25100000005</v>
      </c>
      <c r="E26" s="11">
        <v>2003</v>
      </c>
      <c r="F26" s="12">
        <v>3628</v>
      </c>
      <c r="H26" s="11">
        <v>2003</v>
      </c>
      <c r="I26" s="12">
        <v>88.159348862112907</v>
      </c>
      <c r="K26" s="2">
        <v>2003</v>
      </c>
      <c r="L26" s="5">
        <v>423675.13400000002</v>
      </c>
      <c r="M26"/>
      <c r="N26" s="2">
        <v>2003</v>
      </c>
      <c r="O26" s="5">
        <v>4662</v>
      </c>
      <c r="P26"/>
      <c r="Q26" s="2">
        <v>2003</v>
      </c>
      <c r="R26" s="6">
        <v>89.255473077263829</v>
      </c>
      <c r="S26"/>
      <c r="T26" s="10">
        <f t="shared" si="4"/>
        <v>2003</v>
      </c>
      <c r="U26" s="12">
        <f t="shared" si="0"/>
        <v>88.159348862112907</v>
      </c>
      <c r="V26" s="12">
        <f t="shared" si="1"/>
        <v>89.255473077263829</v>
      </c>
      <c r="X26" s="10">
        <v>2003</v>
      </c>
      <c r="Y26" s="16">
        <f t="shared" si="2"/>
        <v>0.77719277006235643</v>
      </c>
      <c r="AA26" s="10">
        <v>2003</v>
      </c>
      <c r="AB26" s="16">
        <f t="shared" si="3"/>
        <v>0.77820677820677819</v>
      </c>
      <c r="AD26" s="2">
        <v>2003</v>
      </c>
      <c r="AE26" s="17">
        <v>0.90375869649944296</v>
      </c>
      <c r="AG26" s="2">
        <v>2003</v>
      </c>
      <c r="AH26" s="17">
        <v>0.71827360918629979</v>
      </c>
      <c r="AJ26" s="2">
        <v>2003</v>
      </c>
      <c r="AK26" s="17">
        <v>1.2576681709514801</v>
      </c>
      <c r="AM26">
        <f t="shared" si="5"/>
        <v>2003</v>
      </c>
      <c r="AN26" s="18">
        <f t="shared" si="6"/>
        <v>0.90375869649944296</v>
      </c>
      <c r="AO26" s="17">
        <f t="shared" si="7"/>
        <v>0.71827360918629979</v>
      </c>
      <c r="AP26" s="18">
        <f t="shared" si="8"/>
        <v>1.2576681709514801</v>
      </c>
    </row>
    <row r="27" spans="2:42" x14ac:dyDescent="0.25">
      <c r="B27" s="11">
        <v>2004</v>
      </c>
      <c r="C27" s="12">
        <v>328610</v>
      </c>
      <c r="E27" s="11">
        <v>2004</v>
      </c>
      <c r="F27" s="12">
        <v>3470</v>
      </c>
      <c r="H27" s="11">
        <v>2004</v>
      </c>
      <c r="I27" s="12">
        <v>91.962439444654891</v>
      </c>
      <c r="K27" s="2">
        <v>2004</v>
      </c>
      <c r="L27" s="5">
        <v>422828</v>
      </c>
      <c r="M27"/>
      <c r="N27" s="2">
        <v>2004</v>
      </c>
      <c r="O27" s="5">
        <v>4450</v>
      </c>
      <c r="P27"/>
      <c r="Q27" s="2">
        <v>2004</v>
      </c>
      <c r="R27" s="6">
        <v>93.68570265107418</v>
      </c>
      <c r="S27"/>
      <c r="T27" s="10">
        <f t="shared" si="4"/>
        <v>2004</v>
      </c>
      <c r="U27" s="12">
        <f t="shared" si="0"/>
        <v>91.962439444654891</v>
      </c>
      <c r="V27" s="12">
        <f t="shared" si="1"/>
        <v>93.68570265107418</v>
      </c>
      <c r="X27" s="10">
        <v>2004</v>
      </c>
      <c r="Y27" s="16">
        <f t="shared" si="2"/>
        <v>0.77717180508386385</v>
      </c>
      <c r="AA27" s="10">
        <v>2004</v>
      </c>
      <c r="AB27" s="16">
        <f t="shared" si="3"/>
        <v>0.77977528089887638</v>
      </c>
      <c r="AD27" s="2">
        <v>2004</v>
      </c>
      <c r="AE27" s="17">
        <v>0.90192731005483862</v>
      </c>
      <c r="AG27" s="2">
        <v>2004</v>
      </c>
      <c r="AH27" s="17">
        <v>0.68699267471787762</v>
      </c>
      <c r="AJ27" s="2">
        <v>2004</v>
      </c>
      <c r="AK27" s="17">
        <v>1.3119224960870859</v>
      </c>
      <c r="AM27">
        <f t="shared" si="5"/>
        <v>2004</v>
      </c>
      <c r="AN27" s="18">
        <f t="shared" si="6"/>
        <v>0.90192731005483862</v>
      </c>
      <c r="AO27" s="17">
        <f t="shared" si="7"/>
        <v>0.68699267471787762</v>
      </c>
      <c r="AP27" s="18">
        <f t="shared" si="8"/>
        <v>1.3119224960870859</v>
      </c>
    </row>
    <row r="28" spans="2:42" x14ac:dyDescent="0.25">
      <c r="B28" s="11">
        <v>2005</v>
      </c>
      <c r="C28" s="12">
        <v>327393</v>
      </c>
      <c r="E28" s="11">
        <v>2005</v>
      </c>
      <c r="F28" s="12">
        <v>3318</v>
      </c>
      <c r="H28" s="11">
        <v>2005</v>
      </c>
      <c r="I28" s="12">
        <v>95.548973352964779</v>
      </c>
      <c r="K28" s="2">
        <v>2005</v>
      </c>
      <c r="L28" s="5">
        <v>423039</v>
      </c>
      <c r="M28"/>
      <c r="N28" s="2">
        <v>2005</v>
      </c>
      <c r="O28" s="5">
        <v>4277</v>
      </c>
      <c r="P28"/>
      <c r="Q28" s="2">
        <v>2005</v>
      </c>
      <c r="R28" s="6">
        <v>97.616119527436553</v>
      </c>
      <c r="S28"/>
      <c r="T28" s="10">
        <f t="shared" si="4"/>
        <v>2005</v>
      </c>
      <c r="U28" s="12">
        <f t="shared" si="0"/>
        <v>95.548973352964779</v>
      </c>
      <c r="V28" s="12">
        <f t="shared" si="1"/>
        <v>97.616119527436553</v>
      </c>
      <c r="X28" s="10">
        <v>2005</v>
      </c>
      <c r="Y28" s="16">
        <f t="shared" si="2"/>
        <v>0.77390737024245992</v>
      </c>
      <c r="AA28" s="10">
        <v>2005</v>
      </c>
      <c r="AB28" s="16">
        <f t="shared" si="3"/>
        <v>0.77577741407528644</v>
      </c>
      <c r="AD28" s="2">
        <v>2005</v>
      </c>
      <c r="AE28" s="17">
        <v>0.89858704184529925</v>
      </c>
      <c r="AG28" s="2">
        <v>2005</v>
      </c>
      <c r="AH28" s="17">
        <v>0.65689962383686396</v>
      </c>
      <c r="AJ28" s="2">
        <v>2005</v>
      </c>
      <c r="AK28" s="17">
        <v>1.3630874558870334</v>
      </c>
      <c r="AM28">
        <f t="shared" si="5"/>
        <v>2005</v>
      </c>
      <c r="AN28" s="18">
        <f t="shared" si="6"/>
        <v>0.89858704184529925</v>
      </c>
      <c r="AO28" s="17">
        <f t="shared" si="7"/>
        <v>0.65689962383686396</v>
      </c>
      <c r="AP28" s="18">
        <f t="shared" si="8"/>
        <v>1.3630874558870334</v>
      </c>
    </row>
    <row r="29" spans="2:42" x14ac:dyDescent="0.25">
      <c r="B29" s="11">
        <v>2006</v>
      </c>
      <c r="C29" s="12">
        <v>325257</v>
      </c>
      <c r="E29" s="11">
        <v>2006</v>
      </c>
      <c r="F29" s="12">
        <v>3078</v>
      </c>
      <c r="H29" s="11">
        <v>2006</v>
      </c>
      <c r="I29" s="12">
        <v>102.40939957912373</v>
      </c>
      <c r="K29" s="2">
        <v>2006</v>
      </c>
      <c r="L29" s="5">
        <v>419401</v>
      </c>
      <c r="M29"/>
      <c r="N29" s="2">
        <v>2006</v>
      </c>
      <c r="O29" s="5">
        <v>3950</v>
      </c>
      <c r="P29"/>
      <c r="Q29" s="2">
        <v>2006</v>
      </c>
      <c r="R29" s="6">
        <v>105.08352223217253</v>
      </c>
      <c r="S29"/>
      <c r="T29" s="10">
        <f t="shared" si="4"/>
        <v>2006</v>
      </c>
      <c r="U29" s="12">
        <f t="shared" si="0"/>
        <v>102.40939957912373</v>
      </c>
      <c r="V29" s="12">
        <f t="shared" si="1"/>
        <v>105.08352223217253</v>
      </c>
      <c r="X29" s="10">
        <v>2006</v>
      </c>
      <c r="Y29" s="16">
        <f t="shared" si="2"/>
        <v>0.77552747847525394</v>
      </c>
      <c r="AA29" s="10">
        <v>2006</v>
      </c>
      <c r="AB29" s="16">
        <f t="shared" si="3"/>
        <v>0.7792405063291139</v>
      </c>
      <c r="AD29" s="2">
        <v>2006</v>
      </c>
      <c r="AE29" s="17">
        <v>0.89272441826635418</v>
      </c>
      <c r="AG29" s="2">
        <v>2006</v>
      </c>
      <c r="AH29" s="17">
        <v>0.60938428034052661</v>
      </c>
      <c r="AJ29" s="2">
        <v>2006</v>
      </c>
      <c r="AK29" s="17">
        <v>1.4609572770139552</v>
      </c>
      <c r="AM29">
        <f t="shared" si="5"/>
        <v>2006</v>
      </c>
      <c r="AN29" s="18">
        <f t="shared" si="6"/>
        <v>0.89272441826635418</v>
      </c>
      <c r="AO29" s="17">
        <f t="shared" si="7"/>
        <v>0.60938428034052661</v>
      </c>
      <c r="AP29" s="18">
        <f t="shared" si="8"/>
        <v>1.4609572770139552</v>
      </c>
    </row>
    <row r="30" spans="2:42" x14ac:dyDescent="0.25">
      <c r="B30" s="11">
        <v>2007</v>
      </c>
      <c r="C30" s="12">
        <v>339336</v>
      </c>
      <c r="E30" s="11">
        <v>2007</v>
      </c>
      <c r="F30" s="12">
        <v>2839</v>
      </c>
      <c r="H30" s="11">
        <v>2007</v>
      </c>
      <c r="I30" s="12">
        <v>114.67746933592586</v>
      </c>
      <c r="K30" s="2">
        <v>2007</v>
      </c>
      <c r="L30" s="5">
        <v>435168</v>
      </c>
      <c r="M30"/>
      <c r="N30" s="2">
        <v>2007</v>
      </c>
      <c r="O30" s="5">
        <v>3642</v>
      </c>
      <c r="P30"/>
      <c r="Q30" s="2">
        <v>2007</v>
      </c>
      <c r="R30" s="6">
        <v>117.05763905117767</v>
      </c>
      <c r="S30"/>
      <c r="T30" s="10">
        <f t="shared" si="4"/>
        <v>2007</v>
      </c>
      <c r="U30" s="12">
        <f t="shared" si="0"/>
        <v>114.67746933592586</v>
      </c>
      <c r="V30" s="12">
        <f t="shared" si="1"/>
        <v>117.05763905117767</v>
      </c>
      <c r="X30" s="10">
        <v>2007</v>
      </c>
      <c r="Y30" s="16">
        <f t="shared" si="2"/>
        <v>0.77978160158835208</v>
      </c>
      <c r="AA30" s="10">
        <v>2007</v>
      </c>
      <c r="AB30" s="16">
        <f t="shared" si="3"/>
        <v>0.7795167490389896</v>
      </c>
      <c r="AD30" s="2">
        <v>2007</v>
      </c>
      <c r="AE30" s="17">
        <v>0.93136668295173219</v>
      </c>
      <c r="AG30" s="2">
        <v>2007</v>
      </c>
      <c r="AH30" s="17">
        <v>0.5620669174420907</v>
      </c>
      <c r="AJ30" s="2">
        <v>2007</v>
      </c>
      <c r="AK30" s="17">
        <v>1.6359717372077884</v>
      </c>
      <c r="AM30">
        <f t="shared" si="5"/>
        <v>2007</v>
      </c>
      <c r="AN30" s="18">
        <f t="shared" si="6"/>
        <v>0.93136668295173219</v>
      </c>
      <c r="AO30" s="17">
        <f t="shared" si="7"/>
        <v>0.5620669174420907</v>
      </c>
      <c r="AP30" s="18">
        <f t="shared" si="8"/>
        <v>1.6359717372077884</v>
      </c>
    </row>
    <row r="31" spans="2:42" x14ac:dyDescent="0.25">
      <c r="B31" s="11">
        <v>2008</v>
      </c>
      <c r="C31" s="12">
        <v>332730</v>
      </c>
      <c r="E31" s="11">
        <v>2008</v>
      </c>
      <c r="F31" s="12">
        <v>2667</v>
      </c>
      <c r="H31" s="11">
        <v>2008</v>
      </c>
      <c r="I31" s="12">
        <v>120.72988286206277</v>
      </c>
      <c r="K31" s="2">
        <v>2008</v>
      </c>
      <c r="L31" s="5">
        <v>424991</v>
      </c>
      <c r="M31"/>
      <c r="N31" s="2">
        <v>2008</v>
      </c>
      <c r="O31" s="5">
        <v>3421</v>
      </c>
      <c r="P31"/>
      <c r="Q31" s="2">
        <v>2008</v>
      </c>
      <c r="R31" s="6">
        <v>121.82296563244783</v>
      </c>
      <c r="S31"/>
      <c r="T31" s="10">
        <f t="shared" si="4"/>
        <v>2008</v>
      </c>
      <c r="U31" s="12">
        <f t="shared" si="0"/>
        <v>120.72988286206277</v>
      </c>
      <c r="V31" s="12">
        <f t="shared" si="1"/>
        <v>121.82296563244783</v>
      </c>
      <c r="X31" s="10">
        <v>2008</v>
      </c>
      <c r="Y31" s="16">
        <f t="shared" si="2"/>
        <v>0.78291069693240567</v>
      </c>
      <c r="AA31" s="10">
        <v>2008</v>
      </c>
      <c r="AB31" s="16">
        <f t="shared" si="3"/>
        <v>0.77959660917860274</v>
      </c>
      <c r="AD31" s="2">
        <v>2008</v>
      </c>
      <c r="AE31" s="17">
        <v>0.91323536677078132</v>
      </c>
      <c r="AG31" s="2">
        <v>2008</v>
      </c>
      <c r="AH31" s="17">
        <v>0.52801425460304885</v>
      </c>
      <c r="AJ31" s="2">
        <v>2008</v>
      </c>
      <c r="AK31" s="17">
        <v>1.7223145692217152</v>
      </c>
      <c r="AM31">
        <f t="shared" si="5"/>
        <v>2008</v>
      </c>
      <c r="AN31" s="18">
        <f t="shared" si="6"/>
        <v>0.91323536677078132</v>
      </c>
      <c r="AO31" s="17">
        <f t="shared" si="7"/>
        <v>0.52801425460304885</v>
      </c>
      <c r="AP31" s="18">
        <f t="shared" si="8"/>
        <v>1.7223145692217152</v>
      </c>
    </row>
    <row r="32" spans="2:42" x14ac:dyDescent="0.25">
      <c r="B32" s="11">
        <v>2009</v>
      </c>
      <c r="C32" s="12">
        <v>326259</v>
      </c>
      <c r="E32" s="11">
        <v>2009</v>
      </c>
      <c r="F32" s="12">
        <v>2444</v>
      </c>
      <c r="H32" s="11">
        <v>2009</v>
      </c>
      <c r="I32" s="12">
        <v>131.04859579064538</v>
      </c>
      <c r="K32" s="2">
        <v>2009</v>
      </c>
      <c r="L32" s="5">
        <v>417851</v>
      </c>
      <c r="M32"/>
      <c r="N32" s="2">
        <v>2009</v>
      </c>
      <c r="O32" s="5">
        <v>3134</v>
      </c>
      <c r="P32"/>
      <c r="Q32" s="2">
        <v>2009</v>
      </c>
      <c r="R32" s="6">
        <v>133.14052897140286</v>
      </c>
      <c r="S32"/>
      <c r="T32" s="10">
        <f t="shared" si="4"/>
        <v>2009</v>
      </c>
      <c r="U32" s="12">
        <f t="shared" si="0"/>
        <v>131.04859579064538</v>
      </c>
      <c r="V32" s="12">
        <f t="shared" si="1"/>
        <v>133.14052897140286</v>
      </c>
      <c r="X32" s="10">
        <v>2009</v>
      </c>
      <c r="Y32" s="16">
        <f t="shared" si="2"/>
        <v>0.78080224769116269</v>
      </c>
      <c r="AA32" s="10">
        <v>2009</v>
      </c>
      <c r="AB32" s="16">
        <f t="shared" si="3"/>
        <v>0.77983407785577541</v>
      </c>
      <c r="AD32" s="2">
        <v>2009</v>
      </c>
      <c r="AE32" s="17">
        <v>0.89547458157445481</v>
      </c>
      <c r="AG32" s="2">
        <v>2009</v>
      </c>
      <c r="AH32" s="17">
        <v>0.48386458127103543</v>
      </c>
      <c r="AJ32" s="2">
        <v>2009</v>
      </c>
      <c r="AK32" s="17">
        <v>1.8695197945661264</v>
      </c>
      <c r="AM32">
        <f t="shared" si="5"/>
        <v>2009</v>
      </c>
      <c r="AN32" s="18">
        <f t="shared" si="6"/>
        <v>0.89547458157445481</v>
      </c>
      <c r="AO32" s="17">
        <f t="shared" si="7"/>
        <v>0.48386458127103543</v>
      </c>
      <c r="AP32" s="18">
        <f t="shared" si="8"/>
        <v>1.8695197945661264</v>
      </c>
    </row>
    <row r="33" spans="2:42" x14ac:dyDescent="0.25">
      <c r="B33" s="11">
        <v>2010</v>
      </c>
      <c r="C33" s="12">
        <v>330538.11399999988</v>
      </c>
      <c r="E33" s="11">
        <v>2010</v>
      </c>
      <c r="F33" s="12">
        <v>2268</v>
      </c>
      <c r="H33" s="11">
        <v>2010</v>
      </c>
      <c r="I33" s="12">
        <v>142.96473938480176</v>
      </c>
      <c r="K33" s="2">
        <v>2010</v>
      </c>
      <c r="L33" s="5">
        <v>422490.0909999999</v>
      </c>
      <c r="M33"/>
      <c r="N33" s="2">
        <v>2010</v>
      </c>
      <c r="O33" s="5">
        <v>2913</v>
      </c>
      <c r="P33"/>
      <c r="Q33" s="2">
        <v>2010</v>
      </c>
      <c r="R33" s="6">
        <v>145.01293581695134</v>
      </c>
      <c r="S33"/>
      <c r="T33" s="10">
        <f t="shared" si="4"/>
        <v>2010</v>
      </c>
      <c r="U33" s="12">
        <f t="shared" si="0"/>
        <v>142.96473938480176</v>
      </c>
      <c r="V33" s="12">
        <f t="shared" si="1"/>
        <v>145.01293581695134</v>
      </c>
      <c r="X33" s="10">
        <v>2010</v>
      </c>
      <c r="Y33" s="16">
        <f t="shared" si="2"/>
        <v>0.78235708018060945</v>
      </c>
      <c r="AA33" s="10">
        <v>2010</v>
      </c>
      <c r="AB33" s="16">
        <f t="shared" si="3"/>
        <v>0.77857878475798148</v>
      </c>
      <c r="AD33" s="2">
        <v>2010</v>
      </c>
      <c r="AE33" s="17">
        <v>0.90721935434289724</v>
      </c>
      <c r="AG33" s="2">
        <v>2010</v>
      </c>
      <c r="AH33" s="17">
        <v>0.44901999604038806</v>
      </c>
      <c r="AJ33" s="2">
        <v>2010</v>
      </c>
      <c r="AK33" s="17">
        <v>2.0395137284176323</v>
      </c>
      <c r="AM33">
        <f t="shared" si="5"/>
        <v>2010</v>
      </c>
      <c r="AN33" s="18">
        <f t="shared" si="6"/>
        <v>0.90721935434289724</v>
      </c>
      <c r="AO33" s="17">
        <f t="shared" si="7"/>
        <v>0.44901999604038806</v>
      </c>
      <c r="AP33" s="18">
        <f t="shared" si="8"/>
        <v>2.0395137284176323</v>
      </c>
    </row>
    <row r="34" spans="2:42" x14ac:dyDescent="0.25">
      <c r="B34" s="11">
        <v>2011</v>
      </c>
      <c r="C34" s="12">
        <v>324909.76899999997</v>
      </c>
      <c r="E34" s="11">
        <v>2011</v>
      </c>
      <c r="F34" s="12">
        <v>2227</v>
      </c>
      <c r="H34" s="11">
        <v>2011</v>
      </c>
      <c r="I34" s="12">
        <v>142.27808857575727</v>
      </c>
      <c r="K34" s="2">
        <v>2011</v>
      </c>
      <c r="L34" s="5">
        <v>415638.48499999999</v>
      </c>
      <c r="M34"/>
      <c r="N34" s="2">
        <v>2011</v>
      </c>
      <c r="O34" s="5">
        <v>2865</v>
      </c>
      <c r="P34"/>
      <c r="Q34" s="2">
        <v>2011</v>
      </c>
      <c r="R34" s="6">
        <v>144.92408378512235</v>
      </c>
      <c r="S34"/>
      <c r="T34" s="10">
        <f t="shared" si="4"/>
        <v>2011</v>
      </c>
      <c r="U34" s="12">
        <f t="shared" si="0"/>
        <v>142.27808857575727</v>
      </c>
      <c r="V34" s="12">
        <f t="shared" si="1"/>
        <v>144.92408378512235</v>
      </c>
      <c r="X34" s="10">
        <v>2011</v>
      </c>
      <c r="Y34" s="16">
        <f t="shared" si="2"/>
        <v>0.78171242732732027</v>
      </c>
      <c r="AA34" s="10">
        <v>2011</v>
      </c>
      <c r="AB34" s="16">
        <f t="shared" si="3"/>
        <v>0.77731239092495641</v>
      </c>
      <c r="AD34" s="2">
        <v>2011</v>
      </c>
      <c r="AE34" s="17">
        <v>0.89177138238248665</v>
      </c>
      <c r="AG34" s="2">
        <v>2011</v>
      </c>
      <c r="AH34" s="17">
        <v>0.44090279152643042</v>
      </c>
      <c r="AJ34" s="2">
        <v>2011</v>
      </c>
      <c r="AK34" s="17">
        <v>2.0297180700077222</v>
      </c>
      <c r="AM34">
        <f t="shared" si="5"/>
        <v>2011</v>
      </c>
      <c r="AN34" s="18">
        <f t="shared" si="6"/>
        <v>0.89177138238248665</v>
      </c>
      <c r="AO34" s="17">
        <f t="shared" si="7"/>
        <v>0.44090279152643042</v>
      </c>
      <c r="AP34" s="18">
        <f t="shared" si="8"/>
        <v>2.0297180700077222</v>
      </c>
    </row>
    <row r="35" spans="2:42" x14ac:dyDescent="0.25">
      <c r="B35" s="11">
        <v>2012</v>
      </c>
      <c r="C35" s="12">
        <v>336984.7649999999</v>
      </c>
      <c r="E35" s="11">
        <v>2012</v>
      </c>
      <c r="F35" s="12">
        <v>2107</v>
      </c>
      <c r="H35" s="11">
        <v>2012</v>
      </c>
      <c r="I35" s="12">
        <v>155.64115735332223</v>
      </c>
      <c r="K35" s="2">
        <v>2012</v>
      </c>
      <c r="L35" s="5">
        <v>429788.11499999993</v>
      </c>
      <c r="N35" s="2">
        <v>2012</v>
      </c>
      <c r="O35" s="5">
        <v>2693</v>
      </c>
      <c r="Q35" s="2">
        <v>2012</v>
      </c>
      <c r="R35" s="6">
        <v>159.20337381999749</v>
      </c>
      <c r="T35" s="10">
        <f t="shared" si="4"/>
        <v>2012</v>
      </c>
      <c r="U35" s="12">
        <f t="shared" si="0"/>
        <v>155.64115735332223</v>
      </c>
      <c r="V35" s="12">
        <f t="shared" si="1"/>
        <v>159.20337381999749</v>
      </c>
      <c r="X35" s="10">
        <v>2012</v>
      </c>
      <c r="Y35" s="16">
        <f t="shared" si="2"/>
        <v>0.78407185596558426</v>
      </c>
      <c r="AA35" s="10">
        <v>2012</v>
      </c>
      <c r="AB35" s="16">
        <f t="shared" si="3"/>
        <v>0.78239881173412551</v>
      </c>
      <c r="AD35" s="2">
        <v>2012</v>
      </c>
      <c r="AE35" s="17">
        <v>0.92491330947296746</v>
      </c>
      <c r="AG35" s="2">
        <v>2012</v>
      </c>
      <c r="AH35" s="17">
        <v>0.41714511977826174</v>
      </c>
      <c r="AJ35" s="2">
        <v>2012</v>
      </c>
      <c r="AK35" s="17">
        <v>2.2203536235219063</v>
      </c>
      <c r="AM35">
        <f t="shared" si="5"/>
        <v>2012</v>
      </c>
      <c r="AN35" s="18">
        <f t="shared" si="6"/>
        <v>0.92491330947296746</v>
      </c>
      <c r="AO35" s="17">
        <f t="shared" si="7"/>
        <v>0.41714511977826174</v>
      </c>
      <c r="AP35" s="18">
        <f t="shared" si="8"/>
        <v>2.2203536235219063</v>
      </c>
    </row>
    <row r="36" spans="2:42" x14ac:dyDescent="0.25">
      <c r="B36" s="11">
        <v>2013</v>
      </c>
      <c r="C36" s="12">
        <v>333564.29999999993</v>
      </c>
      <c r="E36" s="11">
        <v>2013</v>
      </c>
      <c r="F36" s="12">
        <v>2003</v>
      </c>
      <c r="H36" s="11">
        <v>2013</v>
      </c>
      <c r="I36" s="12">
        <v>162.7922447724504</v>
      </c>
      <c r="K36" s="2">
        <v>2013</v>
      </c>
      <c r="L36" s="5">
        <v>425635.0959999999</v>
      </c>
      <c r="N36" s="2">
        <v>2013</v>
      </c>
      <c r="O36" s="5">
        <v>2553</v>
      </c>
      <c r="Q36" s="2">
        <v>2013</v>
      </c>
      <c r="R36" s="6">
        <v>166.79790453023546</v>
      </c>
      <c r="T36" s="10">
        <f t="shared" si="4"/>
        <v>2013</v>
      </c>
      <c r="U36" s="12">
        <f t="shared" si="0"/>
        <v>162.7922447724504</v>
      </c>
      <c r="V36" s="12">
        <f t="shared" si="1"/>
        <v>166.79790453023546</v>
      </c>
      <c r="X36" s="10">
        <v>2013</v>
      </c>
      <c r="Y36" s="16">
        <f t="shared" si="2"/>
        <v>0.78368608024748032</v>
      </c>
      <c r="AA36" s="10">
        <v>2013</v>
      </c>
      <c r="AB36" s="16">
        <f t="shared" si="3"/>
        <v>0.78456717587152369</v>
      </c>
      <c r="AD36" s="2">
        <v>2013</v>
      </c>
      <c r="AE36" s="17">
        <v>0.91552524825575954</v>
      </c>
      <c r="AG36" s="2">
        <v>2013</v>
      </c>
      <c r="AH36" s="17">
        <v>0.39655513759651556</v>
      </c>
      <c r="AJ36" s="2">
        <v>2013</v>
      </c>
      <c r="AK36" s="17">
        <v>2.3223699740373327</v>
      </c>
      <c r="AM36">
        <f t="shared" si="5"/>
        <v>2013</v>
      </c>
      <c r="AN36" s="18">
        <f t="shared" si="6"/>
        <v>0.91552524825575954</v>
      </c>
      <c r="AO36" s="17">
        <f t="shared" si="7"/>
        <v>0.39655513759651556</v>
      </c>
      <c r="AP36" s="18">
        <f t="shared" si="8"/>
        <v>2.3223699740373327</v>
      </c>
    </row>
    <row r="37" spans="2:42" x14ac:dyDescent="0.25">
      <c r="B37" s="11">
        <v>2014</v>
      </c>
      <c r="C37" s="12">
        <v>329127.4169999999</v>
      </c>
      <c r="E37" s="11">
        <v>2014</v>
      </c>
      <c r="F37" s="12">
        <v>1895</v>
      </c>
      <c r="H37" s="11">
        <v>2014</v>
      </c>
      <c r="I37" s="12">
        <v>168.58650883883215</v>
      </c>
      <c r="K37" s="2">
        <v>2014</v>
      </c>
      <c r="L37" s="5">
        <v>421354.57299999997</v>
      </c>
      <c r="N37" s="2">
        <v>2014</v>
      </c>
      <c r="O37" s="5">
        <v>2420</v>
      </c>
      <c r="Q37" s="2">
        <v>2014</v>
      </c>
      <c r="R37" s="6">
        <v>173.20560247021342</v>
      </c>
      <c r="T37" s="10">
        <f t="shared" si="4"/>
        <v>2014</v>
      </c>
      <c r="U37" s="12">
        <f t="shared" si="0"/>
        <v>168.58650883883215</v>
      </c>
      <c r="V37" s="12">
        <f t="shared" si="1"/>
        <v>173.20560247021342</v>
      </c>
      <c r="X37" s="10">
        <v>2014</v>
      </c>
      <c r="Y37" s="16">
        <f t="shared" si="2"/>
        <v>0.78111746754437128</v>
      </c>
      <c r="AA37" s="10">
        <v>2014</v>
      </c>
      <c r="AB37" s="16">
        <f t="shared" si="3"/>
        <v>0.78305785123966942</v>
      </c>
      <c r="AD37" s="2">
        <v>2014</v>
      </c>
      <c r="AE37" s="17">
        <v>0.90334745102129288</v>
      </c>
      <c r="AG37" s="2">
        <v>2014</v>
      </c>
      <c r="AH37" s="17">
        <v>0.37517323302316374</v>
      </c>
      <c r="AJ37" s="2">
        <v>2014</v>
      </c>
      <c r="AK37" s="17">
        <v>2.4050300842177514</v>
      </c>
      <c r="AM37">
        <f t="shared" si="5"/>
        <v>2014</v>
      </c>
      <c r="AN37" s="18">
        <f t="shared" si="6"/>
        <v>0.90334745102129288</v>
      </c>
      <c r="AO37" s="17">
        <f t="shared" si="7"/>
        <v>0.37517323302316374</v>
      </c>
      <c r="AP37" s="18">
        <f t="shared" si="8"/>
        <v>2.4050300842177514</v>
      </c>
    </row>
    <row r="38" spans="2:42" x14ac:dyDescent="0.25">
      <c r="B38" s="11">
        <v>2015</v>
      </c>
      <c r="C38" s="12">
        <v>336882.96899999998</v>
      </c>
      <c r="E38" s="11">
        <v>2015</v>
      </c>
      <c r="F38" s="12">
        <v>1772</v>
      </c>
      <c r="H38" s="11">
        <v>2015</v>
      </c>
      <c r="I38" s="12">
        <v>184.43894384736612</v>
      </c>
      <c r="K38" s="2">
        <v>2015</v>
      </c>
      <c r="L38" s="5">
        <v>431037.24099999992</v>
      </c>
      <c r="N38" s="2">
        <v>2015</v>
      </c>
      <c r="O38" s="5">
        <v>2266</v>
      </c>
      <c r="Q38" s="2">
        <v>2015</v>
      </c>
      <c r="R38" s="6">
        <v>187.74682998547792</v>
      </c>
      <c r="T38" s="10">
        <f t="shared" si="4"/>
        <v>2015</v>
      </c>
      <c r="U38" s="12">
        <f t="shared" si="0"/>
        <v>184.43894384736612</v>
      </c>
      <c r="V38" s="12">
        <f t="shared" si="1"/>
        <v>187.74682998547792</v>
      </c>
      <c r="X38" s="10">
        <v>2015</v>
      </c>
      <c r="Y38" s="16">
        <f t="shared" si="2"/>
        <v>0.7815634867614607</v>
      </c>
      <c r="AA38" s="10">
        <v>2015</v>
      </c>
      <c r="AB38" s="16">
        <f t="shared" si="3"/>
        <v>0.78199470432480145</v>
      </c>
      <c r="AD38" s="2">
        <v>2015</v>
      </c>
      <c r="AE38" s="17">
        <v>0.92463391264251715</v>
      </c>
      <c r="AG38" s="2">
        <v>2015</v>
      </c>
      <c r="AH38" s="17">
        <v>0.35082161948129081</v>
      </c>
      <c r="AJ38" s="2">
        <v>2015</v>
      </c>
      <c r="AK38" s="17">
        <v>2.6311785664790381</v>
      </c>
      <c r="AM38">
        <f t="shared" si="5"/>
        <v>2015</v>
      </c>
      <c r="AN38" s="18">
        <f t="shared" si="6"/>
        <v>0.92463391264251715</v>
      </c>
      <c r="AO38" s="17">
        <f t="shared" si="7"/>
        <v>0.35082161948129081</v>
      </c>
      <c r="AP38" s="18">
        <f t="shared" si="8"/>
        <v>2.6311785664790381</v>
      </c>
    </row>
    <row r="39" spans="2:42" x14ac:dyDescent="0.25">
      <c r="B39" s="11">
        <v>2016</v>
      </c>
      <c r="C39" s="12">
        <v>335940.56800000003</v>
      </c>
      <c r="E39" s="11">
        <v>2016</v>
      </c>
      <c r="F39" s="12">
        <v>1717</v>
      </c>
      <c r="H39" s="11">
        <v>2016</v>
      </c>
      <c r="I39" s="12">
        <v>190.66823684761107</v>
      </c>
      <c r="K39" s="2">
        <v>2016</v>
      </c>
      <c r="L39" s="5">
        <v>431714.49100000004</v>
      </c>
      <c r="N39" s="2">
        <v>2016</v>
      </c>
      <c r="O39" s="5">
        <v>2190</v>
      </c>
      <c r="Q39" s="2">
        <v>2016</v>
      </c>
      <c r="R39" s="6">
        <v>196.13767332345199</v>
      </c>
      <c r="T39" s="10">
        <f t="shared" si="4"/>
        <v>2016</v>
      </c>
      <c r="U39" s="12">
        <f t="shared" si="0"/>
        <v>190.66823684761107</v>
      </c>
      <c r="V39" s="12">
        <f t="shared" si="1"/>
        <v>196.13767332345199</v>
      </c>
      <c r="X39" s="10">
        <v>2016</v>
      </c>
      <c r="Y39" s="16">
        <f t="shared" si="2"/>
        <v>0.77815448636399842</v>
      </c>
      <c r="AA39" s="10">
        <v>2016</v>
      </c>
      <c r="AB39" s="16">
        <f t="shared" si="3"/>
        <v>0.78401826484018267</v>
      </c>
      <c r="AD39" s="2">
        <v>2016</v>
      </c>
      <c r="AE39" s="17">
        <v>0.92204732915776944</v>
      </c>
      <c r="AG39" s="2">
        <v>2016</v>
      </c>
      <c r="AH39" s="17">
        <v>0.3399326865967135</v>
      </c>
      <c r="AJ39" s="2">
        <v>2016</v>
      </c>
      <c r="AK39" s="17">
        <v>2.7200447347874319</v>
      </c>
      <c r="AM39">
        <f t="shared" si="5"/>
        <v>2016</v>
      </c>
      <c r="AN39" s="18">
        <f t="shared" si="6"/>
        <v>0.92204732915776944</v>
      </c>
      <c r="AO39" s="17">
        <f t="shared" si="7"/>
        <v>0.3399326865967135</v>
      </c>
      <c r="AP39" s="18">
        <f t="shared" si="8"/>
        <v>2.7200447347874319</v>
      </c>
    </row>
    <row r="40" spans="2:42" x14ac:dyDescent="0.25">
      <c r="B40" s="11">
        <v>2017</v>
      </c>
      <c r="C40" s="12">
        <v>330072.39099999995</v>
      </c>
      <c r="E40" s="11">
        <v>2017</v>
      </c>
      <c r="F40" s="12">
        <v>1684</v>
      </c>
      <c r="H40" s="11">
        <v>2017</v>
      </c>
      <c r="I40" s="12">
        <v>192.45471814158449</v>
      </c>
      <c r="K40" s="2">
        <v>2017</v>
      </c>
      <c r="L40" s="5">
        <v>424893.26399999997</v>
      </c>
      <c r="N40" s="2">
        <v>2017</v>
      </c>
      <c r="O40" s="5">
        <v>2145</v>
      </c>
      <c r="Q40" s="2">
        <v>2017</v>
      </c>
      <c r="R40" s="6">
        <v>197.86038574860402</v>
      </c>
      <c r="T40" s="10">
        <f t="shared" si="4"/>
        <v>2017</v>
      </c>
      <c r="U40" s="12">
        <f t="shared" si="0"/>
        <v>192.45471814158449</v>
      </c>
      <c r="V40" s="12">
        <f t="shared" si="1"/>
        <v>197.86038574860402</v>
      </c>
      <c r="X40" s="10">
        <v>2017</v>
      </c>
      <c r="Y40" s="16">
        <f t="shared" si="2"/>
        <v>0.77683601733916863</v>
      </c>
      <c r="AA40" s="10">
        <v>2017</v>
      </c>
      <c r="AB40" s="16">
        <f t="shared" si="3"/>
        <v>0.7850815850815851</v>
      </c>
      <c r="AD40" s="2">
        <v>2017</v>
      </c>
      <c r="AE40" s="17">
        <v>0.90594109655214039</v>
      </c>
      <c r="AG40" s="2">
        <v>2017</v>
      </c>
      <c r="AH40" s="17">
        <v>0.33339932686596713</v>
      </c>
      <c r="AJ40" s="2">
        <v>2017</v>
      </c>
      <c r="AK40" s="17">
        <v>2.7455304114675618</v>
      </c>
      <c r="AM40">
        <f t="shared" si="5"/>
        <v>2017</v>
      </c>
      <c r="AN40" s="18">
        <f t="shared" si="6"/>
        <v>0.90594109655214039</v>
      </c>
      <c r="AO40" s="17">
        <f t="shared" si="7"/>
        <v>0.33339932686596713</v>
      </c>
      <c r="AP40" s="18">
        <f t="shared" si="8"/>
        <v>2.7455304114675618</v>
      </c>
    </row>
    <row r="41" spans="2:42" x14ac:dyDescent="0.25">
      <c r="B41" s="11">
        <v>2018</v>
      </c>
      <c r="C41" s="12">
        <v>335319.12199999992</v>
      </c>
      <c r="E41" s="11">
        <v>2018</v>
      </c>
      <c r="F41" s="12">
        <v>1603</v>
      </c>
      <c r="H41" s="11">
        <v>2018</v>
      </c>
      <c r="I41" s="12">
        <v>204.26872882786142</v>
      </c>
      <c r="K41" s="2">
        <v>2018</v>
      </c>
      <c r="L41" s="5">
        <v>431280.47799999989</v>
      </c>
      <c r="N41" s="2">
        <v>2018</v>
      </c>
      <c r="O41" s="5">
        <v>2053</v>
      </c>
      <c r="Q41" s="2">
        <v>2018</v>
      </c>
      <c r="R41" s="6">
        <v>207.68207733736588</v>
      </c>
      <c r="T41" s="10">
        <f t="shared" si="4"/>
        <v>2018</v>
      </c>
      <c r="U41" s="12">
        <f t="shared" si="0"/>
        <v>204.26872882786142</v>
      </c>
      <c r="V41" s="12">
        <f t="shared" si="1"/>
        <v>207.68207733736588</v>
      </c>
      <c r="X41" s="10">
        <v>2018</v>
      </c>
      <c r="Y41" s="16">
        <f t="shared" si="2"/>
        <v>0.77749663874190011</v>
      </c>
      <c r="AA41" s="10">
        <v>2018</v>
      </c>
      <c r="AB41" s="16">
        <f t="shared" si="3"/>
        <v>0.78080857282026306</v>
      </c>
      <c r="AD41" s="2">
        <v>2018</v>
      </c>
      <c r="AE41" s="17">
        <v>0.92034166250391092</v>
      </c>
      <c r="AG41" s="2">
        <v>2018</v>
      </c>
      <c r="AH41" s="17">
        <v>0.31736289843595328</v>
      </c>
      <c r="AJ41" s="2">
        <v>2018</v>
      </c>
      <c r="AK41" s="17">
        <v>2.9140673324315562</v>
      </c>
      <c r="AM41">
        <f t="shared" si="5"/>
        <v>2018</v>
      </c>
      <c r="AN41" s="18">
        <f t="shared" si="6"/>
        <v>0.92034166250391092</v>
      </c>
      <c r="AO41" s="17">
        <f t="shared" si="7"/>
        <v>0.31736289843595328</v>
      </c>
      <c r="AP41" s="18">
        <f t="shared" si="8"/>
        <v>2.9140673324315562</v>
      </c>
    </row>
    <row r="42" spans="2:42" x14ac:dyDescent="0.25">
      <c r="B42" s="11">
        <v>2019</v>
      </c>
      <c r="C42" s="12">
        <v>329776.21100000001</v>
      </c>
      <c r="E42" s="11">
        <v>2019</v>
      </c>
      <c r="F42" s="12">
        <v>1532</v>
      </c>
      <c r="H42" s="11">
        <v>2019</v>
      </c>
      <c r="I42" s="12">
        <v>208.9135210072898</v>
      </c>
      <c r="K42" s="2">
        <v>2019</v>
      </c>
      <c r="L42" s="5">
        <v>423871.70299999992</v>
      </c>
      <c r="N42" s="2">
        <v>2019</v>
      </c>
      <c r="O42" s="5">
        <v>1961</v>
      </c>
      <c r="Q42" s="2">
        <v>2019</v>
      </c>
      <c r="R42" s="6">
        <v>211.69908486854382</v>
      </c>
      <c r="T42" s="10">
        <f t="shared" si="4"/>
        <v>2019</v>
      </c>
      <c r="U42" s="12">
        <f t="shared" si="0"/>
        <v>208.9135210072898</v>
      </c>
      <c r="V42" s="12">
        <f t="shared" si="1"/>
        <v>211.69908486854382</v>
      </c>
      <c r="X42" s="10">
        <v>2019</v>
      </c>
      <c r="Y42" s="16">
        <f t="shared" si="2"/>
        <v>0.7780094983127479</v>
      </c>
      <c r="AA42" s="10">
        <v>2019</v>
      </c>
      <c r="AB42" s="16">
        <f t="shared" si="3"/>
        <v>0.78123406425293218</v>
      </c>
      <c r="AD42" s="2">
        <v>2019</v>
      </c>
      <c r="AE42" s="17">
        <v>0.90512817901861442</v>
      </c>
      <c r="AG42" s="2">
        <v>2019</v>
      </c>
      <c r="AH42" s="17">
        <v>0.30330627598495347</v>
      </c>
      <c r="AJ42" s="2">
        <v>2019</v>
      </c>
      <c r="AK42" s="17">
        <v>2.9803292474768694</v>
      </c>
      <c r="AM42">
        <f t="shared" si="5"/>
        <v>2019</v>
      </c>
      <c r="AN42" s="18">
        <f t="shared" si="6"/>
        <v>0.90512817901861442</v>
      </c>
      <c r="AO42" s="17">
        <f t="shared" si="7"/>
        <v>0.30330627598495347</v>
      </c>
      <c r="AP42" s="18">
        <f t="shared" si="8"/>
        <v>2.9803292474768694</v>
      </c>
    </row>
    <row r="43" spans="2:42" x14ac:dyDescent="0.25">
      <c r="K43"/>
      <c r="L43"/>
      <c r="N43"/>
      <c r="O43"/>
      <c r="Q43"/>
      <c r="R43"/>
    </row>
  </sheetData>
  <pageMargins left="0.7" right="0.7" top="0.75" bottom="0.75" header="0.3" footer="0.3"/>
  <pageSetup paperSize="9" orientation="portrait" r:id="rId1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5F347-BD0B-4620-BEB4-B84CF87E43B8}">
  <sheetPr>
    <tabColor theme="5" tint="0.59999389629810485"/>
  </sheetPr>
  <dimension ref="A1"/>
  <sheetViews>
    <sheetView showGridLines="0" showRowColHeaders="0" zoomScale="112" zoomScaleNormal="112" workbookViewId="0">
      <selection activeCell="M52" sqref="M52"/>
    </sheetView>
  </sheetViews>
  <sheetFormatPr baseColWidth="10" defaultRowHeight="12" x14ac:dyDescent="0.25"/>
  <cols>
    <col min="1" max="1" width="3" style="25" customWidth="1"/>
    <col min="2" max="16384" width="11.42578125" style="25"/>
  </cols>
  <sheetData/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7E9DC-A9DD-42B3-A1D9-2601AF611231}">
  <sheetPr>
    <tabColor theme="7" tint="0.79998168889431442"/>
  </sheetPr>
  <dimension ref="B1:AB74"/>
  <sheetViews>
    <sheetView showGridLines="0" showRowColHeaders="0" workbookViewId="0">
      <selection activeCell="W2" sqref="W2:AA2"/>
    </sheetView>
  </sheetViews>
  <sheetFormatPr baseColWidth="10" defaultRowHeight="12" x14ac:dyDescent="0.25"/>
  <cols>
    <col min="1" max="1" width="11.42578125" style="25"/>
    <col min="2" max="2" width="16.140625" style="26" bestFit="1" customWidth="1"/>
    <col min="3" max="27" width="8.5703125" style="26" customWidth="1"/>
    <col min="28" max="28" width="9.42578125" style="25" bestFit="1" customWidth="1"/>
    <col min="29" max="16384" width="11.42578125" style="25"/>
  </cols>
  <sheetData>
    <row r="1" spans="2:27" s="69" customFormat="1" x14ac:dyDescent="0.2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2:27" ht="29.4" customHeight="1" x14ac:dyDescent="0.25">
      <c r="B2" s="67" t="str">
        <f>H4</f>
        <v>Kommunevise andeler av innveid melkemengde i Trøndelag perioden 1995 - 2019 i prosent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92" t="s">
        <v>122</v>
      </c>
      <c r="X2" s="92"/>
      <c r="Y2" s="92"/>
      <c r="Z2" s="92"/>
      <c r="AA2" s="92"/>
    </row>
    <row r="3" spans="2:27" ht="15" hidden="1" customHeight="1" x14ac:dyDescent="0.25">
      <c r="B3" s="30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2:27" hidden="1" x14ac:dyDescent="0.25">
      <c r="B4" s="70" t="s">
        <v>0</v>
      </c>
      <c r="C4" s="70" t="s" vm="1">
        <v>52</v>
      </c>
      <c r="D4" s="70"/>
      <c r="E4" s="70" t="str" vm="1">
        <f>IF(C4="All","Midt-Norge",C4)</f>
        <v>Trøndelag</v>
      </c>
      <c r="F4" s="70"/>
      <c r="G4" s="70"/>
      <c r="H4" s="66" t="str">
        <f>_xlfn.CONCAT("Kommunevise andeler av innveid melkemengde i ",E4," perioden 1995 - 2019 i prosent")</f>
        <v>Kommunevise andeler av innveid melkemengde i Trøndelag perioden 1995 - 2019 i prosent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2:27" hidden="1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27" hidden="1" x14ac:dyDescent="0.25">
      <c r="B6" s="52" t="s">
        <v>51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2:27" ht="21.6" customHeight="1" x14ac:dyDescent="0.25">
      <c r="B7" s="43"/>
      <c r="C7" s="43">
        <v>1995</v>
      </c>
      <c r="D7" s="43">
        <v>1996</v>
      </c>
      <c r="E7" s="43">
        <v>1997</v>
      </c>
      <c r="F7" s="43">
        <v>1998</v>
      </c>
      <c r="G7" s="43">
        <v>1999</v>
      </c>
      <c r="H7" s="43">
        <v>2000</v>
      </c>
      <c r="I7" s="43">
        <v>2001</v>
      </c>
      <c r="J7" s="43">
        <v>2002</v>
      </c>
      <c r="K7" s="43">
        <v>2003</v>
      </c>
      <c r="L7" s="43">
        <v>2004</v>
      </c>
      <c r="M7" s="43">
        <v>2005</v>
      </c>
      <c r="N7" s="43">
        <v>2006</v>
      </c>
      <c r="O7" s="43">
        <v>2007</v>
      </c>
      <c r="P7" s="43">
        <v>2008</v>
      </c>
      <c r="Q7" s="43">
        <v>2009</v>
      </c>
      <c r="R7" s="43">
        <v>2010</v>
      </c>
      <c r="S7" s="43">
        <v>2011</v>
      </c>
      <c r="T7" s="43">
        <v>2012</v>
      </c>
      <c r="U7" s="43">
        <v>2013</v>
      </c>
      <c r="V7" s="43">
        <v>2014</v>
      </c>
      <c r="W7" s="43">
        <v>2015</v>
      </c>
      <c r="X7" s="43">
        <v>2016</v>
      </c>
      <c r="Y7" s="43">
        <v>2017</v>
      </c>
      <c r="Z7" s="43">
        <v>2018</v>
      </c>
      <c r="AA7" s="43">
        <v>2019</v>
      </c>
    </row>
    <row r="8" spans="2:27" x14ac:dyDescent="0.25">
      <c r="B8" s="46" t="s">
        <v>2</v>
      </c>
      <c r="C8" s="47">
        <v>1.8765335865752509E-2</v>
      </c>
      <c r="D8" s="47">
        <v>1.8620364769600859E-2</v>
      </c>
      <c r="E8" s="47">
        <v>1.8050193470169534E-2</v>
      </c>
      <c r="F8" s="47">
        <v>1.7782554511374712E-2</v>
      </c>
      <c r="G8" s="47">
        <v>1.8058690789643912E-2</v>
      </c>
      <c r="H8" s="47">
        <v>1.7316314741162735E-2</v>
      </c>
      <c r="I8" s="47">
        <v>1.6657535814101249E-2</v>
      </c>
      <c r="J8" s="47">
        <v>1.581057000513332E-2</v>
      </c>
      <c r="K8" s="47">
        <v>1.5186199425601982E-2</v>
      </c>
      <c r="L8" s="47">
        <v>1.5206475761541036E-2</v>
      </c>
      <c r="M8" s="47">
        <v>1.4780401535768938E-2</v>
      </c>
      <c r="N8" s="47">
        <v>1.3948969584051996E-2</v>
      </c>
      <c r="O8" s="47">
        <v>1.3794587075936535E-2</v>
      </c>
      <c r="P8" s="47">
        <v>1.3250984281549605E-2</v>
      </c>
      <c r="Q8" s="47">
        <v>1.3388136419225217E-2</v>
      </c>
      <c r="R8" s="47">
        <v>1.3853924270893618E-2</v>
      </c>
      <c r="S8" s="47">
        <v>1.3840608775293549E-2</v>
      </c>
      <c r="T8" s="47">
        <v>1.3473247076911627E-2</v>
      </c>
      <c r="U8" s="47">
        <v>1.3724343402456441E-2</v>
      </c>
      <c r="V8" s="47">
        <v>1.3210345827859127E-2</v>
      </c>
      <c r="W8" s="47">
        <v>1.3019740989043587E-2</v>
      </c>
      <c r="X8" s="47">
        <v>1.2978631982309441E-2</v>
      </c>
      <c r="Y8" s="47">
        <v>1.1520375843855419E-2</v>
      </c>
      <c r="Z8" s="47">
        <v>1.0123914138126609E-2</v>
      </c>
      <c r="AA8" s="47">
        <v>9.9265225653284005E-3</v>
      </c>
    </row>
    <row r="9" spans="2:27" x14ac:dyDescent="0.25">
      <c r="B9" s="46" t="s">
        <v>3</v>
      </c>
      <c r="C9" s="47">
        <v>8.9676732300969966E-2</v>
      </c>
      <c r="D9" s="47">
        <v>8.9943609284537568E-2</v>
      </c>
      <c r="E9" s="47">
        <v>9.0436702440614483E-2</v>
      </c>
      <c r="F9" s="47">
        <v>9.183927103803316E-2</v>
      </c>
      <c r="G9" s="47">
        <v>9.1141792002143063E-2</v>
      </c>
      <c r="H9" s="47">
        <v>9.1029752722315047E-2</v>
      </c>
      <c r="I9" s="47">
        <v>9.1691400335128445E-2</v>
      </c>
      <c r="J9" s="47">
        <v>9.3130833576417049E-2</v>
      </c>
      <c r="K9" s="47">
        <v>9.3768281611413221E-2</v>
      </c>
      <c r="L9" s="47">
        <v>9.554791394053741E-2</v>
      </c>
      <c r="M9" s="47">
        <v>9.5900034515093477E-2</v>
      </c>
      <c r="N9" s="47">
        <v>9.5567505080597803E-2</v>
      </c>
      <c r="O9" s="47">
        <v>9.6621048164650961E-2</v>
      </c>
      <c r="P9" s="47">
        <v>9.5314519279896606E-2</v>
      </c>
      <c r="Q9" s="47">
        <v>9.6496954873275531E-2</v>
      </c>
      <c r="R9" s="47">
        <v>9.5876752657940101E-2</v>
      </c>
      <c r="S9" s="47">
        <v>9.5731098192987862E-2</v>
      </c>
      <c r="T9" s="47">
        <v>9.5479963315255545E-2</v>
      </c>
      <c r="U9" s="47">
        <v>9.4059463197950166E-2</v>
      </c>
      <c r="V9" s="47">
        <v>9.1390159088448136E-2</v>
      </c>
      <c r="W9" s="47">
        <v>8.9448436914007376E-2</v>
      </c>
      <c r="X9" s="47">
        <v>9.0013335334957215E-2</v>
      </c>
      <c r="Y9" s="47">
        <v>8.7983241833758843E-2</v>
      </c>
      <c r="Z9" s="47">
        <v>8.95512633484708E-2</v>
      </c>
      <c r="AA9" s="47">
        <v>8.8505747311166727E-2</v>
      </c>
    </row>
    <row r="10" spans="2:27" x14ac:dyDescent="0.25">
      <c r="B10" s="46" t="s">
        <v>4</v>
      </c>
      <c r="C10" s="47">
        <v>1.3748071866542973E-2</v>
      </c>
      <c r="D10" s="47">
        <v>1.3789662352577165E-2</v>
      </c>
      <c r="E10" s="47">
        <v>1.384429116241756E-2</v>
      </c>
      <c r="F10" s="47">
        <v>1.3737445999462141E-2</v>
      </c>
      <c r="G10" s="47">
        <v>1.3863097973365527E-2</v>
      </c>
      <c r="H10" s="47">
        <v>1.3424481506465111E-2</v>
      </c>
      <c r="I10" s="47">
        <v>1.2990133289798292E-2</v>
      </c>
      <c r="J10" s="47">
        <v>1.2779136321476522E-2</v>
      </c>
      <c r="K10" s="47">
        <v>1.2187999589440206E-2</v>
      </c>
      <c r="L10" s="47">
        <v>1.196555186999787E-2</v>
      </c>
      <c r="M10" s="47">
        <v>1.1835928074210505E-2</v>
      </c>
      <c r="N10" s="47">
        <v>1.1701516031937821E-2</v>
      </c>
      <c r="O10" s="47">
        <v>1.1929179338472783E-2</v>
      </c>
      <c r="P10" s="47">
        <v>1.1420671415261624E-2</v>
      </c>
      <c r="Q10" s="47">
        <v>1.2799646906292241E-2</v>
      </c>
      <c r="R10" s="47">
        <v>1.3165368275804954E-2</v>
      </c>
      <c r="S10" s="47">
        <v>1.2900624726983818E-2</v>
      </c>
      <c r="T10" s="47">
        <v>1.2856064872843735E-2</v>
      </c>
      <c r="U10" s="47">
        <v>1.2770191534285897E-2</v>
      </c>
      <c r="V10" s="47">
        <v>1.3234798363820301E-2</v>
      </c>
      <c r="W10" s="47">
        <v>1.3482694045005286E-2</v>
      </c>
      <c r="X10" s="47">
        <v>1.3089687340172622E-2</v>
      </c>
      <c r="Y10" s="47">
        <v>1.2775533837363575E-2</v>
      </c>
      <c r="Z10" s="47">
        <v>1.3211554931841916E-2</v>
      </c>
      <c r="AA10" s="47">
        <v>1.3061321151512654E-2</v>
      </c>
    </row>
    <row r="11" spans="2:27" x14ac:dyDescent="0.25">
      <c r="B11" s="46" t="s">
        <v>5</v>
      </c>
      <c r="C11" s="47">
        <v>1.6295129301590265E-2</v>
      </c>
      <c r="D11" s="47">
        <v>1.6245432017549973E-2</v>
      </c>
      <c r="E11" s="47">
        <v>1.6272906825117867E-2</v>
      </c>
      <c r="F11" s="47">
        <v>1.6118603826538926E-2</v>
      </c>
      <c r="G11" s="47">
        <v>1.5997375816073092E-2</v>
      </c>
      <c r="H11" s="47">
        <v>1.6228721775519692E-2</v>
      </c>
      <c r="I11" s="47">
        <v>1.6024426338736839E-2</v>
      </c>
      <c r="J11" s="47">
        <v>1.5291898530223879E-2</v>
      </c>
      <c r="K11" s="47">
        <v>1.5428162694421909E-2</v>
      </c>
      <c r="L11" s="47">
        <v>1.5735978819877667E-2</v>
      </c>
      <c r="M11" s="47">
        <v>1.6325944659781974E-2</v>
      </c>
      <c r="N11" s="47">
        <v>1.6697565309893407E-2</v>
      </c>
      <c r="O11" s="47">
        <v>1.652639271990004E-2</v>
      </c>
      <c r="P11" s="47">
        <v>1.6499864755206924E-2</v>
      </c>
      <c r="Q11" s="47">
        <v>1.6646284087182269E-2</v>
      </c>
      <c r="R11" s="47">
        <v>1.7181858186556973E-2</v>
      </c>
      <c r="S11" s="47">
        <v>1.6784789256367359E-2</v>
      </c>
      <c r="T11" s="47">
        <v>1.6956152305579755E-2</v>
      </c>
      <c r="U11" s="47">
        <v>1.7830361342625698E-2</v>
      </c>
      <c r="V11" s="47">
        <v>1.9046787585003899E-2</v>
      </c>
      <c r="W11" s="47">
        <v>1.9183409654644788E-2</v>
      </c>
      <c r="X11" s="47">
        <v>2.0458594926231116E-2</v>
      </c>
      <c r="Y11" s="47">
        <v>2.0890187086262547E-2</v>
      </c>
      <c r="Z11" s="47">
        <v>2.1116791544026531E-2</v>
      </c>
      <c r="AA11" s="47">
        <v>2.1075516572054979E-2</v>
      </c>
    </row>
    <row r="12" spans="2:27" x14ac:dyDescent="0.25">
      <c r="B12" s="46" t="s">
        <v>6</v>
      </c>
      <c r="C12" s="47">
        <v>1.1113184864769914E-2</v>
      </c>
      <c r="D12" s="47">
        <v>1.1177793821272373E-2</v>
      </c>
      <c r="E12" s="47">
        <v>1.1293820990557028E-2</v>
      </c>
      <c r="F12" s="47">
        <v>1.1263927641408919E-2</v>
      </c>
      <c r="G12" s="47">
        <v>1.1287202168973059E-2</v>
      </c>
      <c r="H12" s="47">
        <v>1.0740921247668182E-2</v>
      </c>
      <c r="I12" s="47">
        <v>1.1090080078148979E-2</v>
      </c>
      <c r="J12" s="47">
        <v>1.0726582805011818E-2</v>
      </c>
      <c r="K12" s="47">
        <v>1.0830979028065317E-2</v>
      </c>
      <c r="L12" s="47">
        <v>1.1153038556343385E-2</v>
      </c>
      <c r="M12" s="47">
        <v>1.0595828255338386E-2</v>
      </c>
      <c r="N12" s="47">
        <v>1.0640816339079559E-2</v>
      </c>
      <c r="O12" s="47">
        <v>1.0107975575830446E-2</v>
      </c>
      <c r="P12" s="47">
        <v>1.0329696751119527E-2</v>
      </c>
      <c r="Q12" s="47">
        <v>1.0767519056945556E-2</v>
      </c>
      <c r="R12" s="47">
        <v>1.0636062381598756E-2</v>
      </c>
      <c r="S12" s="47">
        <v>1.0470611611557917E-2</v>
      </c>
      <c r="T12" s="47">
        <v>1.0617423609640041E-2</v>
      </c>
      <c r="U12" s="47">
        <v>1.0698566962951373E-2</v>
      </c>
      <c r="V12" s="47">
        <v>1.074658268290059E-2</v>
      </c>
      <c r="W12" s="47">
        <v>1.0872633338730757E-2</v>
      </c>
      <c r="X12" s="47">
        <v>1.0613252282171529E-2</v>
      </c>
      <c r="Y12" s="47">
        <v>1.0072917610367479E-2</v>
      </c>
      <c r="Z12" s="47">
        <v>9.8654618331011877E-3</v>
      </c>
      <c r="AA12" s="47">
        <v>9.9025214405171272E-3</v>
      </c>
    </row>
    <row r="13" spans="2:27" x14ac:dyDescent="0.25">
      <c r="B13" s="46" t="s">
        <v>7</v>
      </c>
      <c r="C13" s="47">
        <v>1.1486460523354431E-2</v>
      </c>
      <c r="D13" s="47">
        <v>1.1657240339292036E-2</v>
      </c>
      <c r="E13" s="47">
        <v>1.1151179503092109E-2</v>
      </c>
      <c r="F13" s="47">
        <v>1.1123639905577158E-2</v>
      </c>
      <c r="G13" s="47">
        <v>1.1051566546679319E-2</v>
      </c>
      <c r="H13" s="47">
        <v>1.0741154278336105E-2</v>
      </c>
      <c r="I13" s="47">
        <v>1.00469464047347E-2</v>
      </c>
      <c r="J13" s="47">
        <v>9.6020203869642481E-3</v>
      </c>
      <c r="K13" s="47">
        <v>9.5121937227300273E-3</v>
      </c>
      <c r="L13" s="47">
        <v>9.2815191260156409E-3</v>
      </c>
      <c r="M13" s="47">
        <v>9.0533395643767577E-3</v>
      </c>
      <c r="N13" s="47">
        <v>9.2419225412519942E-3</v>
      </c>
      <c r="O13" s="47">
        <v>8.4311714642714003E-3</v>
      </c>
      <c r="P13" s="47">
        <v>8.0635951071439307E-3</v>
      </c>
      <c r="Q13" s="47">
        <v>7.1875411866032819E-3</v>
      </c>
      <c r="R13" s="47">
        <v>6.8096261963907761E-3</v>
      </c>
      <c r="S13" s="47">
        <v>6.6190068911101286E-3</v>
      </c>
      <c r="T13" s="47">
        <v>6.1296450597699897E-3</v>
      </c>
      <c r="U13" s="47">
        <v>5.5292757648225553E-3</v>
      </c>
      <c r="V13" s="47">
        <v>5.0686114672725685E-3</v>
      </c>
      <c r="W13" s="47">
        <v>4.9359722901278517E-3</v>
      </c>
      <c r="X13" s="47">
        <v>4.6712191068272527E-3</v>
      </c>
      <c r="Y13" s="47">
        <v>4.3750857065776227E-3</v>
      </c>
      <c r="Z13" s="47">
        <v>4.3201532658194196E-3</v>
      </c>
      <c r="AA13" s="47">
        <v>4.1797405453239313E-3</v>
      </c>
    </row>
    <row r="14" spans="2:27" x14ac:dyDescent="0.25">
      <c r="B14" s="46" t="s">
        <v>8</v>
      </c>
      <c r="C14" s="47">
        <v>3.0465880958000999E-3</v>
      </c>
      <c r="D14" s="47">
        <v>2.8571667498264795E-3</v>
      </c>
      <c r="E14" s="47">
        <v>2.7735807810498007E-3</v>
      </c>
      <c r="F14" s="47">
        <v>2.9055714580947232E-3</v>
      </c>
      <c r="G14" s="47">
        <v>3.0494539491026261E-3</v>
      </c>
      <c r="H14" s="47">
        <v>2.982392214682E-3</v>
      </c>
      <c r="I14" s="47">
        <v>2.7284211547731973E-3</v>
      </c>
      <c r="J14" s="47">
        <v>2.6784591621018179E-3</v>
      </c>
      <c r="K14" s="47">
        <v>2.8076036142563638E-3</v>
      </c>
      <c r="L14" s="47">
        <v>2.3949362466145277E-3</v>
      </c>
      <c r="M14" s="47">
        <v>2.5412882987724235E-3</v>
      </c>
      <c r="N14" s="47">
        <v>2.5303068035430446E-3</v>
      </c>
      <c r="O14" s="47">
        <v>1.9066647806304077E-3</v>
      </c>
      <c r="P14" s="47">
        <v>1.4245784870615815E-3</v>
      </c>
      <c r="Q14" s="47">
        <v>1.4436383364137082E-3</v>
      </c>
      <c r="R14" s="47">
        <v>1.4117615495319253E-3</v>
      </c>
      <c r="S14" s="47">
        <v>1.4333210153493416E-3</v>
      </c>
      <c r="T14" s="47">
        <v>1.6509826490227241E-3</v>
      </c>
      <c r="U14" s="47">
        <v>1.5441010923531089E-3</v>
      </c>
      <c r="V14" s="47">
        <v>1.5742930343600034E-3</v>
      </c>
      <c r="W14" s="47">
        <v>1.3692499842578862E-3</v>
      </c>
      <c r="X14" s="47">
        <v>1.5141100791375693E-3</v>
      </c>
      <c r="Y14" s="47">
        <v>1.5656080729272511E-3</v>
      </c>
      <c r="Z14" s="47">
        <v>1.5638654809551843E-3</v>
      </c>
      <c r="AA14" s="47">
        <v>1.5946996249526319E-3</v>
      </c>
    </row>
    <row r="15" spans="2:27" x14ac:dyDescent="0.25">
      <c r="B15" s="46" t="s">
        <v>9</v>
      </c>
      <c r="C15" s="47">
        <v>2.8322290595100209E-2</v>
      </c>
      <c r="D15" s="47">
        <v>2.8828115635810194E-2</v>
      </c>
      <c r="E15" s="47">
        <v>2.8583309776283112E-2</v>
      </c>
      <c r="F15" s="47">
        <v>2.8692833587657306E-2</v>
      </c>
      <c r="G15" s="47">
        <v>2.8852955599624672E-2</v>
      </c>
      <c r="H15" s="47">
        <v>2.8859862323330331E-2</v>
      </c>
      <c r="I15" s="47">
        <v>2.8386031169570097E-2</v>
      </c>
      <c r="J15" s="47">
        <v>2.9656407050431554E-2</v>
      </c>
      <c r="K15" s="47">
        <v>3.1088825507717809E-2</v>
      </c>
      <c r="L15" s="47">
        <v>3.1070265664465475E-2</v>
      </c>
      <c r="M15" s="47">
        <v>3.0526003915783171E-2</v>
      </c>
      <c r="N15" s="47">
        <v>3.0837153389473553E-2</v>
      </c>
      <c r="O15" s="47">
        <v>2.9115684749039299E-2</v>
      </c>
      <c r="P15" s="47">
        <v>2.7373546118474437E-2</v>
      </c>
      <c r="Q15" s="47">
        <v>2.5213097569722214E-2</v>
      </c>
      <c r="R15" s="47">
        <v>2.4153898330768604E-2</v>
      </c>
      <c r="S15" s="47">
        <v>2.2863523072462623E-2</v>
      </c>
      <c r="T15" s="47">
        <v>2.3198057633258294E-2</v>
      </c>
      <c r="U15" s="47">
        <v>2.2651105049311338E-2</v>
      </c>
      <c r="V15" s="47">
        <v>2.2860681339105828E-2</v>
      </c>
      <c r="W15" s="47">
        <v>2.2384785500985063E-2</v>
      </c>
      <c r="X15" s="47">
        <v>2.1418574252098067E-2</v>
      </c>
      <c r="Y15" s="47">
        <v>2.0447829579299776E-2</v>
      </c>
      <c r="Z15" s="47">
        <v>1.8983158377708031E-2</v>
      </c>
      <c r="AA15" s="47">
        <v>1.9088150661055413E-2</v>
      </c>
    </row>
    <row r="16" spans="2:27" x14ac:dyDescent="0.25">
      <c r="B16" s="46" t="s">
        <v>10</v>
      </c>
      <c r="C16" s="47">
        <v>1.4486389161831465E-2</v>
      </c>
      <c r="D16" s="47">
        <v>1.4723468070813137E-2</v>
      </c>
      <c r="E16" s="47">
        <v>1.4751148048644734E-2</v>
      </c>
      <c r="F16" s="47">
        <v>1.4794970314787735E-2</v>
      </c>
      <c r="G16" s="47">
        <v>1.4165498059760537E-2</v>
      </c>
      <c r="H16" s="47">
        <v>1.4397253091847912E-2</v>
      </c>
      <c r="I16" s="47">
        <v>1.3982175776256791E-2</v>
      </c>
      <c r="J16" s="47">
        <v>1.3932440012602878E-2</v>
      </c>
      <c r="K16" s="47">
        <v>1.4321399324364499E-2</v>
      </c>
      <c r="L16" s="47">
        <v>1.4692188308329022E-2</v>
      </c>
      <c r="M16" s="47">
        <v>1.5253838658737359E-2</v>
      </c>
      <c r="N16" s="47">
        <v>1.5538481877407712E-2</v>
      </c>
      <c r="O16" s="47">
        <v>1.594290025225735E-2</v>
      </c>
      <c r="P16" s="47">
        <v>1.5610254560754967E-2</v>
      </c>
      <c r="Q16" s="47">
        <v>1.609764021835413E-2</v>
      </c>
      <c r="R16" s="47">
        <v>1.602732567173782E-2</v>
      </c>
      <c r="S16" s="47">
        <v>1.6054321838504033E-2</v>
      </c>
      <c r="T16" s="47">
        <v>1.6441393129449047E-2</v>
      </c>
      <c r="U16" s="47">
        <v>1.6527742926925937E-2</v>
      </c>
      <c r="V16" s="47">
        <v>1.6031453860922203E-2</v>
      </c>
      <c r="W16" s="47">
        <v>1.60655583630884E-2</v>
      </c>
      <c r="X16" s="47">
        <v>1.7328091795093946E-2</v>
      </c>
      <c r="Y16" s="47">
        <v>1.7731573920098036E-2</v>
      </c>
      <c r="Z16" s="47">
        <v>1.7459866186814131E-2</v>
      </c>
      <c r="AA16" s="47">
        <v>1.7294825429357605E-2</v>
      </c>
    </row>
    <row r="17" spans="2:27" x14ac:dyDescent="0.25">
      <c r="B17" s="46" t="s">
        <v>11</v>
      </c>
      <c r="C17" s="47">
        <v>2.7567505256050635E-2</v>
      </c>
      <c r="D17" s="47">
        <v>2.7718698692950742E-2</v>
      </c>
      <c r="E17" s="47">
        <v>2.7677783966574915E-2</v>
      </c>
      <c r="F17" s="47">
        <v>2.7054338305027962E-2</v>
      </c>
      <c r="G17" s="47">
        <v>2.7163349635968802E-2</v>
      </c>
      <c r="H17" s="47">
        <v>2.6525181837714018E-2</v>
      </c>
      <c r="I17" s="47">
        <v>2.551284184340397E-2</v>
      </c>
      <c r="J17" s="47">
        <v>2.4160134857357723E-2</v>
      </c>
      <c r="K17" s="47">
        <v>2.4310063861654383E-2</v>
      </c>
      <c r="L17" s="47">
        <v>2.321901342016372E-2</v>
      </c>
      <c r="M17" s="47">
        <v>2.3042642939830722E-2</v>
      </c>
      <c r="N17" s="47">
        <v>2.1779700360022997E-2</v>
      </c>
      <c r="O17" s="47">
        <v>2.104109201499399E-2</v>
      </c>
      <c r="P17" s="47">
        <v>2.2153097105761427E-2</v>
      </c>
      <c r="Q17" s="47">
        <v>2.222773931140597E-2</v>
      </c>
      <c r="R17" s="47">
        <v>2.1226347894028351E-2</v>
      </c>
      <c r="S17" s="47">
        <v>2.0190673306594239E-2</v>
      </c>
      <c r="T17" s="47">
        <v>1.9521930019595995E-2</v>
      </c>
      <c r="U17" s="47">
        <v>2.0492429795394774E-2</v>
      </c>
      <c r="V17" s="47">
        <v>2.0423944201524852E-2</v>
      </c>
      <c r="W17" s="47">
        <v>2.0655238288403949E-2</v>
      </c>
      <c r="X17" s="47">
        <v>2.1407926535386462E-2</v>
      </c>
      <c r="Y17" s="47">
        <v>2.1320692647692551E-2</v>
      </c>
      <c r="Z17" s="47">
        <v>2.1494685292656832E-2</v>
      </c>
      <c r="AA17" s="47">
        <v>2.1368178676781507E-2</v>
      </c>
    </row>
    <row r="18" spans="2:27" x14ac:dyDescent="0.25">
      <c r="B18" s="46" t="s">
        <v>12</v>
      </c>
      <c r="C18" s="47">
        <v>2.9444862244813939E-2</v>
      </c>
      <c r="D18" s="47">
        <v>2.8702679046793422E-2</v>
      </c>
      <c r="E18" s="47">
        <v>2.7830181135693511E-2</v>
      </c>
      <c r="F18" s="47">
        <v>2.7934034509901871E-2</v>
      </c>
      <c r="G18" s="47">
        <v>2.8308217688596191E-2</v>
      </c>
      <c r="H18" s="47">
        <v>2.8792041436246637E-2</v>
      </c>
      <c r="I18" s="47">
        <v>2.8856488235076423E-2</v>
      </c>
      <c r="J18" s="47">
        <v>2.9057232884860857E-2</v>
      </c>
      <c r="K18" s="47">
        <v>2.8865507626580609E-2</v>
      </c>
      <c r="L18" s="47">
        <v>2.9232220565411887E-2</v>
      </c>
      <c r="M18" s="47">
        <v>2.9744069054622426E-2</v>
      </c>
      <c r="N18" s="47">
        <v>3.0766440076616337E-2</v>
      </c>
      <c r="O18" s="47">
        <v>3.1753188580050454E-2</v>
      </c>
      <c r="P18" s="47">
        <v>3.1713401256273858E-2</v>
      </c>
      <c r="Q18" s="47">
        <v>3.2409833904965074E-2</v>
      </c>
      <c r="R18" s="47">
        <v>3.2389381274197028E-2</v>
      </c>
      <c r="S18" s="47">
        <v>3.2061295146838142E-2</v>
      </c>
      <c r="T18" s="47">
        <v>3.2586247630512329E-2</v>
      </c>
      <c r="U18" s="47">
        <v>3.2843586678790275E-2</v>
      </c>
      <c r="V18" s="47">
        <v>3.3408562860626115E-2</v>
      </c>
      <c r="W18" s="47">
        <v>3.3408405991577447E-2</v>
      </c>
      <c r="X18" s="47">
        <v>3.3229458015323704E-2</v>
      </c>
      <c r="Y18" s="47">
        <v>3.3592830852671958E-2</v>
      </c>
      <c r="Z18" s="47">
        <v>3.3542602440668458E-2</v>
      </c>
      <c r="AA18" s="47">
        <v>3.3375012001699539E-2</v>
      </c>
    </row>
    <row r="19" spans="2:27" x14ac:dyDescent="0.25">
      <c r="B19" s="46" t="s">
        <v>13</v>
      </c>
      <c r="C19" s="47">
        <v>9.3785509219359835E-3</v>
      </c>
      <c r="D19" s="47">
        <v>9.3659319799189959E-3</v>
      </c>
      <c r="E19" s="47">
        <v>9.2096269232942989E-3</v>
      </c>
      <c r="F19" s="47">
        <v>8.8173062939464857E-3</v>
      </c>
      <c r="G19" s="47">
        <v>9.0534809651141926E-3</v>
      </c>
      <c r="H19" s="47">
        <v>8.5432329190641577E-3</v>
      </c>
      <c r="I19" s="47">
        <v>8.0659061506281049E-3</v>
      </c>
      <c r="J19" s="47">
        <v>8.1452996010619415E-3</v>
      </c>
      <c r="K19" s="47">
        <v>7.8541320183701351E-3</v>
      </c>
      <c r="L19" s="47">
        <v>7.8695109704512954E-3</v>
      </c>
      <c r="M19" s="47">
        <v>8.3050034667815128E-3</v>
      </c>
      <c r="N19" s="47">
        <v>8.1566269134868731E-3</v>
      </c>
      <c r="O19" s="47">
        <v>8.4635877124737725E-3</v>
      </c>
      <c r="P19" s="47">
        <v>8.3551227722177147E-3</v>
      </c>
      <c r="Q19" s="47">
        <v>8.9346194281230557E-3</v>
      </c>
      <c r="R19" s="47">
        <v>9.3033658442185016E-3</v>
      </c>
      <c r="S19" s="47">
        <v>9.7234934170292685E-3</v>
      </c>
      <c r="T19" s="47">
        <v>9.6971861621103286E-3</v>
      </c>
      <c r="U19" s="47">
        <v>9.9523899889766409E-3</v>
      </c>
      <c r="V19" s="47">
        <v>9.6668671027184613E-3</v>
      </c>
      <c r="W19" s="47">
        <v>1.0026956868811021E-2</v>
      </c>
      <c r="X19" s="47">
        <v>9.7575413994061E-3</v>
      </c>
      <c r="Y19" s="47">
        <v>9.7951724777853369E-3</v>
      </c>
      <c r="Z19" s="47">
        <v>1.0351935730047633E-2</v>
      </c>
      <c r="AA19" s="47">
        <v>1.036291244185591E-2</v>
      </c>
    </row>
    <row r="20" spans="2:27" x14ac:dyDescent="0.25">
      <c r="B20" s="46" t="s">
        <v>14</v>
      </c>
      <c r="C20" s="47">
        <v>7.9403417668015217E-3</v>
      </c>
      <c r="D20" s="47">
        <v>7.6070322539282557E-3</v>
      </c>
      <c r="E20" s="47">
        <v>7.6196976175169542E-3</v>
      </c>
      <c r="F20" s="47">
        <v>7.9028023570380714E-3</v>
      </c>
      <c r="G20" s="47">
        <v>7.6601502711881441E-3</v>
      </c>
      <c r="H20" s="47">
        <v>7.0406183089949132E-3</v>
      </c>
      <c r="I20" s="47">
        <v>6.8785587357975634E-3</v>
      </c>
      <c r="J20" s="47">
        <v>7.2721215998012767E-3</v>
      </c>
      <c r="K20" s="47">
        <v>7.3391860283721806E-3</v>
      </c>
      <c r="L20" s="47">
        <v>7.5378107787346703E-3</v>
      </c>
      <c r="M20" s="47">
        <v>7.752151084476455E-3</v>
      </c>
      <c r="N20" s="47">
        <v>7.5755479513123468E-3</v>
      </c>
      <c r="O20" s="47">
        <v>7.6708630973430468E-3</v>
      </c>
      <c r="P20" s="47">
        <v>8.0966549454512676E-3</v>
      </c>
      <c r="Q20" s="47">
        <v>8.2940240728991386E-3</v>
      </c>
      <c r="R20" s="47">
        <v>8.4869577249418234E-3</v>
      </c>
      <c r="S20" s="47">
        <v>9.5172453863644844E-3</v>
      </c>
      <c r="T20" s="47">
        <v>9.7611801530552902E-3</v>
      </c>
      <c r="U20" s="47">
        <v>9.6514405168658668E-3</v>
      </c>
      <c r="V20" s="47">
        <v>1.0308387647936365E-2</v>
      </c>
      <c r="W20" s="47">
        <v>1.0731281580458881E-2</v>
      </c>
      <c r="X20" s="47">
        <v>1.1059331185032703E-2</v>
      </c>
      <c r="Y20" s="47">
        <v>1.0691684903751919E-2</v>
      </c>
      <c r="Z20" s="47">
        <v>1.0645793114059271E-2</v>
      </c>
      <c r="AA20" s="47">
        <v>1.0394846218910556E-2</v>
      </c>
    </row>
    <row r="21" spans="2:27" x14ac:dyDescent="0.25">
      <c r="B21" s="46" t="s">
        <v>15</v>
      </c>
      <c r="C21" s="47">
        <v>3.177783511096717E-2</v>
      </c>
      <c r="D21" s="47">
        <v>3.1835806292456803E-2</v>
      </c>
      <c r="E21" s="47">
        <v>3.1539636271084193E-2</v>
      </c>
      <c r="F21" s="47">
        <v>3.2037473787369979E-2</v>
      </c>
      <c r="G21" s="47">
        <v>3.2181397212084212E-2</v>
      </c>
      <c r="H21" s="47">
        <v>3.3634433653557699E-2</v>
      </c>
      <c r="I21" s="47">
        <v>3.4334897560977663E-2</v>
      </c>
      <c r="J21" s="47">
        <v>3.4704439916662999E-2</v>
      </c>
      <c r="K21" s="47">
        <v>3.467722706419217E-2</v>
      </c>
      <c r="L21" s="47">
        <v>3.4356836371382489E-2</v>
      </c>
      <c r="M21" s="47">
        <v>3.4667815133493998E-2</v>
      </c>
      <c r="N21" s="47">
        <v>3.3653387936308829E-2</v>
      </c>
      <c r="O21" s="47">
        <v>3.2837659429002519E-2</v>
      </c>
      <c r="P21" s="47">
        <v>3.2134162834730862E-2</v>
      </c>
      <c r="Q21" s="47">
        <v>3.1024431509935359E-2</v>
      </c>
      <c r="R21" s="47">
        <v>3.053554362568912E-2</v>
      </c>
      <c r="S21" s="47">
        <v>2.9294588553907104E-2</v>
      </c>
      <c r="T21" s="47">
        <v>2.8427976558524842E-2</v>
      </c>
      <c r="U21" s="47">
        <v>2.9472935203197711E-2</v>
      </c>
      <c r="V21" s="47">
        <v>2.8979156725797785E-2</v>
      </c>
      <c r="W21" s="47">
        <v>2.7004078083864194E-2</v>
      </c>
      <c r="X21" s="47">
        <v>2.6691846279190665E-2</v>
      </c>
      <c r="Y21" s="47">
        <v>2.7436881262813649E-2</v>
      </c>
      <c r="Z21" s="47">
        <v>2.8203309562524748E-2</v>
      </c>
      <c r="AA21" s="47">
        <v>2.7339300711414868E-2</v>
      </c>
    </row>
    <row r="22" spans="2:27" x14ac:dyDescent="0.25">
      <c r="B22" s="46" t="s">
        <v>16</v>
      </c>
      <c r="C22" s="47">
        <v>2.2780793869496243E-2</v>
      </c>
      <c r="D22" s="47">
        <v>2.2327712844985463E-2</v>
      </c>
      <c r="E22" s="47">
        <v>2.2175684890794863E-2</v>
      </c>
      <c r="F22" s="47">
        <v>2.2353841718342538E-2</v>
      </c>
      <c r="G22" s="47">
        <v>2.2877721448647751E-2</v>
      </c>
      <c r="H22" s="47">
        <v>2.3865068049197385E-2</v>
      </c>
      <c r="I22" s="47">
        <v>2.4720183527101133E-2</v>
      </c>
      <c r="J22" s="47">
        <v>2.5226940386336522E-2</v>
      </c>
      <c r="K22" s="47">
        <v>2.5019872994505775E-2</v>
      </c>
      <c r="L22" s="47">
        <v>2.5291378838136393E-2</v>
      </c>
      <c r="M22" s="47">
        <v>2.5174637209714319E-2</v>
      </c>
      <c r="N22" s="47">
        <v>2.5041736227045076E-2</v>
      </c>
      <c r="O22" s="47">
        <v>2.4409434896385883E-2</v>
      </c>
      <c r="P22" s="47">
        <v>2.419078532143179E-2</v>
      </c>
      <c r="Q22" s="47">
        <v>2.3625401904621788E-2</v>
      </c>
      <c r="R22" s="47">
        <v>2.4248180952590549E-2</v>
      </c>
      <c r="S22" s="47">
        <v>2.4294686565733886E-2</v>
      </c>
      <c r="T22" s="47">
        <v>2.3172166255053112E-2</v>
      </c>
      <c r="U22" s="47">
        <v>2.3785321150974495E-2</v>
      </c>
      <c r="V22" s="47">
        <v>2.3962813769477013E-2</v>
      </c>
      <c r="W22" s="47">
        <v>2.411881795069314E-2</v>
      </c>
      <c r="X22" s="47">
        <v>2.368165311907194E-2</v>
      </c>
      <c r="Y22" s="47">
        <v>2.3379683397997387E-2</v>
      </c>
      <c r="Z22" s="47">
        <v>2.2105715164075855E-2</v>
      </c>
      <c r="AA22" s="47">
        <v>2.1982392174431285E-2</v>
      </c>
    </row>
    <row r="23" spans="2:27" x14ac:dyDescent="0.25">
      <c r="B23" s="46" t="s">
        <v>17</v>
      </c>
      <c r="C23" s="47">
        <v>2.8714778971405987E-2</v>
      </c>
      <c r="D23" s="47">
        <v>2.8220445049017832E-2</v>
      </c>
      <c r="E23" s="47">
        <v>2.8325910081349766E-2</v>
      </c>
      <c r="F23" s="47">
        <v>2.8728664666455937E-2</v>
      </c>
      <c r="G23" s="47">
        <v>2.8840745590801367E-2</v>
      </c>
      <c r="H23" s="47">
        <v>2.9106014410401393E-2</v>
      </c>
      <c r="I23" s="47">
        <v>2.9547400907225848E-2</v>
      </c>
      <c r="J23" s="47">
        <v>3.0010269333317154E-2</v>
      </c>
      <c r="K23" s="47">
        <v>2.9472743624186774E-2</v>
      </c>
      <c r="L23" s="47">
        <v>3.0762910440948237E-2</v>
      </c>
      <c r="M23" s="47">
        <v>3.1613382082084834E-2</v>
      </c>
      <c r="N23" s="47">
        <v>3.1790245867114313E-2</v>
      </c>
      <c r="O23" s="47">
        <v>3.355965768441898E-2</v>
      </c>
      <c r="P23" s="47">
        <v>3.3354371412256181E-2</v>
      </c>
      <c r="Q23" s="47">
        <v>3.4304034524718093E-2</v>
      </c>
      <c r="R23" s="47">
        <v>3.4956837080518957E-2</v>
      </c>
      <c r="S23" s="47">
        <v>3.5717959591421211E-2</v>
      </c>
      <c r="T23" s="47">
        <v>3.7555095406167707E-2</v>
      </c>
      <c r="U23" s="47">
        <v>3.7061268247231501E-2</v>
      </c>
      <c r="V23" s="47">
        <v>3.7193088049544056E-2</v>
      </c>
      <c r="W23" s="47">
        <v>3.7749827596657168E-2</v>
      </c>
      <c r="X23" s="47">
        <v>3.6878645153686822E-2</v>
      </c>
      <c r="Y23" s="47">
        <v>3.7148711417066084E-2</v>
      </c>
      <c r="Z23" s="47">
        <v>3.6202650560441356E-2</v>
      </c>
      <c r="AA23" s="47">
        <v>3.3413871687670037E-2</v>
      </c>
    </row>
    <row r="24" spans="2:27" x14ac:dyDescent="0.25">
      <c r="B24" s="46" t="s">
        <v>18</v>
      </c>
      <c r="C24" s="47">
        <v>2.6299465886447351E-2</v>
      </c>
      <c r="D24" s="47">
        <v>2.5547251963082617E-2</v>
      </c>
      <c r="E24" s="47">
        <v>2.5388490419270326E-2</v>
      </c>
      <c r="F24" s="47">
        <v>2.5387872473649264E-2</v>
      </c>
      <c r="G24" s="47">
        <v>2.5496292847161157E-2</v>
      </c>
      <c r="H24" s="47">
        <v>2.5262750144529798E-2</v>
      </c>
      <c r="I24" s="47">
        <v>2.4822972986350278E-2</v>
      </c>
      <c r="J24" s="47">
        <v>2.4050440847943132E-2</v>
      </c>
      <c r="K24" s="47">
        <v>2.3733185260344628E-2</v>
      </c>
      <c r="L24" s="47">
        <v>2.3772861446699736E-2</v>
      </c>
      <c r="M24" s="47">
        <v>2.3858176564556969E-2</v>
      </c>
      <c r="N24" s="47">
        <v>2.338151062083214E-2</v>
      </c>
      <c r="O24" s="47">
        <v>2.2856401914326804E-2</v>
      </c>
      <c r="P24" s="47">
        <v>2.3607729991284226E-2</v>
      </c>
      <c r="Q24" s="47">
        <v>2.3974817552925742E-2</v>
      </c>
      <c r="R24" s="47">
        <v>2.2967191009022343E-2</v>
      </c>
      <c r="S24" s="47">
        <v>2.3171808662976832E-2</v>
      </c>
      <c r="T24" s="47">
        <v>2.2801128709780107E-2</v>
      </c>
      <c r="U24" s="47">
        <v>2.3529667293532317E-2</v>
      </c>
      <c r="V24" s="47">
        <v>2.3590295426527783E-2</v>
      </c>
      <c r="W24" s="47">
        <v>2.4249631924848063E-2</v>
      </c>
      <c r="X24" s="47">
        <v>2.4772357948742888E-2</v>
      </c>
      <c r="Y24" s="47">
        <v>2.5146271625002412E-2</v>
      </c>
      <c r="Z24" s="47">
        <v>2.5738910887402364E-2</v>
      </c>
      <c r="AA24" s="47">
        <v>2.4962761792420497E-2</v>
      </c>
    </row>
    <row r="25" spans="2:27" x14ac:dyDescent="0.25">
      <c r="B25" s="46" t="s">
        <v>19</v>
      </c>
      <c r="C25" s="47">
        <v>1.8219145747676635E-2</v>
      </c>
      <c r="D25" s="47">
        <v>1.8447541024733307E-2</v>
      </c>
      <c r="E25" s="47">
        <v>1.8080151011074769E-2</v>
      </c>
      <c r="F25" s="47">
        <v>1.7868922747538828E-2</v>
      </c>
      <c r="G25" s="47">
        <v>1.7732051826206071E-2</v>
      </c>
      <c r="H25" s="47">
        <v>1.7791891495949692E-2</v>
      </c>
      <c r="I25" s="47">
        <v>1.7299575019201548E-2</v>
      </c>
      <c r="J25" s="47">
        <v>1.7179988095182203E-2</v>
      </c>
      <c r="K25" s="47">
        <v>1.7315535715523814E-2</v>
      </c>
      <c r="L25" s="47">
        <v>1.7242323727214633E-2</v>
      </c>
      <c r="M25" s="47">
        <v>1.7556881179499866E-2</v>
      </c>
      <c r="N25" s="47">
        <v>1.7650657787534167E-2</v>
      </c>
      <c r="O25" s="47">
        <v>1.679751043213806E-2</v>
      </c>
      <c r="P25" s="47">
        <v>1.6541940913052625E-2</v>
      </c>
      <c r="Q25" s="47">
        <v>1.6575787947612174E-2</v>
      </c>
      <c r="R25" s="47">
        <v>1.710729794991207E-2</v>
      </c>
      <c r="S25" s="47">
        <v>1.6932707246484793E-2</v>
      </c>
      <c r="T25" s="47">
        <v>1.6621154965269724E-2</v>
      </c>
      <c r="U25" s="47">
        <v>1.5643481631577482E-2</v>
      </c>
      <c r="V25" s="47">
        <v>1.5913584616379744E-2</v>
      </c>
      <c r="W25" s="47">
        <v>1.6602878491016861E-2</v>
      </c>
      <c r="X25" s="47">
        <v>1.6885022353120505E-2</v>
      </c>
      <c r="Y25" s="47">
        <v>1.7213636023256488E-2</v>
      </c>
      <c r="Z25" s="47">
        <v>1.8068301514877524E-2</v>
      </c>
      <c r="AA25" s="47">
        <v>1.8677305380284087E-2</v>
      </c>
    </row>
    <row r="26" spans="2:27" x14ac:dyDescent="0.25">
      <c r="B26" s="46" t="s">
        <v>20</v>
      </c>
      <c r="C26" s="47">
        <v>1.0715207140543775E-2</v>
      </c>
      <c r="D26" s="47">
        <v>1.048928632155809E-2</v>
      </c>
      <c r="E26" s="47">
        <v>9.9341790148671054E-3</v>
      </c>
      <c r="F26" s="47">
        <v>9.5612403537193875E-3</v>
      </c>
      <c r="G26" s="47">
        <v>9.3819936016723438E-3</v>
      </c>
      <c r="H26" s="47">
        <v>8.5386619328856606E-3</v>
      </c>
      <c r="I26" s="47">
        <v>8.232101956538165E-3</v>
      </c>
      <c r="J26" s="47">
        <v>7.9689803367862522E-3</v>
      </c>
      <c r="K26" s="47">
        <v>7.47755878221906E-3</v>
      </c>
      <c r="L26" s="47">
        <v>7.6017163202580567E-3</v>
      </c>
      <c r="M26" s="47">
        <v>7.6666269590369984E-3</v>
      </c>
      <c r="N26" s="47">
        <v>8.128956486716658E-3</v>
      </c>
      <c r="O26" s="47">
        <v>7.7946342268430113E-3</v>
      </c>
      <c r="P26" s="47">
        <v>7.8321762389925772E-3</v>
      </c>
      <c r="Q26" s="47">
        <v>7.4174199025927251E-3</v>
      </c>
      <c r="R26" s="47">
        <v>7.2202172727348487E-3</v>
      </c>
      <c r="S26" s="47">
        <v>7.2994450345381899E-3</v>
      </c>
      <c r="T26" s="47">
        <v>6.9400318438728251E-3</v>
      </c>
      <c r="U26" s="47">
        <v>6.7624023314245569E-3</v>
      </c>
      <c r="V26" s="47">
        <v>7.372922687871976E-3</v>
      </c>
      <c r="W26" s="47">
        <v>7.0954551579008448E-3</v>
      </c>
      <c r="X26" s="47">
        <v>7.1000058557976831E-3</v>
      </c>
      <c r="Y26" s="47">
        <v>6.9276924164190399E-3</v>
      </c>
      <c r="Z26" s="47">
        <v>6.7924787182283052E-3</v>
      </c>
      <c r="AA26" s="47">
        <v>6.3230728307446049E-3</v>
      </c>
    </row>
    <row r="27" spans="2:27" x14ac:dyDescent="0.25">
      <c r="B27" s="46" t="s">
        <v>21</v>
      </c>
      <c r="C27" s="47">
        <v>3.7522437709624476E-2</v>
      </c>
      <c r="D27" s="47">
        <v>3.7098568071649379E-2</v>
      </c>
      <c r="E27" s="47">
        <v>3.6781204849035215E-2</v>
      </c>
      <c r="F27" s="47">
        <v>3.6903049870322856E-2</v>
      </c>
      <c r="G27" s="47">
        <v>3.6542195919650536E-2</v>
      </c>
      <c r="H27" s="47">
        <v>3.7287649459447118E-2</v>
      </c>
      <c r="I27" s="47">
        <v>3.7639668809425979E-2</v>
      </c>
      <c r="J27" s="47">
        <v>3.7467624800755751E-2</v>
      </c>
      <c r="K27" s="47">
        <v>3.7447330365376494E-2</v>
      </c>
      <c r="L27" s="47">
        <v>3.7847296186969359E-2</v>
      </c>
      <c r="M27" s="47">
        <v>3.7462621375533384E-2</v>
      </c>
      <c r="N27" s="47">
        <v>3.681089107997676E-2</v>
      </c>
      <c r="O27" s="47">
        <v>3.782386778885824E-2</v>
      </c>
      <c r="P27" s="47">
        <v>3.8788206654043818E-2</v>
      </c>
      <c r="Q27" s="47">
        <v>3.818745230016643E-2</v>
      </c>
      <c r="R27" s="47">
        <v>3.8078667684296172E-2</v>
      </c>
      <c r="S27" s="47">
        <v>3.8448650031202979E-2</v>
      </c>
      <c r="T27" s="47">
        <v>3.8155727900636704E-2</v>
      </c>
      <c r="U27" s="47">
        <v>3.8865247270166506E-2</v>
      </c>
      <c r="V27" s="47">
        <v>3.9366699128562735E-2</v>
      </c>
      <c r="W27" s="47">
        <v>3.9086416386932284E-2</v>
      </c>
      <c r="X27" s="47">
        <v>3.7756181325501598E-2</v>
      </c>
      <c r="Y27" s="47">
        <v>3.979025619261807E-2</v>
      </c>
      <c r="Z27" s="47">
        <v>3.8232600406248235E-2</v>
      </c>
      <c r="AA27" s="47">
        <v>3.5982292246058943E-2</v>
      </c>
    </row>
    <row r="28" spans="2:27" x14ac:dyDescent="0.25">
      <c r="B28" s="46" t="s">
        <v>22</v>
      </c>
      <c r="C28" s="47">
        <v>2.3291303226089771E-2</v>
      </c>
      <c r="D28" s="47">
        <v>2.2935383431777825E-2</v>
      </c>
      <c r="E28" s="47">
        <v>2.2594352825230569E-2</v>
      </c>
      <c r="F28" s="47">
        <v>2.2458016745884712E-2</v>
      </c>
      <c r="G28" s="47">
        <v>2.2866250153849223E-2</v>
      </c>
      <c r="H28" s="47">
        <v>2.2339514856201014E-2</v>
      </c>
      <c r="I28" s="47">
        <v>2.1993081853724915E-2</v>
      </c>
      <c r="J28" s="47">
        <v>2.1954852484475752E-2</v>
      </c>
      <c r="K28" s="47">
        <v>2.2131923714341258E-2</v>
      </c>
      <c r="L28" s="47">
        <v>2.1432701378533824E-2</v>
      </c>
      <c r="M28" s="47">
        <v>2.1646767035336734E-2</v>
      </c>
      <c r="N28" s="47">
        <v>2.2320810927973878E-2</v>
      </c>
      <c r="O28" s="47">
        <v>2.2107881274017492E-2</v>
      </c>
      <c r="P28" s="47">
        <v>2.2414570372373998E-2</v>
      </c>
      <c r="Q28" s="47">
        <v>2.2552634563337715E-2</v>
      </c>
      <c r="R28" s="47">
        <v>2.1498921603939455E-2</v>
      </c>
      <c r="S28" s="47">
        <v>2.2219664315479542E-2</v>
      </c>
      <c r="T28" s="47">
        <v>2.1832995921937309E-2</v>
      </c>
      <c r="U28" s="47">
        <v>2.216699448951822E-2</v>
      </c>
      <c r="V28" s="47">
        <v>2.2271158892849096E-2</v>
      </c>
      <c r="W28" s="47">
        <v>2.2748098613438666E-2</v>
      </c>
      <c r="X28" s="47">
        <v>2.3599114710075739E-2</v>
      </c>
      <c r="Y28" s="47">
        <v>2.4008239453144693E-2</v>
      </c>
      <c r="Z28" s="47">
        <v>2.4194740078080014E-2</v>
      </c>
      <c r="AA28" s="47">
        <v>2.7060611718896847E-2</v>
      </c>
    </row>
    <row r="29" spans="2:27" x14ac:dyDescent="0.25">
      <c r="B29" s="46" t="s">
        <v>23</v>
      </c>
      <c r="C29" s="47">
        <v>1.5169812977916353E-2</v>
      </c>
      <c r="D29" s="47">
        <v>1.5069115560548241E-2</v>
      </c>
      <c r="E29" s="47">
        <v>1.4999868015443915E-2</v>
      </c>
      <c r="F29" s="47">
        <v>1.4510337705408103E-2</v>
      </c>
      <c r="G29" s="47">
        <v>1.4422768662917822E-2</v>
      </c>
      <c r="H29" s="47">
        <v>1.408477091645333E-2</v>
      </c>
      <c r="I29" s="47">
        <v>1.4045479909570053E-2</v>
      </c>
      <c r="J29" s="47">
        <v>1.3449063215594774E-2</v>
      </c>
      <c r="K29" s="47">
        <v>1.3145165622146182E-2</v>
      </c>
      <c r="L29" s="47">
        <v>1.2549831106783116E-2</v>
      </c>
      <c r="M29" s="47">
        <v>1.1683206421640047E-2</v>
      </c>
      <c r="N29" s="47">
        <v>1.1858315116969043E-2</v>
      </c>
      <c r="O29" s="47">
        <v>1.0971426550675437E-2</v>
      </c>
      <c r="P29" s="47">
        <v>1.1631052204490127E-2</v>
      </c>
      <c r="Q29" s="47">
        <v>1.1052568664772467E-2</v>
      </c>
      <c r="R29" s="47">
        <v>1.1019773048018303E-2</v>
      </c>
      <c r="S29" s="47">
        <v>1.0137479122703756E-2</v>
      </c>
      <c r="T29" s="47">
        <v>9.6501840372516575E-3</v>
      </c>
      <c r="U29" s="47">
        <v>9.9375922423352876E-3</v>
      </c>
      <c r="V29" s="47">
        <v>9.7240030295014934E-3</v>
      </c>
      <c r="W29" s="47">
        <v>8.5881307938722191E-3</v>
      </c>
      <c r="X29" s="47">
        <v>8.3880104649939145E-3</v>
      </c>
      <c r="Y29" s="47">
        <v>8.8092705699823297E-3</v>
      </c>
      <c r="Z29" s="47">
        <v>9.1789128566309459E-3</v>
      </c>
      <c r="AA29" s="47">
        <v>9.3634952946924366E-3</v>
      </c>
    </row>
    <row r="30" spans="2:27" x14ac:dyDescent="0.25">
      <c r="B30" s="46" t="s">
        <v>24</v>
      </c>
      <c r="C30" s="47">
        <v>5.0117746512891737E-3</v>
      </c>
      <c r="D30" s="47">
        <v>4.8000401397084854E-3</v>
      </c>
      <c r="E30" s="47">
        <v>5.0422204577015867E-3</v>
      </c>
      <c r="F30" s="47">
        <v>4.723938756293216E-3</v>
      </c>
      <c r="G30" s="47">
        <v>4.5942210181076689E-3</v>
      </c>
      <c r="H30" s="47">
        <v>5.045708487501542E-3</v>
      </c>
      <c r="I30" s="47">
        <v>4.9165642354703628E-3</v>
      </c>
      <c r="J30" s="47">
        <v>4.5055459606262978E-3</v>
      </c>
      <c r="K30" s="47">
        <v>4.1342789271524858E-3</v>
      </c>
      <c r="L30" s="47">
        <v>3.9895316636742641E-3</v>
      </c>
      <c r="M30" s="47">
        <v>3.8669122430840001E-3</v>
      </c>
      <c r="N30" s="47">
        <v>3.3911645252830839E-3</v>
      </c>
      <c r="O30" s="47">
        <v>3.2858287950585851E-3</v>
      </c>
      <c r="P30" s="47">
        <v>3.3240164698103568E-3</v>
      </c>
      <c r="Q30" s="47">
        <v>3.3010583616084155E-3</v>
      </c>
      <c r="R30" s="47">
        <v>3.1687450119594995E-3</v>
      </c>
      <c r="S30" s="47">
        <v>3.4013627949733946E-3</v>
      </c>
      <c r="T30" s="47">
        <v>3.1948269234070574E-3</v>
      </c>
      <c r="U30" s="47">
        <v>3.5075276341023317E-3</v>
      </c>
      <c r="V30" s="47">
        <v>3.4929268745787904E-3</v>
      </c>
      <c r="W30" s="47">
        <v>3.3995218084176882E-3</v>
      </c>
      <c r="X30" s="47">
        <v>3.4028221325148201E-3</v>
      </c>
      <c r="Y30" s="47">
        <v>3.3997693554442131E-3</v>
      </c>
      <c r="Z30" s="47">
        <v>3.61028322148595E-3</v>
      </c>
      <c r="AA30" s="47">
        <v>3.212869711817994E-3</v>
      </c>
    </row>
    <row r="31" spans="2:27" x14ac:dyDescent="0.25">
      <c r="B31" s="46" t="s">
        <v>25</v>
      </c>
      <c r="C31" s="47">
        <v>5.6759857496527987E-3</v>
      </c>
      <c r="D31" s="47">
        <v>5.6864587020936759E-3</v>
      </c>
      <c r="E31" s="47">
        <v>5.4664511827561876E-3</v>
      </c>
      <c r="F31" s="47">
        <v>5.4834014758193958E-3</v>
      </c>
      <c r="G31" s="47">
        <v>5.2585287095601686E-3</v>
      </c>
      <c r="H31" s="47">
        <v>4.7902172482775533E-3</v>
      </c>
      <c r="I31" s="47">
        <v>4.925967863454464E-3</v>
      </c>
      <c r="J31" s="47">
        <v>5.1759907155207426E-3</v>
      </c>
      <c r="K31" s="47">
        <v>4.9167866747041079E-3</v>
      </c>
      <c r="L31" s="47">
        <v>5.1550470162198348E-3</v>
      </c>
      <c r="M31" s="47">
        <v>5.2444615492695324E-3</v>
      </c>
      <c r="N31" s="47">
        <v>5.3157964317447435E-3</v>
      </c>
      <c r="O31" s="47">
        <v>5.5932762807364969E-3</v>
      </c>
      <c r="P31" s="47">
        <v>5.2144381330207672E-3</v>
      </c>
      <c r="Q31" s="47">
        <v>4.8335831348713752E-3</v>
      </c>
      <c r="R31" s="47">
        <v>4.8227267370443113E-3</v>
      </c>
      <c r="S31" s="47">
        <v>4.8503773981631191E-3</v>
      </c>
      <c r="T31" s="47">
        <v>5.2363850929581365E-3</v>
      </c>
      <c r="U31" s="47">
        <v>5.3254859707708539E-3</v>
      </c>
      <c r="V31" s="47">
        <v>5.3339707035102478E-3</v>
      </c>
      <c r="W31" s="47">
        <v>5.56682341516647E-3</v>
      </c>
      <c r="X31" s="47">
        <v>5.7282721508049592E-3</v>
      </c>
      <c r="Y31" s="47">
        <v>6.1509658346432256E-3</v>
      </c>
      <c r="Z31" s="47">
        <v>6.1606746065618065E-3</v>
      </c>
      <c r="AA31" s="47">
        <v>6.7532099821475591E-3</v>
      </c>
    </row>
    <row r="32" spans="2:27" x14ac:dyDescent="0.25">
      <c r="B32" s="46" t="s">
        <v>26</v>
      </c>
      <c r="C32" s="47">
        <v>2.0239225782369311E-2</v>
      </c>
      <c r="D32" s="47">
        <v>1.9938842694154933E-2</v>
      </c>
      <c r="E32" s="47">
        <v>1.983575497424751E-2</v>
      </c>
      <c r="F32" s="47">
        <v>1.9975422110672773E-2</v>
      </c>
      <c r="G32" s="47">
        <v>2.018196434067206E-2</v>
      </c>
      <c r="H32" s="47">
        <v>2.1086473103905039E-2</v>
      </c>
      <c r="I32" s="47">
        <v>2.1422158359597928E-2</v>
      </c>
      <c r="J32" s="47">
        <v>2.1156320415097959E-2</v>
      </c>
      <c r="K32" s="47">
        <v>2.1486883708221917E-2</v>
      </c>
      <c r="L32" s="47">
        <v>2.1450960104683364E-2</v>
      </c>
      <c r="M32" s="47">
        <v>2.1258854037807771E-2</v>
      </c>
      <c r="N32" s="47">
        <v>2.2200905745302944E-2</v>
      </c>
      <c r="O32" s="47">
        <v>2.2767993964683972E-2</v>
      </c>
      <c r="P32" s="47">
        <v>2.2826315631292639E-2</v>
      </c>
      <c r="Q32" s="47">
        <v>2.2552634563337715E-2</v>
      </c>
      <c r="R32" s="47">
        <v>2.2719500965023363E-2</v>
      </c>
      <c r="S32" s="47">
        <v>2.267517847393502E-2</v>
      </c>
      <c r="T32" s="47">
        <v>2.3188045311187889E-2</v>
      </c>
      <c r="U32" s="47">
        <v>2.2533739371989152E-2</v>
      </c>
      <c r="V32" s="47">
        <v>2.3067710582129967E-2</v>
      </c>
      <c r="W32" s="47">
        <v>2.306076802594316E-2</v>
      </c>
      <c r="X32" s="47">
        <v>2.3987132747837706E-2</v>
      </c>
      <c r="Y32" s="47">
        <v>2.4837590854425631E-2</v>
      </c>
      <c r="Z32" s="47">
        <v>2.6130686934102143E-2</v>
      </c>
      <c r="AA32" s="47">
        <v>2.7016036035419178E-2</v>
      </c>
    </row>
    <row r="33" spans="2:27" x14ac:dyDescent="0.25">
      <c r="B33" s="46" t="s">
        <v>27</v>
      </c>
      <c r="C33" s="47">
        <v>5.3219228087895438E-3</v>
      </c>
      <c r="D33" s="47">
        <v>5.2766991779722196E-3</v>
      </c>
      <c r="E33" s="47">
        <v>5.2637393212202465E-3</v>
      </c>
      <c r="F33" s="47">
        <v>5.2712173558830434E-3</v>
      </c>
      <c r="G33" s="47">
        <v>5.4545285034900892E-3</v>
      </c>
      <c r="H33" s="47">
        <v>5.652063248156162E-3</v>
      </c>
      <c r="I33" s="47">
        <v>5.833907349039341E-3</v>
      </c>
      <c r="J33" s="47">
        <v>6.1262035897449328E-3</v>
      </c>
      <c r="K33" s="47">
        <v>6.293617289704595E-3</v>
      </c>
      <c r="L33" s="47">
        <v>6.1897081646937096E-3</v>
      </c>
      <c r="M33" s="47">
        <v>6.3562751799824679E-3</v>
      </c>
      <c r="N33" s="47">
        <v>6.4226135025533659E-3</v>
      </c>
      <c r="O33" s="47">
        <v>6.3624254426291344E-3</v>
      </c>
      <c r="P33" s="47">
        <v>6.4707119886995464E-3</v>
      </c>
      <c r="Q33" s="47">
        <v>6.2956117685642387E-3</v>
      </c>
      <c r="R33" s="47">
        <v>6.2251761985911268E-3</v>
      </c>
      <c r="S33" s="47">
        <v>6.2828551024576929E-3</v>
      </c>
      <c r="T33" s="47">
        <v>6.3949834646085581E-3</v>
      </c>
      <c r="U33" s="47">
        <v>6.4878405752654003E-3</v>
      </c>
      <c r="V33" s="47">
        <v>6.2672202115571568E-3</v>
      </c>
      <c r="W33" s="47">
        <v>6.3848612068008702E-3</v>
      </c>
      <c r="X33" s="47">
        <v>6.6247908469333778E-3</v>
      </c>
      <c r="Y33" s="47">
        <v>6.9820441298284784E-3</v>
      </c>
      <c r="Z33" s="47">
        <v>6.5898627755562366E-3</v>
      </c>
      <c r="AA33" s="47">
        <v>7.5467996689427665E-3</v>
      </c>
    </row>
    <row r="34" spans="2:27" x14ac:dyDescent="0.25">
      <c r="B34" s="46" t="s">
        <v>28</v>
      </c>
      <c r="C34" s="47">
        <v>3.3869276668624534E-3</v>
      </c>
      <c r="D34" s="47">
        <v>3.4815622151544126E-3</v>
      </c>
      <c r="E34" s="47">
        <v>3.5422552861506286E-3</v>
      </c>
      <c r="F34" s="47">
        <v>3.6171348568735913E-3</v>
      </c>
      <c r="G34" s="47">
        <v>3.394382452878012E-3</v>
      </c>
      <c r="H34" s="47">
        <v>3.2628296856644537E-3</v>
      </c>
      <c r="I34" s="47">
        <v>3.3502035327931203E-3</v>
      </c>
      <c r="J34" s="47">
        <v>3.3940718571961168E-3</v>
      </c>
      <c r="K34" s="47">
        <v>3.3371087637025973E-3</v>
      </c>
      <c r="L34" s="47">
        <v>3.3717780956148626E-3</v>
      </c>
      <c r="M34" s="47">
        <v>3.268243365007804E-3</v>
      </c>
      <c r="N34" s="47">
        <v>2.8008620875184854E-3</v>
      </c>
      <c r="O34" s="47">
        <v>2.6375038310111512E-3</v>
      </c>
      <c r="P34" s="47">
        <v>2.2240254861298952E-3</v>
      </c>
      <c r="Q34" s="47">
        <v>2.0627783448119437E-3</v>
      </c>
      <c r="R34" s="47">
        <v>2.0361494529493205E-3</v>
      </c>
      <c r="S34" s="47">
        <v>1.910635072348348E-3</v>
      </c>
      <c r="T34" s="47">
        <v>1.980279434887806E-3</v>
      </c>
      <c r="U34" s="47">
        <v>1.8680356381063565E-3</v>
      </c>
      <c r="V34" s="47">
        <v>1.7327878825725423E-3</v>
      </c>
      <c r="W34" s="47">
        <v>1.8377568977077023E-3</v>
      </c>
      <c r="X34" s="47">
        <v>1.8022890286950991E-3</v>
      </c>
      <c r="Y34" s="47">
        <v>1.9811502501583056E-3</v>
      </c>
      <c r="Z34" s="47">
        <v>1.9578155760529522E-3</v>
      </c>
      <c r="AA34" s="47">
        <v>1.7852591556399438E-3</v>
      </c>
    </row>
    <row r="35" spans="2:27" x14ac:dyDescent="0.25">
      <c r="B35" s="46" t="s">
        <v>29</v>
      </c>
      <c r="C35" s="47">
        <v>3.3866531994664356E-2</v>
      </c>
      <c r="D35" s="47">
        <v>3.3577981139911971E-2</v>
      </c>
      <c r="E35" s="47">
        <v>3.4128577327419252E-2</v>
      </c>
      <c r="F35" s="47">
        <v>3.365709989410591E-2</v>
      </c>
      <c r="G35" s="47">
        <v>3.3659357362158977E-2</v>
      </c>
      <c r="H35" s="47">
        <v>3.2512955638740459E-2</v>
      </c>
      <c r="I35" s="47">
        <v>3.1465149417515867E-2</v>
      </c>
      <c r="J35" s="47">
        <v>3.0226266597064112E-2</v>
      </c>
      <c r="K35" s="47">
        <v>2.831167950925343E-2</v>
      </c>
      <c r="L35" s="47">
        <v>2.8568820181978639E-2</v>
      </c>
      <c r="M35" s="47">
        <v>2.7114202197359136E-2</v>
      </c>
      <c r="N35" s="47">
        <v>2.5069406653815289E-2</v>
      </c>
      <c r="O35" s="47">
        <v>2.4533206025885847E-2</v>
      </c>
      <c r="P35" s="47">
        <v>2.457548162173534E-2</v>
      </c>
      <c r="Q35" s="47">
        <v>2.4851421723232157E-2</v>
      </c>
      <c r="R35" s="47">
        <v>2.4902229580701252E-2</v>
      </c>
      <c r="S35" s="47">
        <v>2.4816708419745915E-2</v>
      </c>
      <c r="T35" s="47">
        <v>2.4741504263553288E-2</v>
      </c>
      <c r="U35" s="47">
        <v>2.2195123998581388E-2</v>
      </c>
      <c r="V35" s="47">
        <v>2.1458036113715807E-2</v>
      </c>
      <c r="W35" s="47">
        <v>2.0371780800827601E-2</v>
      </c>
      <c r="X35" s="47">
        <v>1.9943488932840047E-2</v>
      </c>
      <c r="Y35" s="47">
        <v>1.8741658401838283E-2</v>
      </c>
      <c r="Z35" s="47">
        <v>1.8115200122705798E-2</v>
      </c>
      <c r="AA35" s="47">
        <v>1.8020553944687052E-2</v>
      </c>
    </row>
    <row r="36" spans="2:27" x14ac:dyDescent="0.25">
      <c r="B36" s="46" t="s">
        <v>30</v>
      </c>
      <c r="C36" s="47">
        <v>5.3164334608691837E-3</v>
      </c>
      <c r="D36" s="47">
        <v>5.3993482872330637E-3</v>
      </c>
      <c r="E36" s="47">
        <v>5.3583372655783253E-3</v>
      </c>
      <c r="F36" s="47">
        <v>5.3998467461539397E-3</v>
      </c>
      <c r="G36" s="47">
        <v>5.091386878069374E-3</v>
      </c>
      <c r="H36" s="47">
        <v>4.9865336357123339E-3</v>
      </c>
      <c r="I36" s="47">
        <v>5.0326847931528307E-3</v>
      </c>
      <c r="J36" s="47">
        <v>4.8938768101750209E-3</v>
      </c>
      <c r="K36" s="47">
        <v>4.7508019313487271E-3</v>
      </c>
      <c r="L36" s="47">
        <v>4.8568211557773648E-3</v>
      </c>
      <c r="M36" s="47">
        <v>4.7221534974785659E-3</v>
      </c>
      <c r="N36" s="47">
        <v>4.9960492779555863E-3</v>
      </c>
      <c r="O36" s="47">
        <v>4.6649928094867621E-3</v>
      </c>
      <c r="P36" s="47">
        <v>4.7606167162564245E-3</v>
      </c>
      <c r="Q36" s="47">
        <v>4.4688422388347911E-3</v>
      </c>
      <c r="R36" s="47">
        <v>4.2981457805498354E-3</v>
      </c>
      <c r="S36" s="47">
        <v>4.4894741222754678E-3</v>
      </c>
      <c r="T36" s="47">
        <v>4.3716160283981988E-3</v>
      </c>
      <c r="U36" s="47">
        <v>4.0979565259231885E-3</v>
      </c>
      <c r="V36" s="47">
        <v>4.2110560482416463E-3</v>
      </c>
      <c r="W36" s="47">
        <v>4.5032136961485874E-3</v>
      </c>
      <c r="X36" s="47">
        <v>4.7491614647743284E-3</v>
      </c>
      <c r="Y36" s="47">
        <v>4.964919952968742E-3</v>
      </c>
      <c r="Z36" s="47">
        <v>4.1499363105215346E-3</v>
      </c>
      <c r="AA36" s="47">
        <v>3.8137499250969317E-3</v>
      </c>
    </row>
    <row r="37" spans="2:27" x14ac:dyDescent="0.25">
      <c r="B37" s="46" t="s">
        <v>31</v>
      </c>
      <c r="C37" s="47">
        <v>6.1505398773679672E-2</v>
      </c>
      <c r="D37" s="47">
        <v>6.2723869467897986E-2</v>
      </c>
      <c r="E37" s="47">
        <v>6.3012738127752072E-2</v>
      </c>
      <c r="F37" s="47">
        <v>6.3834210128196761E-2</v>
      </c>
      <c r="G37" s="47">
        <v>6.4628086159686682E-2</v>
      </c>
      <c r="H37" s="47">
        <v>6.4791153792556774E-2</v>
      </c>
      <c r="I37" s="47">
        <v>6.5476331111727251E-2</v>
      </c>
      <c r="J37" s="47">
        <v>6.7757733151008914E-2</v>
      </c>
      <c r="K37" s="47">
        <v>6.6353278076899391E-2</v>
      </c>
      <c r="L37" s="47">
        <v>6.6689997261191084E-2</v>
      </c>
      <c r="M37" s="47">
        <v>6.7328867752212168E-2</v>
      </c>
      <c r="N37" s="47">
        <v>6.8318283695662202E-2</v>
      </c>
      <c r="O37" s="47">
        <v>6.977155385812292E-2</v>
      </c>
      <c r="P37" s="47">
        <v>7.1589577134613655E-2</v>
      </c>
      <c r="Q37" s="47">
        <v>7.0073162732675567E-2</v>
      </c>
      <c r="R37" s="47">
        <v>7.0369234332837052E-2</v>
      </c>
      <c r="S37" s="47">
        <v>7.2800762724989046E-2</v>
      </c>
      <c r="T37" s="47">
        <v>7.3224630793027115E-2</v>
      </c>
      <c r="U37" s="47">
        <v>7.410278318153353E-2</v>
      </c>
      <c r="V37" s="47">
        <v>7.5226634795970249E-2</v>
      </c>
      <c r="W37" s="47">
        <v>7.3446013235534027E-2</v>
      </c>
      <c r="X37" s="47">
        <v>7.1941111917153147E-2</v>
      </c>
      <c r="Y37" s="47">
        <v>7.2015996030398072E-2</v>
      </c>
      <c r="Z37" s="47">
        <v>7.2946707763358654E-2</v>
      </c>
      <c r="AA37" s="47">
        <v>7.4046111227835054E-2</v>
      </c>
    </row>
    <row r="38" spans="2:27" x14ac:dyDescent="0.25">
      <c r="B38" s="46" t="s">
        <v>32</v>
      </c>
      <c r="C38" s="47">
        <v>4.6264224272798637E-2</v>
      </c>
      <c r="D38" s="47">
        <v>4.6380875658890527E-2</v>
      </c>
      <c r="E38" s="47">
        <v>4.756153811471197E-2</v>
      </c>
      <c r="F38" s="47">
        <v>4.7164326332567917E-2</v>
      </c>
      <c r="G38" s="47">
        <v>4.6863859233734824E-2</v>
      </c>
      <c r="H38" s="47">
        <v>4.5276648810582187E-2</v>
      </c>
      <c r="I38" s="47">
        <v>4.4667074958400096E-2</v>
      </c>
      <c r="J38" s="47">
        <v>4.4707947282894997E-2</v>
      </c>
      <c r="K38" s="47">
        <v>4.3869684152580579E-2</v>
      </c>
      <c r="L38" s="47">
        <v>4.2844100909893185E-2</v>
      </c>
      <c r="M38" s="47">
        <v>4.2841477979064915E-2</v>
      </c>
      <c r="N38" s="47">
        <v>4.2209698792032145E-2</v>
      </c>
      <c r="O38" s="47">
        <v>4.2264893792583164E-2</v>
      </c>
      <c r="P38" s="47">
        <v>4.1351846842785443E-2</v>
      </c>
      <c r="Q38" s="47">
        <v>3.8631884484412689E-2</v>
      </c>
      <c r="R38" s="47">
        <v>3.7342011336096645E-2</v>
      </c>
      <c r="S38" s="47">
        <v>3.7454684842055337E-2</v>
      </c>
      <c r="T38" s="47">
        <v>3.9228174009587655E-2</v>
      </c>
      <c r="U38" s="47">
        <v>3.7437813339137316E-2</v>
      </c>
      <c r="V38" s="47">
        <v>3.7946632078967778E-2</v>
      </c>
      <c r="W38" s="47">
        <v>3.8600817484483761E-2</v>
      </c>
      <c r="X38" s="47">
        <v>3.879766911628249E-2</v>
      </c>
      <c r="Y38" s="47">
        <v>3.9184416366408549E-2</v>
      </c>
      <c r="Z38" s="47">
        <v>3.9607419108057915E-2</v>
      </c>
      <c r="AA38" s="47">
        <v>3.9387922981503357E-2</v>
      </c>
    </row>
    <row r="39" spans="2:27" x14ac:dyDescent="0.25">
      <c r="B39" s="46" t="s">
        <v>33</v>
      </c>
      <c r="C39" s="47">
        <v>7.2075138194333897E-3</v>
      </c>
      <c r="D39" s="47">
        <v>7.2697472034609347E-3</v>
      </c>
      <c r="E39" s="47">
        <v>7.1069114808852149E-3</v>
      </c>
      <c r="F39" s="47">
        <v>7.1403978641163624E-3</v>
      </c>
      <c r="G39" s="47">
        <v>6.8744189384448507E-3</v>
      </c>
      <c r="H39" s="47">
        <v>7.5240613426106138E-3</v>
      </c>
      <c r="I39" s="47">
        <v>7.4530132364798458E-3</v>
      </c>
      <c r="J39" s="47">
        <v>7.7189491395276179E-3</v>
      </c>
      <c r="K39" s="47">
        <v>7.7193155381390125E-3</v>
      </c>
      <c r="L39" s="47">
        <v>7.8847265755759115E-3</v>
      </c>
      <c r="M39" s="47">
        <v>7.9231993353553673E-3</v>
      </c>
      <c r="N39" s="47">
        <v>7.9475614667785782E-3</v>
      </c>
      <c r="O39" s="47">
        <v>7.995025579366764E-3</v>
      </c>
      <c r="P39" s="47">
        <v>7.1860066720764587E-3</v>
      </c>
      <c r="Q39" s="47">
        <v>7.0189634615443561E-3</v>
      </c>
      <c r="R39" s="47">
        <v>7.4185363083423437E-3</v>
      </c>
      <c r="S39" s="47">
        <v>7.4548912685970985E-3</v>
      </c>
      <c r="T39" s="47">
        <v>7.6406866642769466E-3</v>
      </c>
      <c r="U39" s="47">
        <v>7.9191028536327208E-3</v>
      </c>
      <c r="V39" s="47">
        <v>8.1004950128478678E-3</v>
      </c>
      <c r="W39" s="47">
        <v>8.0534673748971861E-3</v>
      </c>
      <c r="X39" s="47">
        <v>7.7492635542605846E-3</v>
      </c>
      <c r="Y39" s="47">
        <v>7.3619062552856785E-3</v>
      </c>
      <c r="Z39" s="47">
        <v>7.2318631443869779E-3</v>
      </c>
      <c r="AA39" s="47">
        <v>6.9125998903541283E-3</v>
      </c>
    </row>
    <row r="40" spans="2:27" x14ac:dyDescent="0.25">
      <c r="B40" s="46" t="s">
        <v>34</v>
      </c>
      <c r="C40" s="47">
        <v>2.7202463619346657E-2</v>
      </c>
      <c r="D40" s="47">
        <v>2.7414863399554561E-2</v>
      </c>
      <c r="E40" s="47">
        <v>2.7504749565260007E-2</v>
      </c>
      <c r="F40" s="47">
        <v>2.7968329174348907E-2</v>
      </c>
      <c r="G40" s="47">
        <v>2.7216783283760902E-2</v>
      </c>
      <c r="H40" s="47">
        <v>2.7384957449735313E-2</v>
      </c>
      <c r="I40" s="47">
        <v>2.8325536354630209E-2</v>
      </c>
      <c r="J40" s="47">
        <v>2.8404050155839557E-2</v>
      </c>
      <c r="K40" s="47">
        <v>2.8884102898441653E-2</v>
      </c>
      <c r="L40" s="47">
        <v>2.8635768844526947E-2</v>
      </c>
      <c r="M40" s="47">
        <v>2.8635309856960899E-2</v>
      </c>
      <c r="N40" s="47">
        <v>2.8592774329222737E-2</v>
      </c>
      <c r="O40" s="47">
        <v>2.8552820802979936E-2</v>
      </c>
      <c r="P40" s="47">
        <v>2.9110690349532654E-2</v>
      </c>
      <c r="Q40" s="47">
        <v>2.9262028020682954E-2</v>
      </c>
      <c r="R40" s="47">
        <v>2.9492214625512152E-2</v>
      </c>
      <c r="S40" s="47">
        <v>3.0182019550172412E-2</v>
      </c>
      <c r="T40" s="47">
        <v>2.9978168300872601E-2</v>
      </c>
      <c r="U40" s="47">
        <v>3.0662382035487618E-2</v>
      </c>
      <c r="V40" s="47">
        <v>3.1044651621958325E-2</v>
      </c>
      <c r="W40" s="47">
        <v>3.2425560224743806E-2</v>
      </c>
      <c r="X40" s="47">
        <v>3.2413867324294098E-2</v>
      </c>
      <c r="Y40" s="47">
        <v>3.2278964525694009E-2</v>
      </c>
      <c r="Z40" s="47">
        <v>3.2334052216682126E-2</v>
      </c>
      <c r="AA40" s="47">
        <v>3.3898081872254883E-2</v>
      </c>
    </row>
    <row r="41" spans="2:27" x14ac:dyDescent="0.25">
      <c r="B41" s="46" t="s">
        <v>35</v>
      </c>
      <c r="C41" s="47">
        <v>2.3123878114518777E-2</v>
      </c>
      <c r="D41" s="47">
        <v>2.3289393360780716E-2</v>
      </c>
      <c r="E41" s="47">
        <v>2.3845365091591526E-2</v>
      </c>
      <c r="F41" s="47">
        <v>2.4024716027198318E-2</v>
      </c>
      <c r="G41" s="47">
        <v>2.3991693707043526E-2</v>
      </c>
      <c r="H41" s="47">
        <v>2.4464602181456244E-2</v>
      </c>
      <c r="I41" s="47">
        <v>2.4724241087265553E-2</v>
      </c>
      <c r="J41" s="47">
        <v>2.534990149563647E-2</v>
      </c>
      <c r="K41" s="47">
        <v>2.5363887042412169E-2</v>
      </c>
      <c r="L41" s="47">
        <v>2.4907945588996075E-2</v>
      </c>
      <c r="M41" s="47">
        <v>2.5119657414788953E-2</v>
      </c>
      <c r="N41" s="47">
        <v>2.5475239579778451E-2</v>
      </c>
      <c r="O41" s="47">
        <v>2.5714925619445033E-2</v>
      </c>
      <c r="P41" s="47">
        <v>2.4695699215580201E-2</v>
      </c>
      <c r="Q41" s="47">
        <v>2.5081300439221601E-2</v>
      </c>
      <c r="R41" s="47">
        <v>2.4800422864396217E-2</v>
      </c>
      <c r="S41" s="47">
        <v>2.5391372581351969E-2</v>
      </c>
      <c r="T41" s="47">
        <v>2.5478979739633045E-2</v>
      </c>
      <c r="U41" s="47">
        <v>2.5174939284569726E-2</v>
      </c>
      <c r="V41" s="47">
        <v>2.3997086210535912E-2</v>
      </c>
      <c r="W41" s="47">
        <v>2.4013582592238434E-2</v>
      </c>
      <c r="X41" s="47">
        <v>2.3978634220800623E-2</v>
      </c>
      <c r="Y41" s="47">
        <v>2.3942499328882073E-2</v>
      </c>
      <c r="Z41" s="47">
        <v>2.4335483617304719E-2</v>
      </c>
      <c r="AA41" s="47">
        <v>2.5039380417891936E-2</v>
      </c>
    </row>
    <row r="42" spans="2:27" x14ac:dyDescent="0.25">
      <c r="B42" s="46" t="s">
        <v>36</v>
      </c>
      <c r="C42" s="47">
        <v>9.3730615740156235E-3</v>
      </c>
      <c r="D42" s="47">
        <v>1.0107401594995916E-2</v>
      </c>
      <c r="E42" s="47">
        <v>1.0444571986840765E-2</v>
      </c>
      <c r="F42" s="47">
        <v>1.0162101055269882E-2</v>
      </c>
      <c r="G42" s="47">
        <v>1.0664675689910358E-2</v>
      </c>
      <c r="H42" s="47">
        <v>1.1347780908103303E-2</v>
      </c>
      <c r="I42" s="47">
        <v>1.1854827955794126E-2</v>
      </c>
      <c r="J42" s="47">
        <v>1.1814774751045596E-2</v>
      </c>
      <c r="K42" s="47">
        <v>1.2385292295822766E-2</v>
      </c>
      <c r="L42" s="47">
        <v>1.1935120659748638E-2</v>
      </c>
      <c r="M42" s="47">
        <v>1.2327691795487381E-2</v>
      </c>
      <c r="N42" s="47">
        <v>1.2248775583615418E-2</v>
      </c>
      <c r="O42" s="47">
        <v>1.2194403187401278E-2</v>
      </c>
      <c r="P42" s="47">
        <v>1.2803173744477505E-2</v>
      </c>
      <c r="Q42" s="47">
        <v>1.2410385613883449E-2</v>
      </c>
      <c r="R42" s="47">
        <v>1.2337324584601465E-2</v>
      </c>
      <c r="S42" s="47">
        <v>1.0713857606417491E-2</v>
      </c>
      <c r="T42" s="47">
        <v>9.6861975347757971E-3</v>
      </c>
      <c r="U42" s="47">
        <v>9.9725570152441392E-3</v>
      </c>
      <c r="V42" s="47">
        <v>9.4182764482364616E-3</v>
      </c>
      <c r="W42" s="47">
        <v>1.0515102649786966E-2</v>
      </c>
      <c r="X42" s="47">
        <v>1.1278003792623222E-2</v>
      </c>
      <c r="Y42" s="47">
        <v>1.1845137935211312E-2</v>
      </c>
      <c r="Z42" s="47">
        <v>1.1697108046227084E-2</v>
      </c>
      <c r="AA42" s="47">
        <v>1.1582084676204859E-2</v>
      </c>
    </row>
    <row r="43" spans="2:27" x14ac:dyDescent="0.25">
      <c r="B43" s="46" t="s">
        <v>37</v>
      </c>
      <c r="C43" s="47">
        <v>2.0283140565732199E-3</v>
      </c>
      <c r="D43" s="47">
        <v>2.2188338857189048E-3</v>
      </c>
      <c r="E43" s="47">
        <v>2.2362446018711723E-3</v>
      </c>
      <c r="F43" s="47">
        <v>2.4050489308236125E-3</v>
      </c>
      <c r="G43" s="47">
        <v>2.352198480016362E-3</v>
      </c>
      <c r="H43" s="47">
        <v>2.4595968739139049E-3</v>
      </c>
      <c r="I43" s="47">
        <v>2.3788329215539564E-3</v>
      </c>
      <c r="J43" s="47">
        <v>2.3253520928481703E-3</v>
      </c>
      <c r="K43" s="47">
        <v>2.3777621977292317E-3</v>
      </c>
      <c r="L43" s="47">
        <v>2.1697452907702137E-3</v>
      </c>
      <c r="M43" s="47">
        <v>1.8448775630511343E-3</v>
      </c>
      <c r="N43" s="47">
        <v>1.8508441017410847E-3</v>
      </c>
      <c r="O43" s="47">
        <v>1.8094160360232925E-3</v>
      </c>
      <c r="P43" s="47">
        <v>1.6920626333663932E-3</v>
      </c>
      <c r="Q43" s="47">
        <v>1.6091510119261077E-3</v>
      </c>
      <c r="R43" s="47">
        <v>1.5831396678205776E-3</v>
      </c>
      <c r="S43" s="47">
        <v>1.7019894529548606E-3</v>
      </c>
      <c r="T43" s="47">
        <v>1.5893715551206008E-3</v>
      </c>
      <c r="U43" s="47">
        <v>1.6284176693968752E-3</v>
      </c>
      <c r="V43" s="47">
        <v>1.5326982011954358E-3</v>
      </c>
      <c r="W43" s="47">
        <v>1.573988740285651E-3</v>
      </c>
      <c r="X43" s="47">
        <v>1.4504113120389793E-3</v>
      </c>
      <c r="Y43" s="47">
        <v>1.7140573262911895E-3</v>
      </c>
      <c r="Z43" s="47">
        <v>1.2238103140446615E-3</v>
      </c>
      <c r="AA43" s="47">
        <v>1.2079070191027212E-3</v>
      </c>
    </row>
    <row r="44" spans="2:27" x14ac:dyDescent="0.25">
      <c r="B44" s="46" t="s">
        <v>38</v>
      </c>
      <c r="C44" s="47">
        <v>4.5506694259788878E-3</v>
      </c>
      <c r="D44" s="47">
        <v>4.5324420831393715E-3</v>
      </c>
      <c r="E44" s="47">
        <v>4.4816874971036948E-3</v>
      </c>
      <c r="F44" s="47">
        <v>4.3867027771442267E-3</v>
      </c>
      <c r="G44" s="47">
        <v>4.6076763685819339E-3</v>
      </c>
      <c r="H44" s="47">
        <v>4.5317922126958616E-3</v>
      </c>
      <c r="I44" s="47">
        <v>4.2023840885460472E-3</v>
      </c>
      <c r="J44" s="47">
        <v>4.1415576500633284E-3</v>
      </c>
      <c r="K44" s="47">
        <v>4.2273099516370776E-3</v>
      </c>
      <c r="L44" s="47">
        <v>4.2603694348924259E-3</v>
      </c>
      <c r="M44" s="47">
        <v>4.3953291609777848E-3</v>
      </c>
      <c r="N44" s="47">
        <v>4.4457152344146321E-3</v>
      </c>
      <c r="O44" s="47">
        <v>3.9695169389631513E-3</v>
      </c>
      <c r="P44" s="47">
        <v>4.0092567547260543E-3</v>
      </c>
      <c r="Q44" s="47">
        <v>4.1041013427982062E-3</v>
      </c>
      <c r="R44" s="47">
        <v>4.1491130429817859E-3</v>
      </c>
      <c r="S44" s="47">
        <v>4.4087809498888908E-3</v>
      </c>
      <c r="T44" s="47">
        <v>4.2910931003067761E-3</v>
      </c>
      <c r="U44" s="47">
        <v>4.7288094079612252E-3</v>
      </c>
      <c r="V44" s="47">
        <v>4.8171009709592214E-3</v>
      </c>
      <c r="W44" s="47">
        <v>4.962037721770376E-3</v>
      </c>
      <c r="X44" s="47">
        <v>5.349821281483336E-3</v>
      </c>
      <c r="Y44" s="47">
        <v>5.4330354458516352E-3</v>
      </c>
      <c r="Z44" s="47">
        <v>5.1566280792062925E-3</v>
      </c>
      <c r="AA44" s="47">
        <v>5.7332152439582736E-3</v>
      </c>
    </row>
    <row r="45" spans="2:27" x14ac:dyDescent="0.25">
      <c r="B45" s="46" t="s">
        <v>39</v>
      </c>
      <c r="C45" s="47">
        <v>1.2029905967470124E-2</v>
      </c>
      <c r="D45" s="47">
        <v>1.1977800511223788E-2</v>
      </c>
      <c r="E45" s="47">
        <v>1.2117627021228254E-2</v>
      </c>
      <c r="F45" s="47">
        <v>1.2239065571194864E-2</v>
      </c>
      <c r="G45" s="47">
        <v>1.2478912049608252E-2</v>
      </c>
      <c r="H45" s="47">
        <v>1.2375440178500055E-2</v>
      </c>
      <c r="I45" s="47">
        <v>1.2666798400055086E-2</v>
      </c>
      <c r="J45" s="47">
        <v>1.3285499355437491E-2</v>
      </c>
      <c r="K45" s="47">
        <v>1.3624087258916041E-2</v>
      </c>
      <c r="L45" s="47">
        <v>1.2997169897446821E-2</v>
      </c>
      <c r="M45" s="47">
        <v>1.2963013870180486E-2</v>
      </c>
      <c r="N45" s="47">
        <v>1.2525479851317573E-2</v>
      </c>
      <c r="O45" s="47">
        <v>1.3063748025555792E-2</v>
      </c>
      <c r="P45" s="47">
        <v>1.3169837405704325E-2</v>
      </c>
      <c r="Q45" s="47">
        <v>1.3449437410155736E-2</v>
      </c>
      <c r="R45" s="47">
        <v>1.3712712114040806E-2</v>
      </c>
      <c r="S45" s="47">
        <v>1.4190302785263439E-2</v>
      </c>
      <c r="T45" s="47">
        <v>1.5243457667885971E-2</v>
      </c>
      <c r="U45" s="47">
        <v>1.6117711038021756E-2</v>
      </c>
      <c r="V45" s="47">
        <v>1.7016494861016095E-2</v>
      </c>
      <c r="W45" s="47">
        <v>1.7220891329772153E-2</v>
      </c>
      <c r="X45" s="47">
        <v>1.6505187310393542E-2</v>
      </c>
      <c r="Y45" s="47">
        <v>1.6836618728283761E-2</v>
      </c>
      <c r="Z45" s="47">
        <v>1.7233273084855571E-2</v>
      </c>
      <c r="AA45" s="47">
        <v>1.7705667677769515E-2</v>
      </c>
    </row>
    <row r="46" spans="2:27" x14ac:dyDescent="0.25">
      <c r="B46" s="46" t="s">
        <v>40</v>
      </c>
      <c r="C46" s="47">
        <v>1.6020661905572237E-2</v>
      </c>
      <c r="D46" s="47">
        <v>1.5662848748560963E-2</v>
      </c>
      <c r="E46" s="47">
        <v>1.5975921469125347E-2</v>
      </c>
      <c r="F46" s="47">
        <v>1.5936473198220606E-2</v>
      </c>
      <c r="G46" s="47">
        <v>1.594099580314769E-2</v>
      </c>
      <c r="H46" s="47">
        <v>1.7049805333947701E-2</v>
      </c>
      <c r="I46" s="47">
        <v>1.6896761508222492E-2</v>
      </c>
      <c r="J46" s="47">
        <v>1.6327046736753177E-2</v>
      </c>
      <c r="K46" s="47">
        <v>1.6674346567598135E-2</v>
      </c>
      <c r="L46" s="47">
        <v>1.6624570159155229E-2</v>
      </c>
      <c r="M46" s="47">
        <v>1.6817708381058848E-2</v>
      </c>
      <c r="N46" s="47">
        <v>1.7167962564987073E-2</v>
      </c>
      <c r="O46" s="47">
        <v>1.705094655444751E-2</v>
      </c>
      <c r="P46" s="47">
        <v>1.7079914645508371E-2</v>
      </c>
      <c r="Q46" s="47">
        <v>1.7222513401929141E-2</v>
      </c>
      <c r="R46" s="47">
        <v>1.7673380928167341E-2</v>
      </c>
      <c r="S46" s="47">
        <v>1.7787202944950543E-2</v>
      </c>
      <c r="T46" s="47">
        <v>1.7181755976416326E-2</v>
      </c>
      <c r="U46" s="47">
        <v>1.6853020542066405E-2</v>
      </c>
      <c r="V46" s="47">
        <v>1.7026560871408664E-2</v>
      </c>
      <c r="W46" s="47">
        <v>1.6662685610562878E-2</v>
      </c>
      <c r="X46" s="47">
        <v>1.6662590151958069E-2</v>
      </c>
      <c r="Y46" s="47">
        <v>1.596514929356815E-2</v>
      </c>
      <c r="Z46" s="47">
        <v>1.6109322867665154E-2</v>
      </c>
      <c r="AA46" s="47">
        <v>1.6412463420534599E-2</v>
      </c>
    </row>
    <row r="47" spans="2:27" x14ac:dyDescent="0.25">
      <c r="B47" s="46" t="s">
        <v>41</v>
      </c>
      <c r="C47" s="47">
        <v>2.4449555637285847E-2</v>
      </c>
      <c r="D47" s="47">
        <v>2.4265011275355613E-2</v>
      </c>
      <c r="E47" s="47">
        <v>2.4631925937416116E-2</v>
      </c>
      <c r="F47" s="47">
        <v>2.4897736776613558E-2</v>
      </c>
      <c r="G47" s="47">
        <v>2.5172311556019351E-2</v>
      </c>
      <c r="H47" s="47">
        <v>2.5643489392617274E-2</v>
      </c>
      <c r="I47" s="47">
        <v>2.6523003968764638E-2</v>
      </c>
      <c r="J47" s="47">
        <v>2.6753766574816137E-2</v>
      </c>
      <c r="K47" s="47">
        <v>2.7424293578058322E-2</v>
      </c>
      <c r="L47" s="47">
        <v>2.6834241197772436E-2</v>
      </c>
      <c r="M47" s="47">
        <v>2.6671309404904808E-2</v>
      </c>
      <c r="N47" s="47">
        <v>2.7319934697792821E-2</v>
      </c>
      <c r="O47" s="47">
        <v>2.8299384680670486E-2</v>
      </c>
      <c r="P47" s="47">
        <v>2.9215880744146907E-2</v>
      </c>
      <c r="Q47" s="47">
        <v>3.006813605141927E-2</v>
      </c>
      <c r="R47" s="47">
        <v>3.1175191493952807E-2</v>
      </c>
      <c r="S47" s="47">
        <v>3.1208362959379041E-2</v>
      </c>
      <c r="T47" s="47">
        <v>3.1995470180973921E-2</v>
      </c>
      <c r="U47" s="47">
        <v>3.3060585320431483E-2</v>
      </c>
      <c r="V47" s="47">
        <v>3.3096495270097788E-2</v>
      </c>
      <c r="W47" s="47">
        <v>3.379798341779635E-2</v>
      </c>
      <c r="X47" s="47">
        <v>3.2828836557780662E-2</v>
      </c>
      <c r="Y47" s="47">
        <v>3.1881115436886091E-2</v>
      </c>
      <c r="Z47" s="47">
        <v>3.1501194852824418E-2</v>
      </c>
      <c r="AA47" s="47">
        <v>3.2197722715663075E-2</v>
      </c>
    </row>
    <row r="48" spans="2:27" x14ac:dyDescent="0.25">
      <c r="B48" s="46" t="s">
        <v>42</v>
      </c>
      <c r="C48" s="47">
        <v>9.4279550532192277E-3</v>
      </c>
      <c r="D48" s="47">
        <v>9.4105316560138489E-3</v>
      </c>
      <c r="E48" s="47">
        <v>9.7738286635476231E-3</v>
      </c>
      <c r="F48" s="47">
        <v>9.1243437841157671E-3</v>
      </c>
      <c r="G48" s="47">
        <v>9.118782152775581E-3</v>
      </c>
      <c r="H48" s="47">
        <v>9.0113855557768865E-3</v>
      </c>
      <c r="I48" s="47">
        <v>8.9105755740156011E-3</v>
      </c>
      <c r="J48" s="47">
        <v>9.1076575434897358E-3</v>
      </c>
      <c r="K48" s="47">
        <v>9.9141498238516316E-3</v>
      </c>
      <c r="L48" s="47">
        <v>9.9327470253491989E-3</v>
      </c>
      <c r="M48" s="47">
        <v>1.0110173400164329E-2</v>
      </c>
      <c r="N48" s="47">
        <v>1.0437899876097978E-2</v>
      </c>
      <c r="O48" s="47">
        <v>1.0856496216139756E-2</v>
      </c>
      <c r="P48" s="47">
        <v>1.1270399422955549E-2</v>
      </c>
      <c r="Q48" s="47">
        <v>1.204870976739339E-2</v>
      </c>
      <c r="R48" s="47">
        <v>1.1980010268951923E-2</v>
      </c>
      <c r="S48" s="47">
        <v>1.0929043503151794E-2</v>
      </c>
      <c r="T48" s="47">
        <v>1.0382466400224359E-2</v>
      </c>
      <c r="U48" s="47">
        <v>1.0412598110769051E-2</v>
      </c>
      <c r="V48" s="47">
        <v>1.1261462304734101E-2</v>
      </c>
      <c r="W48" s="47">
        <v>1.1283903758281115E-2</v>
      </c>
      <c r="X48" s="47">
        <v>1.1393280135193437E-2</v>
      </c>
      <c r="Y48" s="47">
        <v>1.1186833860333386E-2</v>
      </c>
      <c r="Z48" s="47">
        <v>1.1426058785875031E-2</v>
      </c>
      <c r="AA48" s="47">
        <v>1.1562999006013808E-2</v>
      </c>
    </row>
    <row r="49" spans="2:27" x14ac:dyDescent="0.25">
      <c r="B49" s="46" t="s">
        <v>43</v>
      </c>
      <c r="C49" s="47">
        <v>8.3328301431072997E-3</v>
      </c>
      <c r="D49" s="47">
        <v>8.3178395916899649E-3</v>
      </c>
      <c r="E49" s="47">
        <v>8.3092507158688961E-3</v>
      </c>
      <c r="F49" s="47">
        <v>8.3179130730499616E-3</v>
      </c>
      <c r="G49" s="47">
        <v>8.4647343783338536E-3</v>
      </c>
      <c r="H49" s="47">
        <v>8.9114512501097479E-3</v>
      </c>
      <c r="I49" s="47">
        <v>9.0451378975140578E-3</v>
      </c>
      <c r="J49" s="47">
        <v>8.8284596875147295E-3</v>
      </c>
      <c r="K49" s="47">
        <v>8.1625317018939741E-3</v>
      </c>
      <c r="L49" s="47">
        <v>7.936459632999604E-3</v>
      </c>
      <c r="M49" s="47">
        <v>7.7216067539623637E-3</v>
      </c>
      <c r="N49" s="47">
        <v>7.39107843951091E-3</v>
      </c>
      <c r="O49" s="47">
        <v>6.3594785109743731E-3</v>
      </c>
      <c r="P49" s="47">
        <v>5.8425750608601572E-3</v>
      </c>
      <c r="Q49" s="47">
        <v>6.050407804842165E-3</v>
      </c>
      <c r="R49" s="47">
        <v>6.4548743688904835E-3</v>
      </c>
      <c r="S49" s="47">
        <v>6.6057047364433043E-3</v>
      </c>
      <c r="T49" s="47">
        <v>6.9051519287526269E-3</v>
      </c>
      <c r="U49" s="47">
        <v>6.6658032649177402E-3</v>
      </c>
      <c r="V49" s="47">
        <v>6.8847105496531785E-3</v>
      </c>
      <c r="W49" s="47">
        <v>6.3256655755726263E-3</v>
      </c>
      <c r="X49" s="47">
        <v>5.8202527061274713E-3</v>
      </c>
      <c r="Y49" s="47">
        <v>5.8333385417867331E-3</v>
      </c>
      <c r="Z49" s="47">
        <v>5.7160682891207156E-3</v>
      </c>
      <c r="AA49" s="47">
        <v>5.710490742462924E-3</v>
      </c>
    </row>
    <row r="50" spans="2:27" x14ac:dyDescent="0.25">
      <c r="B50" s="46" t="s">
        <v>44</v>
      </c>
      <c r="C50" s="47">
        <v>1.3877071542671445E-2</v>
      </c>
      <c r="D50" s="47">
        <v>1.4037748050854781E-2</v>
      </c>
      <c r="E50" s="47">
        <v>1.424108784580082E-2</v>
      </c>
      <c r="F50" s="47">
        <v>1.4258825839528099E-2</v>
      </c>
      <c r="G50" s="47">
        <v>1.3770857781536269E-2</v>
      </c>
      <c r="H50" s="47">
        <v>1.3990103701395789E-2</v>
      </c>
      <c r="I50" s="47">
        <v>1.4033613869119761E-2</v>
      </c>
      <c r="J50" s="47">
        <v>1.3777266730021789E-2</v>
      </c>
      <c r="K50" s="47">
        <v>1.4000523832118604E-2</v>
      </c>
      <c r="L50" s="47">
        <v>1.4095736587444082E-2</v>
      </c>
      <c r="M50" s="47">
        <v>1.4135916161921605E-2</v>
      </c>
      <c r="N50" s="47">
        <v>1.4985073342003401E-2</v>
      </c>
      <c r="O50" s="47">
        <v>1.5209114270221844E-2</v>
      </c>
      <c r="P50" s="47">
        <v>1.5099329786914315E-2</v>
      </c>
      <c r="Q50" s="47">
        <v>1.5288467138071287E-2</v>
      </c>
      <c r="R50" s="47">
        <v>1.5790333335053766E-2</v>
      </c>
      <c r="S50" s="47">
        <v>1.5797075033468753E-2</v>
      </c>
      <c r="T50" s="47">
        <v>1.508508849057316E-2</v>
      </c>
      <c r="U50" s="47">
        <v>1.616783630622342E-2</v>
      </c>
      <c r="V50" s="47">
        <v>1.6508430229013715E-2</v>
      </c>
      <c r="W50" s="47">
        <v>1.6735936567930213E-2</v>
      </c>
      <c r="X50" s="47">
        <v>1.6611911545020664E-2</v>
      </c>
      <c r="Y50" s="47">
        <v>1.6591454327362996E-2</v>
      </c>
      <c r="Z50" s="47">
        <v>1.6530011670494595E-2</v>
      </c>
      <c r="AA50" s="47">
        <v>1.6476879831698956E-2</v>
      </c>
    </row>
    <row r="51" spans="2:27" x14ac:dyDescent="0.25">
      <c r="B51" s="46" t="s">
        <v>45</v>
      </c>
      <c r="C51" s="47">
        <v>3.158570793375455E-2</v>
      </c>
      <c r="D51" s="47">
        <v>3.2064379632442921E-2</v>
      </c>
      <c r="E51" s="47">
        <v>3.2587878441311502E-2</v>
      </c>
      <c r="F51" s="47">
        <v>3.2999336093330216E-2</v>
      </c>
      <c r="G51" s="47">
        <v>3.2391296717032038E-2</v>
      </c>
      <c r="H51" s="47">
        <v>3.2653213212676342E-2</v>
      </c>
      <c r="I51" s="47">
        <v>3.3295570560419922E-2</v>
      </c>
      <c r="J51" s="47">
        <v>3.4046827628502467E-2</v>
      </c>
      <c r="K51" s="47">
        <v>3.4733395536031116E-2</v>
      </c>
      <c r="L51" s="47">
        <v>3.4487690575454186E-2</v>
      </c>
      <c r="M51" s="47">
        <v>3.4591454307208766E-2</v>
      </c>
      <c r="N51" s="47">
        <v>3.5083026652769966E-2</v>
      </c>
      <c r="O51" s="47">
        <v>3.6373977414715798E-2</v>
      </c>
      <c r="P51" s="47">
        <v>3.6002163916689207E-2</v>
      </c>
      <c r="Q51" s="47">
        <v>3.740892971534885E-2</v>
      </c>
      <c r="R51" s="47">
        <v>3.77897448764411E-2</v>
      </c>
      <c r="S51" s="47">
        <v>3.7794342219362453E-2</v>
      </c>
      <c r="T51" s="47">
        <v>3.8910405934820237E-2</v>
      </c>
      <c r="U51" s="47">
        <v>3.9020095975498582E-2</v>
      </c>
      <c r="V51" s="47">
        <v>3.8097130024266568E-2</v>
      </c>
      <c r="W51" s="47">
        <v>3.8627800148602946E-2</v>
      </c>
      <c r="X51" s="47">
        <v>3.8632440485723056E-2</v>
      </c>
      <c r="Y51" s="47">
        <v>3.9169195462943167E-2</v>
      </c>
      <c r="Z51" s="47">
        <v>4.0029184497268257E-2</v>
      </c>
      <c r="AA51" s="47">
        <v>3.9254171672194998E-2</v>
      </c>
    </row>
    <row r="52" spans="2:27" x14ac:dyDescent="0.25">
      <c r="B52" s="46" t="s">
        <v>46</v>
      </c>
      <c r="C52" s="47">
        <v>9.3099340729314757E-3</v>
      </c>
      <c r="D52" s="47">
        <v>9.5248183260069081E-3</v>
      </c>
      <c r="E52" s="47">
        <v>9.6876775089328876E-3</v>
      </c>
      <c r="F52" s="47">
        <v>9.6685634970564045E-3</v>
      </c>
      <c r="G52" s="47">
        <v>9.7909354966291447E-3</v>
      </c>
      <c r="H52" s="47">
        <v>9.4856388158729432E-3</v>
      </c>
      <c r="I52" s="47">
        <v>9.5943828698160354E-3</v>
      </c>
      <c r="J52" s="47">
        <v>9.8237880993602301E-3</v>
      </c>
      <c r="K52" s="47">
        <v>1.0280710221308303E-2</v>
      </c>
      <c r="L52" s="47">
        <v>1.0307050911414747E-2</v>
      </c>
      <c r="M52" s="47">
        <v>9.8658187560515948E-3</v>
      </c>
      <c r="N52" s="47">
        <v>1.0151972132805751E-2</v>
      </c>
      <c r="O52" s="47">
        <v>1.0270056816842303E-2</v>
      </c>
      <c r="P52" s="47">
        <v>1.0609202656808824E-2</v>
      </c>
      <c r="Q52" s="47">
        <v>1.1242601736657074E-2</v>
      </c>
      <c r="R52" s="47">
        <v>1.0932524410785502E-2</v>
      </c>
      <c r="S52" s="47">
        <v>1.1311860555353138E-2</v>
      </c>
      <c r="T52" s="47">
        <v>1.1622661932506061E-2</v>
      </c>
      <c r="U52" s="47">
        <v>1.1525813763643174E-2</v>
      </c>
      <c r="V52" s="47">
        <v>1.148581310684306E-2</v>
      </c>
      <c r="W52" s="47">
        <v>1.1121737650085839E-2</v>
      </c>
      <c r="X52" s="47">
        <v>1.028083336454917E-2</v>
      </c>
      <c r="Y52" s="47">
        <v>9.4928115329706592E-3</v>
      </c>
      <c r="Z52" s="47">
        <v>9.7807037679169418E-3</v>
      </c>
      <c r="AA52" s="47">
        <v>8.7473744429673247E-3</v>
      </c>
    </row>
    <row r="53" spans="2:27" x14ac:dyDescent="0.25">
      <c r="B53" s="46" t="s">
        <v>47</v>
      </c>
      <c r="C53" s="47">
        <v>3.1220666297050573E-2</v>
      </c>
      <c r="D53" s="47">
        <v>3.1498521241989479E-2</v>
      </c>
      <c r="E53" s="47">
        <v>3.1706228816662463E-2</v>
      </c>
      <c r="F53" s="47">
        <v>3.1658665391582165E-2</v>
      </c>
      <c r="G53" s="47">
        <v>3.1372915751635373E-2</v>
      </c>
      <c r="H53" s="47">
        <v>3.184321653641068E-2</v>
      </c>
      <c r="I53" s="47">
        <v>3.2423752652420881E-2</v>
      </c>
      <c r="J53" s="47">
        <v>3.1936958021129676E-2</v>
      </c>
      <c r="K53" s="47">
        <v>3.1414080288224948E-2</v>
      </c>
      <c r="L53" s="47">
        <v>3.1681932990475031E-2</v>
      </c>
      <c r="M53" s="47">
        <v>3.1640871979547514E-2</v>
      </c>
      <c r="N53" s="47">
        <v>3.1753351964754026E-2</v>
      </c>
      <c r="O53" s="47">
        <v>3.2428035928990732E-2</v>
      </c>
      <c r="P53" s="47">
        <v>3.3486610765485529E-2</v>
      </c>
      <c r="Q53" s="47">
        <v>3.3237397282527073E-2</v>
      </c>
      <c r="R53" s="47">
        <v>3.328132077379737E-2</v>
      </c>
      <c r="S53" s="47">
        <v>3.3581400256389338E-2</v>
      </c>
      <c r="T53" s="47">
        <v>3.4142309074417662E-2</v>
      </c>
      <c r="U53" s="47">
        <v>3.3900345450637262E-2</v>
      </c>
      <c r="V53" s="47">
        <v>3.3277309741716242E-2</v>
      </c>
      <c r="W53" s="47">
        <v>3.4550378235356859E-2</v>
      </c>
      <c r="X53" s="47">
        <v>3.4256862957974157E-2</v>
      </c>
      <c r="Y53" s="47">
        <v>3.4572576535188006E-2</v>
      </c>
      <c r="Z53" s="47">
        <v>3.3825052780616559E-2</v>
      </c>
      <c r="AA53" s="47">
        <v>3.4480276686786236E-2</v>
      </c>
    </row>
    <row r="54" spans="2:27" x14ac:dyDescent="0.25">
      <c r="B54" s="46" t="s">
        <v>48</v>
      </c>
      <c r="C54" s="47">
        <v>6.2301354222131955E-2</v>
      </c>
      <c r="D54" s="47">
        <v>6.2587282959857507E-2</v>
      </c>
      <c r="E54" s="47">
        <v>6.1860633165979388E-2</v>
      </c>
      <c r="F54" s="47">
        <v>6.083188918052411E-2</v>
      </c>
      <c r="G54" s="47">
        <v>6.1105815610220604E-2</v>
      </c>
      <c r="H54" s="47">
        <v>5.9452663183818186E-2</v>
      </c>
      <c r="I54" s="47">
        <v>5.8982825543410437E-2</v>
      </c>
      <c r="J54" s="47">
        <v>5.8579279723906939E-2</v>
      </c>
      <c r="K54" s="47">
        <v>5.9062121482543584E-2</v>
      </c>
      <c r="L54" s="47">
        <v>5.9426067374699493E-2</v>
      </c>
      <c r="M54" s="47">
        <v>5.952173687281035E-2</v>
      </c>
      <c r="N54" s="47">
        <v>5.9223936763851355E-2</v>
      </c>
      <c r="O54" s="47">
        <v>5.918028149091166E-2</v>
      </c>
      <c r="P54" s="47">
        <v>5.9213175848285393E-2</v>
      </c>
      <c r="Q54" s="47">
        <v>5.8419844356784024E-2</v>
      </c>
      <c r="R54" s="47">
        <v>5.8073841372496028E-2</v>
      </c>
      <c r="S54" s="47">
        <v>5.7007550302373332E-2</v>
      </c>
      <c r="T54" s="47">
        <v>5.6033034609146229E-2</v>
      </c>
      <c r="U54" s="47">
        <v>5.477576287390469E-2</v>
      </c>
      <c r="V54" s="47">
        <v>5.4139284908008754E-2</v>
      </c>
      <c r="W54" s="47">
        <v>5.4025767624958212E-2</v>
      </c>
      <c r="X54" s="47">
        <v>5.4839450054153631E-2</v>
      </c>
      <c r="Y54" s="47">
        <v>5.4426533360071312E-2</v>
      </c>
      <c r="Z54" s="47">
        <v>5.4360917120616838E-2</v>
      </c>
      <c r="AA54" s="47">
        <v>5.4668446051131317E-2</v>
      </c>
    </row>
    <row r="55" spans="2:27" x14ac:dyDescent="0.25">
      <c r="B55" s="46" t="s">
        <v>49</v>
      </c>
      <c r="C55" s="47">
        <v>2.5607808048481919E-2</v>
      </c>
      <c r="D55" s="47">
        <v>2.5346553420655782E-2</v>
      </c>
      <c r="E55" s="47">
        <v>2.4962898113859856E-2</v>
      </c>
      <c r="F55" s="47">
        <v>2.5076574291775369E-2</v>
      </c>
      <c r="G55" s="47">
        <v>2.5564432847722356E-2</v>
      </c>
      <c r="H55" s="47">
        <v>2.5933534897292564E-2</v>
      </c>
      <c r="I55" s="47">
        <v>2.6052392034549742E-2</v>
      </c>
      <c r="J55" s="47">
        <v>2.5579172024278032E-2</v>
      </c>
      <c r="K55" s="47">
        <v>2.6376893555880659E-2</v>
      </c>
      <c r="L55" s="47">
        <v>2.7001612854143209E-2</v>
      </c>
      <c r="M55" s="47">
        <v>2.6726289199830174E-2</v>
      </c>
      <c r="N55" s="47">
        <v>2.7055528397544097E-2</v>
      </c>
      <c r="O55" s="47">
        <v>2.6327887403635335E-2</v>
      </c>
      <c r="P55" s="47">
        <v>2.7076007573708413E-2</v>
      </c>
      <c r="Q55" s="47">
        <v>2.838542385037654E-2</v>
      </c>
      <c r="R55" s="47">
        <v>2.9316135082685209E-2</v>
      </c>
      <c r="S55" s="47">
        <v>2.9544602581647834E-2</v>
      </c>
      <c r="T55" s="47">
        <v>2.87473203721836E-2</v>
      </c>
      <c r="U55" s="47">
        <v>2.8358004738516691E-2</v>
      </c>
      <c r="V55" s="47">
        <v>2.8213826987254612E-2</v>
      </c>
      <c r="W55" s="47">
        <v>2.8104255397962845E-2</v>
      </c>
      <c r="X55" s="47">
        <v>2.9679023463459762E-2</v>
      </c>
      <c r="Y55" s="47">
        <v>3.0586884196564027E-2</v>
      </c>
      <c r="Z55" s="47">
        <v>3.1292015013685982E-2</v>
      </c>
      <c r="AA55" s="47">
        <v>3.159262752278999E-2</v>
      </c>
    </row>
    <row r="56" spans="2:27" x14ac:dyDescent="0.25">
      <c r="B56" s="46" t="s">
        <v>50</v>
      </c>
      <c r="C56" s="48">
        <v>1</v>
      </c>
      <c r="D56" s="48">
        <v>1</v>
      </c>
      <c r="E56" s="48">
        <v>1</v>
      </c>
      <c r="F56" s="48">
        <v>1</v>
      </c>
      <c r="G56" s="48">
        <v>1</v>
      </c>
      <c r="H56" s="48">
        <v>1</v>
      </c>
      <c r="I56" s="48">
        <v>1</v>
      </c>
      <c r="J56" s="48">
        <v>1</v>
      </c>
      <c r="K56" s="48">
        <v>1</v>
      </c>
      <c r="L56" s="48">
        <v>1</v>
      </c>
      <c r="M56" s="48">
        <v>1</v>
      </c>
      <c r="N56" s="48">
        <v>1</v>
      </c>
      <c r="O56" s="48">
        <v>1</v>
      </c>
      <c r="P56" s="48">
        <v>1</v>
      </c>
      <c r="Q56" s="48">
        <v>1</v>
      </c>
      <c r="R56" s="48">
        <v>1</v>
      </c>
      <c r="S56" s="48">
        <v>1</v>
      </c>
      <c r="T56" s="48">
        <v>1</v>
      </c>
      <c r="U56" s="48">
        <v>1</v>
      </c>
      <c r="V56" s="48">
        <v>1</v>
      </c>
      <c r="W56" s="48">
        <v>1</v>
      </c>
      <c r="X56" s="48">
        <v>1</v>
      </c>
      <c r="Y56" s="48">
        <v>1</v>
      </c>
      <c r="Z56" s="48">
        <v>1</v>
      </c>
      <c r="AA56" s="48">
        <v>1</v>
      </c>
    </row>
    <row r="74" spans="3:28" x14ac:dyDescent="0.25"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41"/>
    </row>
  </sheetData>
  <mergeCells count="1">
    <mergeCell ref="W2:AA2"/>
  </mergeCells>
  <conditionalFormatting pivot="1" sqref="C8:AA55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44F0E-9381-4CBE-A456-2739CF999739}">
  <sheetPr>
    <tabColor theme="7" tint="0.79998168889431442"/>
  </sheetPr>
  <dimension ref="B1:AC72"/>
  <sheetViews>
    <sheetView showGridLines="0" showRowColHeaders="0" workbookViewId="0">
      <selection activeCell="X2" sqref="X2:AA2"/>
    </sheetView>
  </sheetViews>
  <sheetFormatPr baseColWidth="10" defaultRowHeight="12" x14ac:dyDescent="0.25"/>
  <cols>
    <col min="1" max="1" width="11.42578125" style="25"/>
    <col min="2" max="2" width="22" style="26" customWidth="1"/>
    <col min="3" max="27" width="7.42578125" style="26" customWidth="1"/>
    <col min="28" max="28" width="9.42578125" style="25" bestFit="1" customWidth="1"/>
    <col min="29" max="16384" width="11.42578125" style="25"/>
  </cols>
  <sheetData>
    <row r="1" spans="2:27" x14ac:dyDescent="0.25"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2:27" ht="26.4" customHeight="1" x14ac:dyDescent="0.25">
      <c r="B2" s="67" t="str">
        <f>J3</f>
        <v>Kommunvise andeler av melkeforetakene i Trøndelag perioden 1995 - 2019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87" t="s">
        <v>121</v>
      </c>
      <c r="Y2" s="87"/>
      <c r="Z2" s="87"/>
      <c r="AA2" s="87"/>
    </row>
    <row r="3" spans="2:27" hidden="1" x14ac:dyDescent="0.25">
      <c r="B3" s="44" t="s">
        <v>0</v>
      </c>
      <c r="C3" s="44" t="s" vm="1">
        <v>52</v>
      </c>
      <c r="D3" s="44"/>
      <c r="E3" s="44"/>
      <c r="F3" s="44" t="str" vm="1">
        <f>IF(C3="All","Midt-Norge",C3)</f>
        <v>Trøndelag</v>
      </c>
      <c r="G3" s="44"/>
      <c r="H3" s="44"/>
      <c r="I3" s="44"/>
      <c r="J3" s="66" t="str">
        <f>_xlfn.CONCAT("Kommunvise andeler av melkeforetakene i ",F3," perioden 1995 - 2019")</f>
        <v>Kommunvise andeler av melkeforetakene i Trøndelag perioden 1995 - 2019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hidden="1" x14ac:dyDescent="0.2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7" hidden="1" x14ac:dyDescent="0.25">
      <c r="B5" s="44" t="s">
        <v>55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ht="19.8" customHeight="1" x14ac:dyDescent="0.25">
      <c r="B6" s="30"/>
      <c r="C6" s="30">
        <v>1995</v>
      </c>
      <c r="D6" s="30">
        <v>1996</v>
      </c>
      <c r="E6" s="30">
        <v>1997</v>
      </c>
      <c r="F6" s="30">
        <v>1998</v>
      </c>
      <c r="G6" s="30">
        <v>1999</v>
      </c>
      <c r="H6" s="30">
        <v>2000</v>
      </c>
      <c r="I6" s="30">
        <v>2001</v>
      </c>
      <c r="J6" s="30">
        <v>2002</v>
      </c>
      <c r="K6" s="30">
        <v>2003</v>
      </c>
      <c r="L6" s="30">
        <v>2004</v>
      </c>
      <c r="M6" s="30">
        <v>2005</v>
      </c>
      <c r="N6" s="30">
        <v>2006</v>
      </c>
      <c r="O6" s="30">
        <v>2007</v>
      </c>
      <c r="P6" s="30">
        <v>2008</v>
      </c>
      <c r="Q6" s="30">
        <v>2009</v>
      </c>
      <c r="R6" s="30">
        <v>2010</v>
      </c>
      <c r="S6" s="30">
        <v>2011</v>
      </c>
      <c r="T6" s="30">
        <v>2012</v>
      </c>
      <c r="U6" s="30">
        <v>2013</v>
      </c>
      <c r="V6" s="30">
        <v>2014</v>
      </c>
      <c r="W6" s="30">
        <v>2015</v>
      </c>
      <c r="X6" s="30">
        <v>2016</v>
      </c>
      <c r="Y6" s="30">
        <v>2017</v>
      </c>
      <c r="Z6" s="30">
        <v>2018</v>
      </c>
      <c r="AA6" s="30">
        <v>2019</v>
      </c>
    </row>
    <row r="7" spans="2:27" x14ac:dyDescent="0.25">
      <c r="B7" s="39" t="s">
        <v>2</v>
      </c>
      <c r="C7" s="42">
        <v>1.7224312017422291E-2</v>
      </c>
      <c r="D7" s="42">
        <v>1.7138302112395375E-2</v>
      </c>
      <c r="E7" s="42">
        <v>1.6864083517365992E-2</v>
      </c>
      <c r="F7" s="42">
        <v>1.6728624535315983E-2</v>
      </c>
      <c r="G7" s="42">
        <v>1.7189514396218308E-2</v>
      </c>
      <c r="H7" s="42">
        <v>1.6949152542372881E-2</v>
      </c>
      <c r="I7" s="42">
        <v>1.6393442622950821E-2</v>
      </c>
      <c r="J7" s="42">
        <v>1.5360583181463161E-2</v>
      </c>
      <c r="K7" s="42">
        <v>1.5435501653803748E-2</v>
      </c>
      <c r="L7" s="42">
        <v>1.4985590778097982E-2</v>
      </c>
      <c r="M7" s="42">
        <v>1.5069318866787222E-2</v>
      </c>
      <c r="N7" s="42">
        <v>1.3970110461338531E-2</v>
      </c>
      <c r="O7" s="42">
        <v>1.3737231419513914E-2</v>
      </c>
      <c r="P7" s="42">
        <v>1.3498312710911136E-2</v>
      </c>
      <c r="Q7" s="42">
        <v>1.3911620294599018E-2</v>
      </c>
      <c r="R7" s="42">
        <v>1.4550264550264549E-2</v>
      </c>
      <c r="S7" s="42">
        <v>1.5267175572519083E-2</v>
      </c>
      <c r="T7" s="42">
        <v>1.5662078785002372E-2</v>
      </c>
      <c r="U7" s="42">
        <v>1.5476784822765851E-2</v>
      </c>
      <c r="V7" s="42">
        <v>1.5303430079155673E-2</v>
      </c>
      <c r="W7" s="42">
        <v>1.4672686230248307E-2</v>
      </c>
      <c r="X7" s="42">
        <v>1.4560279557367502E-2</v>
      </c>
      <c r="Y7" s="42">
        <v>1.6033254156769598E-2</v>
      </c>
      <c r="Z7" s="42">
        <v>1.3724266999376169E-2</v>
      </c>
      <c r="AA7" s="42">
        <v>1.4360313315926894E-2</v>
      </c>
    </row>
    <row r="8" spans="2:27" x14ac:dyDescent="0.25">
      <c r="B8" s="39" t="s">
        <v>3</v>
      </c>
      <c r="C8" s="42">
        <v>7.661849138784399E-2</v>
      </c>
      <c r="D8" s="42">
        <v>7.6723794340374657E-2</v>
      </c>
      <c r="E8" s="42">
        <v>7.7494479020277049E-2</v>
      </c>
      <c r="F8" s="42">
        <v>7.8479966955803393E-2</v>
      </c>
      <c r="G8" s="42">
        <v>7.8856897292651482E-2</v>
      </c>
      <c r="H8" s="42">
        <v>7.827832292595896E-2</v>
      </c>
      <c r="I8" s="42">
        <v>7.9520430633716666E-2</v>
      </c>
      <c r="J8" s="42">
        <v>7.8365009112210365E-2</v>
      </c>
      <c r="K8" s="42">
        <v>7.6626240352811473E-2</v>
      </c>
      <c r="L8" s="42">
        <v>7.8962536023054752E-2</v>
      </c>
      <c r="M8" s="42">
        <v>7.9264617239300783E-2</v>
      </c>
      <c r="N8" s="42">
        <v>7.9272254710851198E-2</v>
      </c>
      <c r="O8" s="42">
        <v>7.6083127861923214E-2</v>
      </c>
      <c r="P8" s="42">
        <v>7.6865391826021742E-2</v>
      </c>
      <c r="Q8" s="42">
        <v>7.6513911620294597E-2</v>
      </c>
      <c r="R8" s="42">
        <v>7.8924162257495586E-2</v>
      </c>
      <c r="S8" s="42">
        <v>8.0377189043556355E-2</v>
      </c>
      <c r="T8" s="42">
        <v>7.9734219269102985E-2</v>
      </c>
      <c r="U8" s="42">
        <v>8.0379430853719416E-2</v>
      </c>
      <c r="V8" s="42">
        <v>8.0211081794195255E-2</v>
      </c>
      <c r="W8" s="42">
        <v>7.5056433408577872E-2</v>
      </c>
      <c r="X8" s="42">
        <v>7.454863133372161E-2</v>
      </c>
      <c r="Y8" s="42">
        <v>7.3634204275534437E-2</v>
      </c>
      <c r="Z8" s="42">
        <v>7.6731129132875858E-2</v>
      </c>
      <c r="AA8" s="42">
        <v>7.7023498694516968E-2</v>
      </c>
    </row>
    <row r="9" spans="2:27" x14ac:dyDescent="0.25">
      <c r="B9" s="39" t="s">
        <v>4</v>
      </c>
      <c r="C9" s="42">
        <v>1.4452583646802613E-2</v>
      </c>
      <c r="D9" s="42">
        <v>1.4547628537265843E-2</v>
      </c>
      <c r="E9" s="42">
        <v>1.465569162818711E-2</v>
      </c>
      <c r="F9" s="42">
        <v>1.466336224700537E-2</v>
      </c>
      <c r="G9" s="42">
        <v>1.5255694026643748E-2</v>
      </c>
      <c r="H9" s="42">
        <v>1.5611061552185548E-2</v>
      </c>
      <c r="I9" s="42">
        <v>1.4925373134328358E-2</v>
      </c>
      <c r="J9" s="42">
        <v>1.5620932048945588E-2</v>
      </c>
      <c r="K9" s="42">
        <v>1.4057331863285557E-2</v>
      </c>
      <c r="L9" s="42">
        <v>1.3256484149855908E-2</v>
      </c>
      <c r="M9" s="42">
        <v>1.3261000602772756E-2</v>
      </c>
      <c r="N9" s="42">
        <v>1.364522417153996E-2</v>
      </c>
      <c r="O9" s="42">
        <v>1.1271574498062698E-2</v>
      </c>
      <c r="P9" s="42">
        <v>1.1248593925759279E-2</v>
      </c>
      <c r="Q9" s="42">
        <v>1.104746317512275E-2</v>
      </c>
      <c r="R9" s="42">
        <v>1.1904761904761904E-2</v>
      </c>
      <c r="S9" s="42">
        <v>1.2123933542882801E-2</v>
      </c>
      <c r="T9" s="42">
        <v>1.1865211200759373E-2</v>
      </c>
      <c r="U9" s="42">
        <v>1.0484273589615577E-2</v>
      </c>
      <c r="V9" s="42">
        <v>1.2664907651715039E-2</v>
      </c>
      <c r="W9" s="42">
        <v>1.1851015801354402E-2</v>
      </c>
      <c r="X9" s="42">
        <v>1.2230634828188701E-2</v>
      </c>
      <c r="Y9" s="42">
        <v>1.1282660332541567E-2</v>
      </c>
      <c r="Z9" s="42">
        <v>1.2476606363069246E-2</v>
      </c>
      <c r="AA9" s="42">
        <v>1.2402088772845953E-2</v>
      </c>
    </row>
    <row r="10" spans="2:27" x14ac:dyDescent="0.25">
      <c r="B10" s="39" t="s">
        <v>5</v>
      </c>
      <c r="C10" s="42">
        <v>1.920411799643635E-2</v>
      </c>
      <c r="D10" s="42">
        <v>1.9529693104822637E-2</v>
      </c>
      <c r="E10" s="42">
        <v>1.9273238305561134E-2</v>
      </c>
      <c r="F10" s="42">
        <v>1.900041305245766E-2</v>
      </c>
      <c r="G10" s="42">
        <v>1.8908465835840136E-2</v>
      </c>
      <c r="H10" s="42">
        <v>1.9625334522747548E-2</v>
      </c>
      <c r="I10" s="42">
        <v>1.9329581600195742E-2</v>
      </c>
      <c r="J10" s="42">
        <v>1.9265816193699558E-2</v>
      </c>
      <c r="K10" s="42">
        <v>1.9845644983461964E-2</v>
      </c>
      <c r="L10" s="42">
        <v>1.988472622478386E-2</v>
      </c>
      <c r="M10" s="42">
        <v>1.9288728149487643E-2</v>
      </c>
      <c r="N10" s="42">
        <v>1.9493177387914229E-2</v>
      </c>
      <c r="O10" s="42">
        <v>1.9725255371609723E-2</v>
      </c>
      <c r="P10" s="42">
        <v>1.9122609673790775E-2</v>
      </c>
      <c r="Q10" s="42">
        <v>2.0049099836333878E-2</v>
      </c>
      <c r="R10" s="42">
        <v>1.984126984126984E-2</v>
      </c>
      <c r="S10" s="42">
        <v>2.020655590480467E-2</v>
      </c>
      <c r="T10" s="42">
        <v>1.8509729473184623E-2</v>
      </c>
      <c r="U10" s="42">
        <v>1.7473789316025962E-2</v>
      </c>
      <c r="V10" s="42">
        <v>1.7941952506596307E-2</v>
      </c>
      <c r="W10" s="42">
        <v>1.9187358916478554E-2</v>
      </c>
      <c r="X10" s="42">
        <v>1.8054746651135701E-2</v>
      </c>
      <c r="Y10" s="42">
        <v>1.9002375296912115E-2</v>
      </c>
      <c r="Z10" s="42">
        <v>1.8714909544603867E-2</v>
      </c>
      <c r="AA10" s="42">
        <v>1.95822454308094E-2</v>
      </c>
    </row>
    <row r="11" spans="2:27" x14ac:dyDescent="0.25">
      <c r="B11" s="39" t="s">
        <v>6</v>
      </c>
      <c r="C11" s="42">
        <v>1.2868738863591368E-2</v>
      </c>
      <c r="D11" s="42">
        <v>1.2953367875647668E-2</v>
      </c>
      <c r="E11" s="42">
        <v>1.3250351335073279E-2</v>
      </c>
      <c r="F11" s="42">
        <v>1.3424204874019E-2</v>
      </c>
      <c r="G11" s="42">
        <v>1.3107004727116459E-2</v>
      </c>
      <c r="H11" s="42">
        <v>1.2711864406779662E-2</v>
      </c>
      <c r="I11" s="42">
        <v>1.2967947149498409E-2</v>
      </c>
      <c r="J11" s="42">
        <v>1.2236396771674042E-2</v>
      </c>
      <c r="K11" s="42">
        <v>1.2127894156560088E-2</v>
      </c>
      <c r="L11" s="42">
        <v>1.2680115273775217E-2</v>
      </c>
      <c r="M11" s="42">
        <v>1.2658227848101266E-2</v>
      </c>
      <c r="N11" s="42">
        <v>1.2995451591942819E-2</v>
      </c>
      <c r="O11" s="42">
        <v>1.3032758013384995E-2</v>
      </c>
      <c r="P11" s="42">
        <v>1.3498312710911136E-2</v>
      </c>
      <c r="Q11" s="42">
        <v>1.4320785597381341E-2</v>
      </c>
      <c r="R11" s="42">
        <v>1.3668430335097001E-2</v>
      </c>
      <c r="S11" s="42">
        <v>1.3022002694207453E-2</v>
      </c>
      <c r="T11" s="42">
        <v>1.3763644992880873E-2</v>
      </c>
      <c r="U11" s="42">
        <v>1.4977533699450823E-2</v>
      </c>
      <c r="V11" s="42">
        <v>1.4775725593667546E-2</v>
      </c>
      <c r="W11" s="42">
        <v>1.4108352144469526E-2</v>
      </c>
      <c r="X11" s="42">
        <v>1.3395457192778102E-2</v>
      </c>
      <c r="Y11" s="42">
        <v>1.1876484560570071E-2</v>
      </c>
      <c r="Z11" s="42">
        <v>1.0605115408608859E-2</v>
      </c>
      <c r="AA11" s="42">
        <v>1.1096605744125326E-2</v>
      </c>
    </row>
    <row r="12" spans="2:27" x14ac:dyDescent="0.25">
      <c r="B12" s="39" t="s">
        <v>7</v>
      </c>
      <c r="C12" s="42">
        <v>1.3858641853098397E-2</v>
      </c>
      <c r="D12" s="42">
        <v>1.4149063371861299E-2</v>
      </c>
      <c r="E12" s="42">
        <v>1.4053402931138326E-2</v>
      </c>
      <c r="F12" s="42">
        <v>1.3424204874019E-2</v>
      </c>
      <c r="G12" s="42">
        <v>1.3321873657069187E-2</v>
      </c>
      <c r="H12" s="42">
        <v>1.2711864406779662E-2</v>
      </c>
      <c r="I12" s="42">
        <v>1.2478590653290923E-2</v>
      </c>
      <c r="J12" s="42">
        <v>1.2496745639156469E-2</v>
      </c>
      <c r="K12" s="42">
        <v>1.2127894156560088E-2</v>
      </c>
      <c r="L12" s="42">
        <v>1.1527377521613832E-2</v>
      </c>
      <c r="M12" s="42">
        <v>1.1452682338758288E-2</v>
      </c>
      <c r="N12" s="42">
        <v>1.1371020142949967E-2</v>
      </c>
      <c r="O12" s="42">
        <v>1.0919337794998239E-2</v>
      </c>
      <c r="P12" s="42">
        <v>1.1248593925759279E-2</v>
      </c>
      <c r="Q12" s="42">
        <v>1.0229132569558102E-2</v>
      </c>
      <c r="R12" s="42">
        <v>1.0582010582010581E-2</v>
      </c>
      <c r="S12" s="42">
        <v>9.4297260889088467E-3</v>
      </c>
      <c r="T12" s="42">
        <v>9.9667774086378731E-3</v>
      </c>
      <c r="U12" s="42">
        <v>8.9865202196704949E-3</v>
      </c>
      <c r="V12" s="42">
        <v>8.4432717678100261E-3</v>
      </c>
      <c r="W12" s="42">
        <v>7.900677200902935E-3</v>
      </c>
      <c r="X12" s="42">
        <v>8.7361677344205014E-3</v>
      </c>
      <c r="Y12" s="42">
        <v>7.719714964370546E-3</v>
      </c>
      <c r="Z12" s="42">
        <v>6.8621334996880846E-3</v>
      </c>
      <c r="AA12" s="42">
        <v>7.832898172323759E-3</v>
      </c>
    </row>
    <row r="13" spans="2:27" x14ac:dyDescent="0.25">
      <c r="B13" s="39" t="s">
        <v>8</v>
      </c>
      <c r="C13" s="42">
        <v>3.9596119580281135E-3</v>
      </c>
      <c r="D13" s="42">
        <v>3.9856516540454365E-3</v>
      </c>
      <c r="E13" s="42">
        <v>4.0152579803252363E-3</v>
      </c>
      <c r="F13" s="42">
        <v>3.9239983477901696E-3</v>
      </c>
      <c r="G13" s="42">
        <v>3.867640739149119E-3</v>
      </c>
      <c r="H13" s="42">
        <v>3.7912578055307759E-3</v>
      </c>
      <c r="I13" s="42">
        <v>3.1808172253486667E-3</v>
      </c>
      <c r="J13" s="42">
        <v>3.1241864097891173E-3</v>
      </c>
      <c r="K13" s="42">
        <v>3.3076074972436605E-3</v>
      </c>
      <c r="L13" s="42">
        <v>2.881844380403458E-3</v>
      </c>
      <c r="M13" s="42">
        <v>3.0138637733574444E-3</v>
      </c>
      <c r="N13" s="42">
        <v>2.9239766081871343E-3</v>
      </c>
      <c r="O13" s="42">
        <v>2.8178936245156746E-3</v>
      </c>
      <c r="P13" s="42">
        <v>1.8747656542932134E-3</v>
      </c>
      <c r="Q13" s="42">
        <v>1.6366612111292963E-3</v>
      </c>
      <c r="R13" s="42">
        <v>1.7636684303350969E-3</v>
      </c>
      <c r="S13" s="42">
        <v>1.7961383026493039E-3</v>
      </c>
      <c r="T13" s="42">
        <v>1.8984337921214998E-3</v>
      </c>
      <c r="U13" s="42">
        <v>1.4977533699450823E-3</v>
      </c>
      <c r="V13" s="42">
        <v>1.5831134564643799E-3</v>
      </c>
      <c r="W13" s="42">
        <v>1.6930022573363431E-3</v>
      </c>
      <c r="X13" s="42">
        <v>1.7472335468841002E-3</v>
      </c>
      <c r="Y13" s="42">
        <v>1.7814726840855108E-3</v>
      </c>
      <c r="Z13" s="42">
        <v>1.8714909544603868E-3</v>
      </c>
      <c r="AA13" s="42">
        <v>1.9582245430809398E-3</v>
      </c>
    </row>
    <row r="14" spans="2:27" x14ac:dyDescent="0.25">
      <c r="B14" s="39" t="s">
        <v>9</v>
      </c>
      <c r="C14" s="42">
        <v>2.3559691150267275E-2</v>
      </c>
      <c r="D14" s="42">
        <v>2.3913909924272617E-2</v>
      </c>
      <c r="E14" s="42">
        <v>2.4091547881951416E-2</v>
      </c>
      <c r="F14" s="42">
        <v>2.4163568773234202E-2</v>
      </c>
      <c r="G14" s="42">
        <v>2.4280189084658357E-2</v>
      </c>
      <c r="H14" s="42">
        <v>2.5200713648528099E-2</v>
      </c>
      <c r="I14" s="42">
        <v>2.4223146562270613E-2</v>
      </c>
      <c r="J14" s="42">
        <v>2.4733142410830512E-2</v>
      </c>
      <c r="K14" s="42">
        <v>2.5909592061742006E-2</v>
      </c>
      <c r="L14" s="42">
        <v>2.5648414985590777E-2</v>
      </c>
      <c r="M14" s="42">
        <v>2.5617842073538274E-2</v>
      </c>
      <c r="N14" s="42">
        <v>2.4691358024691357E-2</v>
      </c>
      <c r="O14" s="42">
        <v>2.3599859105318775E-2</v>
      </c>
      <c r="P14" s="42">
        <v>2.2122234720659918E-2</v>
      </c>
      <c r="Q14" s="42">
        <v>2.0867430441898527E-2</v>
      </c>
      <c r="R14" s="42">
        <v>2.0282186948853614E-2</v>
      </c>
      <c r="S14" s="42">
        <v>1.8410417602155366E-2</v>
      </c>
      <c r="T14" s="42">
        <v>2.0408163265306121E-2</v>
      </c>
      <c r="U14" s="42">
        <v>1.8472291562656017E-2</v>
      </c>
      <c r="V14" s="42">
        <v>1.7941952506596307E-2</v>
      </c>
      <c r="W14" s="42">
        <v>1.8623024830699775E-2</v>
      </c>
      <c r="X14" s="42">
        <v>1.8054746651135701E-2</v>
      </c>
      <c r="Y14" s="42">
        <v>1.8408551068883609E-2</v>
      </c>
      <c r="Z14" s="42">
        <v>1.6219588271990017E-2</v>
      </c>
      <c r="AA14" s="42">
        <v>1.6318537859007835E-2</v>
      </c>
    </row>
    <row r="15" spans="2:27" x14ac:dyDescent="0.25">
      <c r="B15" s="39" t="s">
        <v>10</v>
      </c>
      <c r="C15" s="42">
        <v>1.682835082161948E-2</v>
      </c>
      <c r="D15" s="42">
        <v>1.6939019529693105E-2</v>
      </c>
      <c r="E15" s="42">
        <v>1.6663320618349728E-2</v>
      </c>
      <c r="F15" s="42">
        <v>1.6522098306484923E-2</v>
      </c>
      <c r="G15" s="42">
        <v>1.6759776536312849E-2</v>
      </c>
      <c r="H15" s="42">
        <v>1.672613737734166E-2</v>
      </c>
      <c r="I15" s="42">
        <v>1.6638120871054565E-2</v>
      </c>
      <c r="J15" s="42">
        <v>1.6141629783910441E-2</v>
      </c>
      <c r="K15" s="42">
        <v>1.6538037486218304E-2</v>
      </c>
      <c r="L15" s="42">
        <v>1.7291066282420751E-2</v>
      </c>
      <c r="M15" s="42">
        <v>1.7480409885473176E-2</v>
      </c>
      <c r="N15" s="42">
        <v>1.8843404808317088E-2</v>
      </c>
      <c r="O15" s="42">
        <v>1.9020781965480803E-2</v>
      </c>
      <c r="P15" s="42">
        <v>1.799775028121485E-2</v>
      </c>
      <c r="Q15" s="42">
        <v>1.7594108019639936E-2</v>
      </c>
      <c r="R15" s="42">
        <v>1.8077601410934743E-2</v>
      </c>
      <c r="S15" s="42">
        <v>1.8410417602155366E-2</v>
      </c>
      <c r="T15" s="42">
        <v>1.8509729473184623E-2</v>
      </c>
      <c r="U15" s="42">
        <v>1.8472291562656017E-2</v>
      </c>
      <c r="V15" s="42">
        <v>1.7941952506596307E-2</v>
      </c>
      <c r="W15" s="42">
        <v>1.7494356659142212E-2</v>
      </c>
      <c r="X15" s="42">
        <v>1.7472335468841003E-2</v>
      </c>
      <c r="Y15" s="42">
        <v>1.7814726840855107E-2</v>
      </c>
      <c r="Z15" s="42">
        <v>1.7467248908296942E-2</v>
      </c>
      <c r="AA15" s="42">
        <v>1.8276762402088774E-2</v>
      </c>
    </row>
    <row r="16" spans="2:27" x14ac:dyDescent="0.25">
      <c r="B16" s="39" t="s">
        <v>11</v>
      </c>
      <c r="C16" s="42">
        <v>2.553949712928133E-2</v>
      </c>
      <c r="D16" s="42">
        <v>2.530888800318852E-2</v>
      </c>
      <c r="E16" s="42">
        <v>2.5496888175065249E-2</v>
      </c>
      <c r="F16" s="42">
        <v>2.4989673688558447E-2</v>
      </c>
      <c r="G16" s="42">
        <v>2.3850451224752902E-2</v>
      </c>
      <c r="H16" s="42">
        <v>2.3416592328278325E-2</v>
      </c>
      <c r="I16" s="42">
        <v>2.2999755321751896E-2</v>
      </c>
      <c r="J16" s="42">
        <v>2.2390002603488675E-2</v>
      </c>
      <c r="K16" s="42">
        <v>2.2601984564498346E-2</v>
      </c>
      <c r="L16" s="42">
        <v>2.2190201729106629E-2</v>
      </c>
      <c r="M16" s="42">
        <v>2.2001205545509342E-2</v>
      </c>
      <c r="N16" s="42">
        <v>2.2417153996101363E-2</v>
      </c>
      <c r="O16" s="42">
        <v>2.0781965480803098E-2</v>
      </c>
      <c r="P16" s="42">
        <v>2.0997375328083989E-2</v>
      </c>
      <c r="Q16" s="42">
        <v>2.0049099836333878E-2</v>
      </c>
      <c r="R16" s="42">
        <v>1.984126984126984E-2</v>
      </c>
      <c r="S16" s="42">
        <v>1.7961383026493041E-2</v>
      </c>
      <c r="T16" s="42">
        <v>1.8035121025154248E-2</v>
      </c>
      <c r="U16" s="42">
        <v>1.797304043934099E-2</v>
      </c>
      <c r="V16" s="42">
        <v>1.8997361477572559E-2</v>
      </c>
      <c r="W16" s="42">
        <v>1.9751693002257337E-2</v>
      </c>
      <c r="X16" s="42">
        <v>2.03843913803145E-2</v>
      </c>
      <c r="Y16" s="42">
        <v>2.0783847980997625E-2</v>
      </c>
      <c r="Z16" s="42">
        <v>1.8714909544603867E-2</v>
      </c>
      <c r="AA16" s="42">
        <v>1.8276762402088774E-2</v>
      </c>
    </row>
    <row r="17" spans="2:27" x14ac:dyDescent="0.25">
      <c r="B17" s="39" t="s">
        <v>12</v>
      </c>
      <c r="C17" s="42">
        <v>3.3260740447436155E-2</v>
      </c>
      <c r="D17" s="42">
        <v>3.2682343563172581E-2</v>
      </c>
      <c r="E17" s="42">
        <v>3.272435253965067E-2</v>
      </c>
      <c r="F17" s="42">
        <v>3.1805039239983478E-2</v>
      </c>
      <c r="G17" s="42">
        <v>3.0941125913192952E-2</v>
      </c>
      <c r="H17" s="42">
        <v>3.1222123104371096E-2</v>
      </c>
      <c r="I17" s="42">
        <v>3.0584781012967948E-2</v>
      </c>
      <c r="J17" s="42">
        <v>3.1502212965373602E-2</v>
      </c>
      <c r="K17" s="42">
        <v>3.1697905181918409E-2</v>
      </c>
      <c r="L17" s="42">
        <v>3.0547550432276659E-2</v>
      </c>
      <c r="M17" s="42">
        <v>2.8933092224231464E-2</v>
      </c>
      <c r="N17" s="42">
        <v>2.9889538661468484E-2</v>
      </c>
      <c r="O17" s="42">
        <v>3.170130327580134E-2</v>
      </c>
      <c r="P17" s="42">
        <v>3.0371203599550055E-2</v>
      </c>
      <c r="Q17" s="42">
        <v>2.9459901800327332E-2</v>
      </c>
      <c r="R17" s="42">
        <v>2.6455026455026454E-2</v>
      </c>
      <c r="S17" s="42">
        <v>2.5594970812752582E-2</v>
      </c>
      <c r="T17" s="42">
        <v>2.7052681537731372E-2</v>
      </c>
      <c r="U17" s="42">
        <v>2.6460309535696454E-2</v>
      </c>
      <c r="V17" s="42">
        <v>2.6912928759894459E-2</v>
      </c>
      <c r="W17" s="42">
        <v>2.8781038374717832E-2</v>
      </c>
      <c r="X17" s="42">
        <v>2.9120559114735003E-2</v>
      </c>
      <c r="Y17" s="42">
        <v>2.8503562945368172E-2</v>
      </c>
      <c r="Z17" s="42">
        <v>2.9320024953212728E-2</v>
      </c>
      <c r="AA17" s="42">
        <v>2.6762402088772844E-2</v>
      </c>
    </row>
    <row r="18" spans="2:27" x14ac:dyDescent="0.25">
      <c r="B18" s="39" t="s">
        <v>13</v>
      </c>
      <c r="C18" s="42">
        <v>1.1086913482478717E-2</v>
      </c>
      <c r="D18" s="42">
        <v>1.1159824631327222E-2</v>
      </c>
      <c r="E18" s="42">
        <v>1.1041959445894398E-2</v>
      </c>
      <c r="F18" s="42">
        <v>1.0326311441553077E-2</v>
      </c>
      <c r="G18" s="42">
        <v>1.0313708637730984E-2</v>
      </c>
      <c r="H18" s="42">
        <v>1.048171275646744E-2</v>
      </c>
      <c r="I18" s="42">
        <v>9.5424516760459991E-3</v>
      </c>
      <c r="J18" s="42">
        <v>9.1122103618849256E-3</v>
      </c>
      <c r="K18" s="42">
        <v>9.0959206174200669E-3</v>
      </c>
      <c r="L18" s="42">
        <v>8.6455331412103754E-3</v>
      </c>
      <c r="M18" s="42">
        <v>9.3429776974080763E-3</v>
      </c>
      <c r="N18" s="42">
        <v>8.4470435347628325E-3</v>
      </c>
      <c r="O18" s="42">
        <v>8.1014441704825649E-3</v>
      </c>
      <c r="P18" s="42">
        <v>8.2489688788901384E-3</v>
      </c>
      <c r="Q18" s="42">
        <v>8.5924713584288048E-3</v>
      </c>
      <c r="R18" s="42">
        <v>8.3774250440917103E-3</v>
      </c>
      <c r="S18" s="42">
        <v>9.4297260889088467E-3</v>
      </c>
      <c r="T18" s="42">
        <v>9.017560512577124E-3</v>
      </c>
      <c r="U18" s="42">
        <v>9.4857713429855224E-3</v>
      </c>
      <c r="V18" s="42">
        <v>9.4986807387862793E-3</v>
      </c>
      <c r="W18" s="42">
        <v>1.0158013544018058E-2</v>
      </c>
      <c r="X18" s="42">
        <v>9.3185789167152012E-3</v>
      </c>
      <c r="Y18" s="42">
        <v>8.9073634204275536E-3</v>
      </c>
      <c r="Z18" s="42">
        <v>9.3574547723019336E-3</v>
      </c>
      <c r="AA18" s="42">
        <v>1.0443864229765013E-2</v>
      </c>
    </row>
    <row r="19" spans="2:27" x14ac:dyDescent="0.25">
      <c r="B19" s="39" t="s">
        <v>14</v>
      </c>
      <c r="C19" s="42">
        <v>8.5131657097604427E-3</v>
      </c>
      <c r="D19" s="42">
        <v>8.5691510561976877E-3</v>
      </c>
      <c r="E19" s="42">
        <v>8.632804657699257E-3</v>
      </c>
      <c r="F19" s="42">
        <v>8.4675753820735236E-3</v>
      </c>
      <c r="G19" s="42">
        <v>7.9501504082509673E-3</v>
      </c>
      <c r="H19" s="42">
        <v>7.5825156110615518E-3</v>
      </c>
      <c r="I19" s="42">
        <v>7.3403474431123069E-3</v>
      </c>
      <c r="J19" s="42">
        <v>7.5501171569903672E-3</v>
      </c>
      <c r="K19" s="42">
        <v>7.9933847850055129E-3</v>
      </c>
      <c r="L19" s="42">
        <v>8.0691642651296823E-3</v>
      </c>
      <c r="M19" s="42">
        <v>8.4388185654008432E-3</v>
      </c>
      <c r="N19" s="42">
        <v>8.771929824561403E-3</v>
      </c>
      <c r="O19" s="42">
        <v>8.4536808735470228E-3</v>
      </c>
      <c r="P19" s="42">
        <v>8.6239220097487808E-3</v>
      </c>
      <c r="Q19" s="42">
        <v>9.0016366612111296E-3</v>
      </c>
      <c r="R19" s="42">
        <v>8.3774250440917103E-3</v>
      </c>
      <c r="S19" s="42">
        <v>8.9806915132465207E-3</v>
      </c>
      <c r="T19" s="42">
        <v>8.0683436165163748E-3</v>
      </c>
      <c r="U19" s="42">
        <v>8.9865202196704949E-3</v>
      </c>
      <c r="V19" s="42">
        <v>8.4432717678100261E-3</v>
      </c>
      <c r="W19" s="42">
        <v>9.0293453724604959E-3</v>
      </c>
      <c r="X19" s="42">
        <v>9.3185789167152012E-3</v>
      </c>
      <c r="Y19" s="42">
        <v>9.5011876484560574E-3</v>
      </c>
      <c r="Z19" s="42">
        <v>8.7336244541484712E-3</v>
      </c>
      <c r="AA19" s="42">
        <v>8.4856396866840739E-3</v>
      </c>
    </row>
    <row r="20" spans="2:27" x14ac:dyDescent="0.25">
      <c r="B20" s="39" t="s">
        <v>15</v>
      </c>
      <c r="C20" s="42">
        <v>2.9895070283112255E-2</v>
      </c>
      <c r="D20" s="42">
        <v>2.949382223993623E-2</v>
      </c>
      <c r="E20" s="42">
        <v>2.9110620357357959E-2</v>
      </c>
      <c r="F20" s="42">
        <v>2.9946303180503925E-2</v>
      </c>
      <c r="G20" s="42">
        <v>3.0941125913192952E-2</v>
      </c>
      <c r="H20" s="42">
        <v>3.0330062444246207E-2</v>
      </c>
      <c r="I20" s="42">
        <v>3.2786885245901641E-2</v>
      </c>
      <c r="J20" s="42">
        <v>3.2803957302785736E-2</v>
      </c>
      <c r="K20" s="42">
        <v>3.3076074972436607E-2</v>
      </c>
      <c r="L20" s="42">
        <v>3.3429394812680112E-2</v>
      </c>
      <c r="M20" s="42">
        <v>3.25497287522604E-2</v>
      </c>
      <c r="N20" s="42">
        <v>3.346328784925276E-2</v>
      </c>
      <c r="O20" s="42">
        <v>3.5575907009510389E-2</v>
      </c>
      <c r="P20" s="42">
        <v>3.6745406824146981E-2</v>
      </c>
      <c r="Q20" s="42">
        <v>3.6006546644844518E-2</v>
      </c>
      <c r="R20" s="42">
        <v>3.5714285714285712E-2</v>
      </c>
      <c r="S20" s="42">
        <v>3.5922766052986083E-2</v>
      </c>
      <c r="T20" s="42">
        <v>3.2273374466065499E-2</v>
      </c>
      <c r="U20" s="42">
        <v>3.4947578632051925E-2</v>
      </c>
      <c r="V20" s="42">
        <v>3.3245382585751979E-2</v>
      </c>
      <c r="W20" s="42">
        <v>3.2731376975169299E-2</v>
      </c>
      <c r="X20" s="42">
        <v>3.2032615026208501E-2</v>
      </c>
      <c r="Y20" s="42">
        <v>3.2660332541567694E-2</v>
      </c>
      <c r="Z20" s="42">
        <v>3.2439176543980035E-2</v>
      </c>
      <c r="AA20" s="42">
        <v>3.3942558746736295E-2</v>
      </c>
    </row>
    <row r="21" spans="2:27" x14ac:dyDescent="0.25">
      <c r="B21" s="39" t="s">
        <v>16</v>
      </c>
      <c r="C21" s="42">
        <v>2.2569788160760246E-2</v>
      </c>
      <c r="D21" s="42">
        <v>2.2518931845356714E-2</v>
      </c>
      <c r="E21" s="42">
        <v>2.2886970487853844E-2</v>
      </c>
      <c r="F21" s="42">
        <v>2.292441140024783E-2</v>
      </c>
      <c r="G21" s="42">
        <v>2.3420713364847443E-2</v>
      </c>
      <c r="H21" s="42">
        <v>2.3416592328278325E-2</v>
      </c>
      <c r="I21" s="42">
        <v>2.4957181306581845E-2</v>
      </c>
      <c r="J21" s="42">
        <v>2.5514189013277792E-2</v>
      </c>
      <c r="K21" s="42">
        <v>2.6460859977949284E-2</v>
      </c>
      <c r="L21" s="42">
        <v>2.7377521613832854E-2</v>
      </c>
      <c r="M21" s="42">
        <v>2.7727546714888487E-2</v>
      </c>
      <c r="N21" s="42">
        <v>2.664067576348278E-2</v>
      </c>
      <c r="O21" s="42">
        <v>2.7826699542092288E-2</v>
      </c>
      <c r="P21" s="42">
        <v>2.6996625421822271E-2</v>
      </c>
      <c r="Q21" s="42">
        <v>2.7414075286415714E-2</v>
      </c>
      <c r="R21" s="42">
        <v>2.8659611992945325E-2</v>
      </c>
      <c r="S21" s="42">
        <v>2.9636281993713515E-2</v>
      </c>
      <c r="T21" s="42">
        <v>2.7527289985761746E-2</v>
      </c>
      <c r="U21" s="42">
        <v>2.9955067398901646E-2</v>
      </c>
      <c r="V21" s="42">
        <v>2.9023746701846966E-2</v>
      </c>
      <c r="W21" s="42">
        <v>2.9909706546275394E-2</v>
      </c>
      <c r="X21" s="42">
        <v>3.0285381479324403E-2</v>
      </c>
      <c r="Y21" s="42">
        <v>2.9097387173396674E-2</v>
      </c>
      <c r="Z21" s="42">
        <v>2.8072364316905803E-2</v>
      </c>
      <c r="AA21" s="42">
        <v>2.8720626631853787E-2</v>
      </c>
    </row>
    <row r="22" spans="2:27" x14ac:dyDescent="0.25">
      <c r="B22" s="39" t="s">
        <v>17</v>
      </c>
      <c r="C22" s="42">
        <v>2.0194020985943379E-2</v>
      </c>
      <c r="D22" s="42">
        <v>2.0326823435631726E-2</v>
      </c>
      <c r="E22" s="42">
        <v>2.0477815699658702E-2</v>
      </c>
      <c r="F22" s="42">
        <v>2.0446096654275093E-2</v>
      </c>
      <c r="G22" s="42">
        <v>2.1272024065320156E-2</v>
      </c>
      <c r="H22" s="42">
        <v>2.1632471008028547E-2</v>
      </c>
      <c r="I22" s="42">
        <v>2.2021042329336923E-2</v>
      </c>
      <c r="J22" s="42">
        <v>2.2390002603488675E-2</v>
      </c>
      <c r="K22" s="42">
        <v>2.3153252480705624E-2</v>
      </c>
      <c r="L22" s="42">
        <v>2.3919308357348703E-2</v>
      </c>
      <c r="M22" s="42">
        <v>2.5015069318866788E-2</v>
      </c>
      <c r="N22" s="42">
        <v>2.5990903183885639E-2</v>
      </c>
      <c r="O22" s="42">
        <v>2.7474462839027828E-2</v>
      </c>
      <c r="P22" s="42">
        <v>2.8496437945256844E-2</v>
      </c>
      <c r="Q22" s="42">
        <v>2.8641571194762683E-2</v>
      </c>
      <c r="R22" s="42">
        <v>2.6895943562610228E-2</v>
      </c>
      <c r="S22" s="42">
        <v>2.6942074539739558E-2</v>
      </c>
      <c r="T22" s="42">
        <v>2.8476506881822496E-2</v>
      </c>
      <c r="U22" s="42">
        <v>2.8956565152271591E-2</v>
      </c>
      <c r="V22" s="42">
        <v>2.9023746701846966E-2</v>
      </c>
      <c r="W22" s="42">
        <v>2.9345372460496615E-2</v>
      </c>
      <c r="X22" s="42">
        <v>2.9702970297029702E-2</v>
      </c>
      <c r="Y22" s="42">
        <v>3.0285035629453682E-2</v>
      </c>
      <c r="Z22" s="42">
        <v>2.9943855271366188E-2</v>
      </c>
      <c r="AA22" s="42">
        <v>2.8067885117493474E-2</v>
      </c>
    </row>
    <row r="23" spans="2:27" x14ac:dyDescent="0.25">
      <c r="B23" s="39" t="s">
        <v>18</v>
      </c>
      <c r="C23" s="42">
        <v>2.7717283706196794E-2</v>
      </c>
      <c r="D23" s="42">
        <v>2.7500996412913512E-2</v>
      </c>
      <c r="E23" s="42">
        <v>2.7705280064244126E-2</v>
      </c>
      <c r="F23" s="42">
        <v>2.7261462205700124E-2</v>
      </c>
      <c r="G23" s="42">
        <v>2.578427159432746E-2</v>
      </c>
      <c r="H23" s="42">
        <v>2.6315789473684209E-2</v>
      </c>
      <c r="I23" s="42">
        <v>2.6180572547100562E-2</v>
      </c>
      <c r="J23" s="42">
        <v>2.4733142410830512E-2</v>
      </c>
      <c r="K23" s="42">
        <v>2.3980154355016537E-2</v>
      </c>
      <c r="L23" s="42">
        <v>2.3054755043227664E-2</v>
      </c>
      <c r="M23" s="42">
        <v>2.3508137432188065E-2</v>
      </c>
      <c r="N23" s="42">
        <v>2.2742040285899934E-2</v>
      </c>
      <c r="O23" s="42">
        <v>2.3952095808383235E-2</v>
      </c>
      <c r="P23" s="42">
        <v>2.3997000374953132E-2</v>
      </c>
      <c r="Q23" s="42">
        <v>2.6186579378068741E-2</v>
      </c>
      <c r="R23" s="42">
        <v>2.5573192239858905E-2</v>
      </c>
      <c r="S23" s="42">
        <v>2.469690166142793E-2</v>
      </c>
      <c r="T23" s="42">
        <v>2.4205030849549121E-2</v>
      </c>
      <c r="U23" s="42">
        <v>2.3464802795806292E-2</v>
      </c>
      <c r="V23" s="42">
        <v>2.216358839050132E-2</v>
      </c>
      <c r="W23" s="42">
        <v>2.3137697516930022E-2</v>
      </c>
      <c r="X23" s="42">
        <v>2.3878858474082703E-2</v>
      </c>
      <c r="Y23" s="42">
        <v>2.315914489311164E-2</v>
      </c>
      <c r="Z23" s="42">
        <v>2.2457891453524642E-2</v>
      </c>
      <c r="AA23" s="42">
        <v>2.2845953002610966E-2</v>
      </c>
    </row>
    <row r="24" spans="2:27" x14ac:dyDescent="0.25">
      <c r="B24" s="39" t="s">
        <v>19</v>
      </c>
      <c r="C24" s="42">
        <v>1.9798059790140567E-2</v>
      </c>
      <c r="D24" s="42">
        <v>1.9728975687524911E-2</v>
      </c>
      <c r="E24" s="42">
        <v>2.0076289901626181E-2</v>
      </c>
      <c r="F24" s="42">
        <v>2.0033044196612969E-2</v>
      </c>
      <c r="G24" s="42">
        <v>2.0197679415556509E-2</v>
      </c>
      <c r="H24" s="42">
        <v>1.9848349687778769E-2</v>
      </c>
      <c r="I24" s="42">
        <v>1.981893809640323E-2</v>
      </c>
      <c r="J24" s="42">
        <v>2.0307211663629265E-2</v>
      </c>
      <c r="K24" s="42">
        <v>2.0121278941565599E-2</v>
      </c>
      <c r="L24" s="42">
        <v>1.988472622478386E-2</v>
      </c>
      <c r="M24" s="42">
        <v>2.0192887281494876E-2</v>
      </c>
      <c r="N24" s="42">
        <v>2.0792722547108511E-2</v>
      </c>
      <c r="O24" s="42">
        <v>2.1486438886932017E-2</v>
      </c>
      <c r="P24" s="42">
        <v>2.0247469066366704E-2</v>
      </c>
      <c r="Q24" s="42">
        <v>2.0049099836333878E-2</v>
      </c>
      <c r="R24" s="42">
        <v>2.0723104056437389E-2</v>
      </c>
      <c r="S24" s="42">
        <v>1.9308486753480018E-2</v>
      </c>
      <c r="T24" s="42">
        <v>1.9933554817275746E-2</v>
      </c>
      <c r="U24" s="42">
        <v>1.99700449326011E-2</v>
      </c>
      <c r="V24" s="42">
        <v>1.9525065963060684E-2</v>
      </c>
      <c r="W24" s="42">
        <v>2.144469525959368E-2</v>
      </c>
      <c r="X24" s="42">
        <v>2.2714036109493303E-2</v>
      </c>
      <c r="Y24" s="42">
        <v>2.2565320665083134E-2</v>
      </c>
      <c r="Z24" s="42">
        <v>2.3705552089831567E-2</v>
      </c>
      <c r="AA24" s="42">
        <v>2.1540469973890339E-2</v>
      </c>
    </row>
    <row r="25" spans="2:27" x14ac:dyDescent="0.25">
      <c r="B25" s="39" t="s">
        <v>20</v>
      </c>
      <c r="C25" s="42">
        <v>1.5442486636309642E-2</v>
      </c>
      <c r="D25" s="42">
        <v>1.4946193702670387E-2</v>
      </c>
      <c r="E25" s="42">
        <v>1.4454928729170849E-2</v>
      </c>
      <c r="F25" s="42">
        <v>1.3630731102850062E-2</v>
      </c>
      <c r="G25" s="42">
        <v>1.2032660077352814E-2</v>
      </c>
      <c r="H25" s="42">
        <v>1.1819803746654773E-2</v>
      </c>
      <c r="I25" s="42">
        <v>9.5424516760459991E-3</v>
      </c>
      <c r="J25" s="42">
        <v>9.632908096849779E-3</v>
      </c>
      <c r="K25" s="42">
        <v>9.0959206174200669E-3</v>
      </c>
      <c r="L25" s="42">
        <v>9.2219020172910667E-3</v>
      </c>
      <c r="M25" s="42">
        <v>9.3429776974080763E-3</v>
      </c>
      <c r="N25" s="42">
        <v>1.0071474983755685E-2</v>
      </c>
      <c r="O25" s="42">
        <v>1.0214864388869321E-2</v>
      </c>
      <c r="P25" s="42">
        <v>1.0873640794900637E-2</v>
      </c>
      <c r="Q25" s="42">
        <v>1.0638297872340425E-2</v>
      </c>
      <c r="R25" s="42">
        <v>1.0582010582010581E-2</v>
      </c>
      <c r="S25" s="42">
        <v>1.0327795240233499E-2</v>
      </c>
      <c r="T25" s="42">
        <v>1.1390602752728999E-2</v>
      </c>
      <c r="U25" s="42">
        <v>1.0484273589615577E-2</v>
      </c>
      <c r="V25" s="42">
        <v>1.1609498680738786E-2</v>
      </c>
      <c r="W25" s="42">
        <v>1.1851015801354402E-2</v>
      </c>
      <c r="X25" s="42">
        <v>1.2230634828188701E-2</v>
      </c>
      <c r="Y25" s="42">
        <v>1.2470308788598575E-2</v>
      </c>
      <c r="Z25" s="42">
        <v>1.2476606363069246E-2</v>
      </c>
      <c r="AA25" s="42">
        <v>1.1749347258485639E-2</v>
      </c>
    </row>
    <row r="26" spans="2:27" x14ac:dyDescent="0.25">
      <c r="B26" s="39" t="s">
        <v>21</v>
      </c>
      <c r="C26" s="42">
        <v>4.5337556919421894E-2</v>
      </c>
      <c r="D26" s="42">
        <v>4.5237146273415706E-2</v>
      </c>
      <c r="E26" s="42">
        <v>4.4970889379642644E-2</v>
      </c>
      <c r="F26" s="42">
        <v>4.4816191656340355E-2</v>
      </c>
      <c r="G26" s="42">
        <v>4.5337344220025784E-2</v>
      </c>
      <c r="H26" s="42">
        <v>4.6164139161462982E-2</v>
      </c>
      <c r="I26" s="42">
        <v>4.7467580132126257E-2</v>
      </c>
      <c r="J26" s="42">
        <v>4.7643842749284043E-2</v>
      </c>
      <c r="K26" s="42">
        <v>4.8787210584343994E-2</v>
      </c>
      <c r="L26" s="42">
        <v>4.9567723342939483E-2</v>
      </c>
      <c r="M26" s="42">
        <v>5.0030138637733576E-2</v>
      </c>
      <c r="N26" s="42">
        <v>4.9707602339181284E-2</v>
      </c>
      <c r="O26" s="42">
        <v>5.072208524128214E-2</v>
      </c>
      <c r="P26" s="42">
        <v>5.1368578927634044E-2</v>
      </c>
      <c r="Q26" s="42">
        <v>5.1963993453355152E-2</v>
      </c>
      <c r="R26" s="42">
        <v>5.3350970017636681E-2</v>
      </c>
      <c r="S26" s="42">
        <v>5.3884149079479117E-2</v>
      </c>
      <c r="T26" s="42">
        <v>5.3156146179401995E-2</v>
      </c>
      <c r="U26" s="42">
        <v>5.2421367948077884E-2</v>
      </c>
      <c r="V26" s="42">
        <v>5.1715039577836415E-2</v>
      </c>
      <c r="W26" s="42">
        <v>5.4176072234762979E-2</v>
      </c>
      <c r="X26" s="42">
        <v>5.4746651135701804E-2</v>
      </c>
      <c r="Y26" s="42">
        <v>5.4631828978622329E-2</v>
      </c>
      <c r="Z26" s="42">
        <v>5.3649407361197755E-2</v>
      </c>
      <c r="AA26" s="42">
        <v>5.2872062663185379E-2</v>
      </c>
    </row>
    <row r="27" spans="2:27" x14ac:dyDescent="0.25">
      <c r="B27" s="39" t="s">
        <v>22</v>
      </c>
      <c r="C27" s="42">
        <v>2.237180756285884E-2</v>
      </c>
      <c r="D27" s="42">
        <v>2.2518931845356714E-2</v>
      </c>
      <c r="E27" s="42">
        <v>2.2686207588837583E-2</v>
      </c>
      <c r="F27" s="42">
        <v>2.271788517141677E-2</v>
      </c>
      <c r="G27" s="42">
        <v>2.2990975504941984E-2</v>
      </c>
      <c r="H27" s="42">
        <v>2.3416592328278325E-2</v>
      </c>
      <c r="I27" s="42">
        <v>2.2755077073648152E-2</v>
      </c>
      <c r="J27" s="42">
        <v>2.2910700338453528E-2</v>
      </c>
      <c r="K27" s="42">
        <v>2.3428886438809263E-2</v>
      </c>
      <c r="L27" s="42">
        <v>2.276657060518732E-2</v>
      </c>
      <c r="M27" s="42">
        <v>2.3206751054852322E-2</v>
      </c>
      <c r="N27" s="42">
        <v>2.3066926575698504E-2</v>
      </c>
      <c r="O27" s="42">
        <v>2.3247622402254316E-2</v>
      </c>
      <c r="P27" s="42">
        <v>2.4746906636670417E-2</v>
      </c>
      <c r="Q27" s="42">
        <v>2.4959083469721768E-2</v>
      </c>
      <c r="R27" s="42">
        <v>2.5132275132275131E-2</v>
      </c>
      <c r="S27" s="42">
        <v>2.469690166142793E-2</v>
      </c>
      <c r="T27" s="42">
        <v>2.5628856193640248E-2</v>
      </c>
      <c r="U27" s="42">
        <v>2.5961058412381426E-2</v>
      </c>
      <c r="V27" s="42">
        <v>2.6385224274406333E-2</v>
      </c>
      <c r="W27" s="42">
        <v>2.7652370203160272E-2</v>
      </c>
      <c r="X27" s="42">
        <v>2.7955736750145604E-2</v>
      </c>
      <c r="Y27" s="42">
        <v>3.0878859857482184E-2</v>
      </c>
      <c r="Z27" s="42">
        <v>2.8072364316905803E-2</v>
      </c>
      <c r="AA27" s="42">
        <v>3.0026109660574413E-2</v>
      </c>
    </row>
    <row r="28" spans="2:27" x14ac:dyDescent="0.25">
      <c r="B28" s="39" t="s">
        <v>23</v>
      </c>
      <c r="C28" s="42">
        <v>1.6234409027915266E-2</v>
      </c>
      <c r="D28" s="42">
        <v>1.6141889198884016E-2</v>
      </c>
      <c r="E28" s="42">
        <v>1.6261794820317206E-2</v>
      </c>
      <c r="F28" s="42">
        <v>1.5902519619991739E-2</v>
      </c>
      <c r="G28" s="42">
        <v>1.5685431886549205E-2</v>
      </c>
      <c r="H28" s="42">
        <v>1.5388046387154327E-2</v>
      </c>
      <c r="I28" s="42">
        <v>1.5170051382432102E-2</v>
      </c>
      <c r="J28" s="42">
        <v>1.4839885446498308E-2</v>
      </c>
      <c r="K28" s="42">
        <v>1.4884233737596472E-2</v>
      </c>
      <c r="L28" s="42">
        <v>1.4409221902017291E-2</v>
      </c>
      <c r="M28" s="42">
        <v>1.3863773357444244E-2</v>
      </c>
      <c r="N28" s="42">
        <v>1.4944769330734242E-2</v>
      </c>
      <c r="O28" s="42">
        <v>1.549841493483621E-2</v>
      </c>
      <c r="P28" s="42">
        <v>1.4248218972628422E-2</v>
      </c>
      <c r="Q28" s="42">
        <v>1.4729950900163666E-2</v>
      </c>
      <c r="R28" s="42">
        <v>1.3227513227513227E-2</v>
      </c>
      <c r="S28" s="42">
        <v>1.2572968118545127E-2</v>
      </c>
      <c r="T28" s="42">
        <v>1.1390602752728999E-2</v>
      </c>
      <c r="U28" s="42">
        <v>1.1482775836245632E-2</v>
      </c>
      <c r="V28" s="42">
        <v>1.1609498680738786E-2</v>
      </c>
      <c r="W28" s="42">
        <v>1.0158013544018058E-2</v>
      </c>
      <c r="X28" s="42">
        <v>9.3185789167152012E-3</v>
      </c>
      <c r="Y28" s="42">
        <v>9.5011876484560574E-3</v>
      </c>
      <c r="Z28" s="42">
        <v>9.3574547723019336E-3</v>
      </c>
      <c r="AA28" s="42">
        <v>9.7911227154047001E-3</v>
      </c>
    </row>
    <row r="29" spans="2:27" x14ac:dyDescent="0.25">
      <c r="B29" s="39" t="s">
        <v>24</v>
      </c>
      <c r="C29" s="42">
        <v>4.5535537517323301E-3</v>
      </c>
      <c r="D29" s="42">
        <v>4.3842168194499799E-3</v>
      </c>
      <c r="E29" s="42">
        <v>4.6175466773740216E-3</v>
      </c>
      <c r="F29" s="42">
        <v>4.543577034283354E-3</v>
      </c>
      <c r="G29" s="42">
        <v>4.5122475290073055E-3</v>
      </c>
      <c r="H29" s="42">
        <v>4.4603033006244425E-3</v>
      </c>
      <c r="I29" s="42">
        <v>4.6488867139711284E-3</v>
      </c>
      <c r="J29" s="42">
        <v>4.6862796146836761E-3</v>
      </c>
      <c r="K29" s="42">
        <v>4.410143329658214E-3</v>
      </c>
      <c r="L29" s="42">
        <v>4.3227665706051877E-3</v>
      </c>
      <c r="M29" s="42">
        <v>4.2194092827004216E-3</v>
      </c>
      <c r="N29" s="42">
        <v>3.5737491877842753E-3</v>
      </c>
      <c r="O29" s="42">
        <v>3.8746037337090526E-3</v>
      </c>
      <c r="P29" s="42">
        <v>3.3745781777277839E-3</v>
      </c>
      <c r="Q29" s="42">
        <v>3.2733224222585926E-3</v>
      </c>
      <c r="R29" s="42">
        <v>3.0864197530864196E-3</v>
      </c>
      <c r="S29" s="42">
        <v>3.1432420296362818E-3</v>
      </c>
      <c r="T29" s="42">
        <v>3.3222591362126247E-3</v>
      </c>
      <c r="U29" s="42">
        <v>3.494757863205192E-3</v>
      </c>
      <c r="V29" s="42">
        <v>3.6939313984168864E-3</v>
      </c>
      <c r="W29" s="42">
        <v>3.9503386004514675E-3</v>
      </c>
      <c r="X29" s="42">
        <v>4.0768782760629008E-3</v>
      </c>
      <c r="Y29" s="42">
        <v>4.1567695961995249E-3</v>
      </c>
      <c r="Z29" s="42">
        <v>4.3668122270742356E-3</v>
      </c>
      <c r="AA29" s="42">
        <v>4.5691906005221935E-3</v>
      </c>
    </row>
    <row r="30" spans="2:27" x14ac:dyDescent="0.25">
      <c r="B30" s="39" t="s">
        <v>25</v>
      </c>
      <c r="C30" s="42">
        <v>5.5434567412393585E-3</v>
      </c>
      <c r="D30" s="42">
        <v>5.5799123156636109E-3</v>
      </c>
      <c r="E30" s="42">
        <v>5.6213611724553305E-3</v>
      </c>
      <c r="F30" s="42">
        <v>5.3696819496076003E-3</v>
      </c>
      <c r="G30" s="42">
        <v>5.3717232488182205E-3</v>
      </c>
      <c r="H30" s="42">
        <v>4.6833184656556648E-3</v>
      </c>
      <c r="I30" s="42">
        <v>4.8935649620748716E-3</v>
      </c>
      <c r="J30" s="42">
        <v>4.9466284821661028E-3</v>
      </c>
      <c r="K30" s="42">
        <v>4.685777287761852E-3</v>
      </c>
      <c r="L30" s="42">
        <v>4.899135446685879E-3</v>
      </c>
      <c r="M30" s="42">
        <v>5.1235684147076556E-3</v>
      </c>
      <c r="N30" s="42">
        <v>5.5230669265756982E-3</v>
      </c>
      <c r="O30" s="42">
        <v>5.9880239520958087E-3</v>
      </c>
      <c r="P30" s="42">
        <v>6.3742032245969254E-3</v>
      </c>
      <c r="Q30" s="42">
        <v>6.1374795417348605E-3</v>
      </c>
      <c r="R30" s="42">
        <v>5.2910052910052907E-3</v>
      </c>
      <c r="S30" s="42">
        <v>5.8374494836102376E-3</v>
      </c>
      <c r="T30" s="42">
        <v>5.6953013763644993E-3</v>
      </c>
      <c r="U30" s="42">
        <v>5.9910134797803291E-3</v>
      </c>
      <c r="V30" s="42">
        <v>6.3324538258575196E-3</v>
      </c>
      <c r="W30" s="42">
        <v>6.207674943566591E-3</v>
      </c>
      <c r="X30" s="42">
        <v>6.4065230052417002E-3</v>
      </c>
      <c r="Y30" s="42">
        <v>6.5320665083135393E-3</v>
      </c>
      <c r="Z30" s="42">
        <v>6.8621334996880846E-3</v>
      </c>
      <c r="AA30" s="42">
        <v>7.832898172323759E-3</v>
      </c>
    </row>
    <row r="31" spans="2:27" x14ac:dyDescent="0.25">
      <c r="B31" s="39" t="s">
        <v>26</v>
      </c>
      <c r="C31" s="42">
        <v>2.1381904573351811E-2</v>
      </c>
      <c r="D31" s="42">
        <v>2.1522518931845355E-2</v>
      </c>
      <c r="E31" s="42">
        <v>2.1280867295723749E-2</v>
      </c>
      <c r="F31" s="42">
        <v>2.1478727798430401E-2</v>
      </c>
      <c r="G31" s="42">
        <v>2.1916630855178341E-2</v>
      </c>
      <c r="H31" s="42">
        <v>2.1409455842997322E-2</v>
      </c>
      <c r="I31" s="42">
        <v>2.2999755321751896E-2</v>
      </c>
      <c r="J31" s="42">
        <v>2.3171049205935955E-2</v>
      </c>
      <c r="K31" s="42">
        <v>2.3428886438809263E-2</v>
      </c>
      <c r="L31" s="42">
        <v>2.3919308357348703E-2</v>
      </c>
      <c r="M31" s="42">
        <v>2.2603978300180832E-2</v>
      </c>
      <c r="N31" s="42">
        <v>2.1767381416504222E-2</v>
      </c>
      <c r="O31" s="42">
        <v>2.2895385699189856E-2</v>
      </c>
      <c r="P31" s="42">
        <v>2.2872140982377203E-2</v>
      </c>
      <c r="Q31" s="42">
        <v>2.2504091653027823E-2</v>
      </c>
      <c r="R31" s="42">
        <v>2.2045855379188711E-2</v>
      </c>
      <c r="S31" s="42">
        <v>2.2002694207453974E-2</v>
      </c>
      <c r="T31" s="42">
        <v>2.3255813953488372E-2</v>
      </c>
      <c r="U31" s="42">
        <v>2.2466300549176237E-2</v>
      </c>
      <c r="V31" s="42">
        <v>2.2691292875989446E-2</v>
      </c>
      <c r="W31" s="42">
        <v>2.4266365688487584E-2</v>
      </c>
      <c r="X31" s="42">
        <v>2.3296447291788001E-2</v>
      </c>
      <c r="Y31" s="42">
        <v>2.315914489311164E-2</v>
      </c>
      <c r="Z31" s="42">
        <v>2.4953212726138492E-2</v>
      </c>
      <c r="AA31" s="42">
        <v>2.2193211488250653E-2</v>
      </c>
    </row>
    <row r="32" spans="2:27" x14ac:dyDescent="0.25">
      <c r="B32" s="39" t="s">
        <v>27</v>
      </c>
      <c r="C32" s="42">
        <v>6.335379132844981E-3</v>
      </c>
      <c r="D32" s="42">
        <v>5.9784774810681543E-3</v>
      </c>
      <c r="E32" s="42">
        <v>6.022886970487854E-3</v>
      </c>
      <c r="F32" s="42">
        <v>6.1957868649318466E-3</v>
      </c>
      <c r="G32" s="42">
        <v>6.2311989686291364E-3</v>
      </c>
      <c r="H32" s="42">
        <v>6.4674397859054416E-3</v>
      </c>
      <c r="I32" s="42">
        <v>6.8509909469048206E-3</v>
      </c>
      <c r="J32" s="42">
        <v>7.2897682895079405E-3</v>
      </c>
      <c r="K32" s="42">
        <v>7.717750826901874E-3</v>
      </c>
      <c r="L32" s="42">
        <v>7.492795389048991E-3</v>
      </c>
      <c r="M32" s="42">
        <v>8.1374321880651E-3</v>
      </c>
      <c r="N32" s="42">
        <v>7.7972709551656916E-3</v>
      </c>
      <c r="O32" s="42">
        <v>7.3969707643536456E-3</v>
      </c>
      <c r="P32" s="42">
        <v>7.874015748031496E-3</v>
      </c>
      <c r="Q32" s="42">
        <v>7.3649754500818331E-3</v>
      </c>
      <c r="R32" s="42">
        <v>7.9365079365079361E-3</v>
      </c>
      <c r="S32" s="42">
        <v>8.5316569375841946E-3</v>
      </c>
      <c r="T32" s="42">
        <v>8.0683436165163748E-3</v>
      </c>
      <c r="U32" s="42">
        <v>7.9880179730404399E-3</v>
      </c>
      <c r="V32" s="42">
        <v>7.9155672823219003E-3</v>
      </c>
      <c r="W32" s="42">
        <v>8.4650112866817163E-3</v>
      </c>
      <c r="X32" s="42">
        <v>8.7361677344205014E-3</v>
      </c>
      <c r="Y32" s="42">
        <v>8.9073634204275536E-3</v>
      </c>
      <c r="Z32" s="42">
        <v>8.7336244541484712E-3</v>
      </c>
      <c r="AA32" s="42">
        <v>8.4856396866840739E-3</v>
      </c>
    </row>
    <row r="33" spans="2:27" x14ac:dyDescent="0.25">
      <c r="B33" s="39" t="s">
        <v>28</v>
      </c>
      <c r="C33" s="42">
        <v>3.9596119580281135E-3</v>
      </c>
      <c r="D33" s="42">
        <v>4.1849342367477086E-3</v>
      </c>
      <c r="E33" s="42">
        <v>4.2160208793414981E-3</v>
      </c>
      <c r="F33" s="42">
        <v>4.1305245766212308E-3</v>
      </c>
      <c r="G33" s="42">
        <v>4.2973785990545769E-3</v>
      </c>
      <c r="H33" s="42">
        <v>4.2372881355932203E-3</v>
      </c>
      <c r="I33" s="42">
        <v>3.6701737215561535E-3</v>
      </c>
      <c r="J33" s="42">
        <v>3.9052330122363969E-3</v>
      </c>
      <c r="K33" s="42">
        <v>4.1345093715545759E-3</v>
      </c>
      <c r="L33" s="42">
        <v>4.0345821325648411E-3</v>
      </c>
      <c r="M33" s="42">
        <v>4.5207956600361665E-3</v>
      </c>
      <c r="N33" s="42">
        <v>3.2488628979857048E-3</v>
      </c>
      <c r="O33" s="42">
        <v>2.4656569214512153E-3</v>
      </c>
      <c r="P33" s="42">
        <v>1.8747656542932134E-3</v>
      </c>
      <c r="Q33" s="42">
        <v>1.2274959083469722E-3</v>
      </c>
      <c r="R33" s="42">
        <v>1.3227513227513227E-3</v>
      </c>
      <c r="S33" s="42">
        <v>1.3471037269869781E-3</v>
      </c>
      <c r="T33" s="42">
        <v>1.4238253440911248E-3</v>
      </c>
      <c r="U33" s="42">
        <v>1.4977533699450823E-3</v>
      </c>
      <c r="V33" s="42">
        <v>1.5831134564643799E-3</v>
      </c>
      <c r="W33" s="42">
        <v>1.128668171557562E-3</v>
      </c>
      <c r="X33" s="42">
        <v>1.1648223645894002E-3</v>
      </c>
      <c r="Y33" s="42">
        <v>1.1876484560570072E-3</v>
      </c>
      <c r="Z33" s="42">
        <v>1.2476606363069245E-3</v>
      </c>
      <c r="AA33" s="42">
        <v>1.3054830287206266E-3</v>
      </c>
    </row>
    <row r="34" spans="2:27" x14ac:dyDescent="0.25">
      <c r="B34" s="39" t="s">
        <v>29</v>
      </c>
      <c r="C34" s="42">
        <v>3.8804197188675511E-2</v>
      </c>
      <c r="D34" s="42">
        <v>3.8860103626943004E-2</v>
      </c>
      <c r="E34" s="42">
        <v>3.8747239510138524E-2</v>
      </c>
      <c r="F34" s="42">
        <v>3.9239983477901696E-2</v>
      </c>
      <c r="G34" s="42">
        <v>3.9321014181349374E-2</v>
      </c>
      <c r="H34" s="42">
        <v>3.9250669045495096E-2</v>
      </c>
      <c r="I34" s="42">
        <v>3.7435771959872764E-2</v>
      </c>
      <c r="J34" s="42">
        <v>3.6188492580057276E-2</v>
      </c>
      <c r="K34" s="42">
        <v>3.4729878721058434E-2</v>
      </c>
      <c r="L34" s="42">
        <v>3.4582132564841501E-2</v>
      </c>
      <c r="M34" s="42">
        <v>3.3755274261603373E-2</v>
      </c>
      <c r="N34" s="42">
        <v>3.2813515269655619E-2</v>
      </c>
      <c r="O34" s="42">
        <v>2.9235646354350123E-2</v>
      </c>
      <c r="P34" s="42">
        <v>2.8496437945256844E-2</v>
      </c>
      <c r="Q34" s="42">
        <v>3.0278232405891982E-2</v>
      </c>
      <c r="R34" s="42">
        <v>3.1746031746031744E-2</v>
      </c>
      <c r="S34" s="42">
        <v>3.2330489447687474E-2</v>
      </c>
      <c r="T34" s="42">
        <v>3.4171808258186998E-2</v>
      </c>
      <c r="U34" s="42">
        <v>3.4448327508736894E-2</v>
      </c>
      <c r="V34" s="42">
        <v>3.0606860158311346E-2</v>
      </c>
      <c r="W34" s="42">
        <v>2.8781038374717832E-2</v>
      </c>
      <c r="X34" s="42">
        <v>2.7955736750145604E-2</v>
      </c>
      <c r="Y34" s="42">
        <v>2.7315914489311165E-2</v>
      </c>
      <c r="Z34" s="42">
        <v>2.6824703680598878E-2</v>
      </c>
      <c r="AA34" s="42">
        <v>2.5456919060052218E-2</v>
      </c>
    </row>
    <row r="35" spans="2:27" x14ac:dyDescent="0.25">
      <c r="B35" s="39" t="s">
        <v>30</v>
      </c>
      <c r="C35" s="42">
        <v>6.5333597307463869E-3</v>
      </c>
      <c r="D35" s="42">
        <v>6.3770426464726986E-3</v>
      </c>
      <c r="E35" s="42">
        <v>6.4244127685203775E-3</v>
      </c>
      <c r="F35" s="42">
        <v>6.6088393225939698E-3</v>
      </c>
      <c r="G35" s="42">
        <v>6.2311989686291364E-3</v>
      </c>
      <c r="H35" s="42">
        <v>6.2444246208742194E-3</v>
      </c>
      <c r="I35" s="42">
        <v>6.1169562025935893E-3</v>
      </c>
      <c r="J35" s="42">
        <v>5.9880239520958087E-3</v>
      </c>
      <c r="K35" s="42">
        <v>5.237045203969129E-3</v>
      </c>
      <c r="L35" s="42">
        <v>5.1873198847262247E-3</v>
      </c>
      <c r="M35" s="42">
        <v>5.1235684147076556E-3</v>
      </c>
      <c r="N35" s="42">
        <v>5.5230669265756982E-3</v>
      </c>
      <c r="O35" s="42">
        <v>5.2835505459668895E-3</v>
      </c>
      <c r="P35" s="42">
        <v>4.1244844394450692E-3</v>
      </c>
      <c r="Q35" s="42">
        <v>4.0916530278232409E-3</v>
      </c>
      <c r="R35" s="42">
        <v>3.968253968253968E-3</v>
      </c>
      <c r="S35" s="42">
        <v>4.0413111809609343E-3</v>
      </c>
      <c r="T35" s="42">
        <v>4.2714760322733747E-3</v>
      </c>
      <c r="U35" s="42">
        <v>4.4932601098352475E-3</v>
      </c>
      <c r="V35" s="42">
        <v>4.7493403693931397E-3</v>
      </c>
      <c r="W35" s="42">
        <v>5.6433408577878106E-3</v>
      </c>
      <c r="X35" s="42">
        <v>5.8241118229470003E-3</v>
      </c>
      <c r="Y35" s="42">
        <v>5.9382422802850355E-3</v>
      </c>
      <c r="Z35" s="42">
        <v>4.9906425452276981E-3</v>
      </c>
      <c r="AA35" s="42">
        <v>5.2219321148825066E-3</v>
      </c>
    </row>
    <row r="36" spans="2:27" x14ac:dyDescent="0.25">
      <c r="B36" s="39" t="s">
        <v>31</v>
      </c>
      <c r="C36" s="42">
        <v>5.1474955454365472E-2</v>
      </c>
      <c r="D36" s="42">
        <v>5.181347150259067E-2</v>
      </c>
      <c r="E36" s="42">
        <v>5.1796827946195542E-2</v>
      </c>
      <c r="F36" s="42">
        <v>5.2457662123089631E-2</v>
      </c>
      <c r="G36" s="42">
        <v>5.2857756768371296E-2</v>
      </c>
      <c r="H36" s="42">
        <v>5.2854594112399643E-2</v>
      </c>
      <c r="I36" s="42">
        <v>5.33398580866161E-2</v>
      </c>
      <c r="J36" s="42">
        <v>5.363186670137985E-2</v>
      </c>
      <c r="K36" s="42">
        <v>5.3748621830209481E-2</v>
      </c>
      <c r="L36" s="42">
        <v>5.4178674351585014E-2</v>
      </c>
      <c r="M36" s="42">
        <v>5.3646775165762509E-2</v>
      </c>
      <c r="N36" s="42">
        <v>5.4256010396361271E-2</v>
      </c>
      <c r="O36" s="42">
        <v>5.4596688974991196E-2</v>
      </c>
      <c r="P36" s="42">
        <v>5.4743157105361831E-2</v>
      </c>
      <c r="Q36" s="42">
        <v>5.1554828150572829E-2</v>
      </c>
      <c r="R36" s="42">
        <v>5.2028218694885359E-2</v>
      </c>
      <c r="S36" s="42">
        <v>5.2537045352492144E-2</v>
      </c>
      <c r="T36" s="42">
        <v>5.2681537731371617E-2</v>
      </c>
      <c r="U36" s="42">
        <v>5.4917623564653018E-2</v>
      </c>
      <c r="V36" s="42">
        <v>5.5408970976253295E-2</v>
      </c>
      <c r="W36" s="42">
        <v>5.4740406320541758E-2</v>
      </c>
      <c r="X36" s="42">
        <v>5.3581828771112408E-2</v>
      </c>
      <c r="Y36" s="42">
        <v>5.285035629453682E-2</v>
      </c>
      <c r="Z36" s="42">
        <v>5.5520898315658138E-2</v>
      </c>
      <c r="AA36" s="42">
        <v>5.4830287206266322E-2</v>
      </c>
    </row>
    <row r="37" spans="2:27" x14ac:dyDescent="0.25">
      <c r="B37" s="39" t="s">
        <v>32</v>
      </c>
      <c r="C37" s="42">
        <v>4.3951692734112056E-2</v>
      </c>
      <c r="D37" s="42">
        <v>4.3842168194499799E-2</v>
      </c>
      <c r="E37" s="42">
        <v>4.3967074884561336E-2</v>
      </c>
      <c r="F37" s="42">
        <v>4.4609665427509292E-2</v>
      </c>
      <c r="G37" s="42">
        <v>4.4907606360120325E-2</v>
      </c>
      <c r="H37" s="42">
        <v>4.4380017841213204E-2</v>
      </c>
      <c r="I37" s="42">
        <v>4.3308049914362615E-2</v>
      </c>
      <c r="J37" s="42">
        <v>4.2436865399635509E-2</v>
      </c>
      <c r="K37" s="42">
        <v>4.0242557883131198E-2</v>
      </c>
      <c r="L37" s="42">
        <v>3.8616714697406337E-2</v>
      </c>
      <c r="M37" s="42">
        <v>3.9481615430982518E-2</v>
      </c>
      <c r="N37" s="42">
        <v>3.8661468486029887E-2</v>
      </c>
      <c r="O37" s="42">
        <v>3.8393800634026067E-2</v>
      </c>
      <c r="P37" s="42">
        <v>3.6745406824146981E-2</v>
      </c>
      <c r="Q37" s="42">
        <v>3.7643207855973811E-2</v>
      </c>
      <c r="R37" s="42">
        <v>3.6155202821869487E-2</v>
      </c>
      <c r="S37" s="42">
        <v>3.5024696901661427E-2</v>
      </c>
      <c r="T37" s="42">
        <v>3.5595633602278118E-2</v>
      </c>
      <c r="U37" s="42">
        <v>3.4947578632051925E-2</v>
      </c>
      <c r="V37" s="42">
        <v>3.6939313984168866E-2</v>
      </c>
      <c r="W37" s="42">
        <v>3.668171557562077E-2</v>
      </c>
      <c r="X37" s="42">
        <v>3.7856726849155503E-2</v>
      </c>
      <c r="Y37" s="42">
        <v>3.800475059382423E-2</v>
      </c>
      <c r="Z37" s="42">
        <v>3.8053649407361195E-2</v>
      </c>
      <c r="AA37" s="42">
        <v>3.91644908616188E-2</v>
      </c>
    </row>
    <row r="38" spans="2:27" x14ac:dyDescent="0.25">
      <c r="B38" s="39" t="s">
        <v>33</v>
      </c>
      <c r="C38" s="42">
        <v>7.9192239160562269E-3</v>
      </c>
      <c r="D38" s="42">
        <v>7.971303308090873E-3</v>
      </c>
      <c r="E38" s="42">
        <v>7.4282272636016864E-3</v>
      </c>
      <c r="F38" s="42">
        <v>7.6414704667492773E-3</v>
      </c>
      <c r="G38" s="42">
        <v>7.5204125483455094E-3</v>
      </c>
      <c r="H38" s="42">
        <v>7.805530776092774E-3</v>
      </c>
      <c r="I38" s="42">
        <v>8.0743821874235382E-3</v>
      </c>
      <c r="J38" s="42">
        <v>8.5915126269200722E-3</v>
      </c>
      <c r="K38" s="42">
        <v>9.0959206174200669E-3</v>
      </c>
      <c r="L38" s="42">
        <v>9.2219020172910667E-3</v>
      </c>
      <c r="M38" s="42">
        <v>8.7402049427365881E-3</v>
      </c>
      <c r="N38" s="42">
        <v>9.421702404158544E-3</v>
      </c>
      <c r="O38" s="42">
        <v>9.8626276858048614E-3</v>
      </c>
      <c r="P38" s="42">
        <v>8.9988751406074249E-3</v>
      </c>
      <c r="Q38" s="42">
        <v>8.5924713584288048E-3</v>
      </c>
      <c r="R38" s="42">
        <v>8.3774250440917103E-3</v>
      </c>
      <c r="S38" s="42">
        <v>8.9806915132465207E-3</v>
      </c>
      <c r="T38" s="42">
        <v>9.017560512577124E-3</v>
      </c>
      <c r="U38" s="42">
        <v>9.4857713429855224E-3</v>
      </c>
      <c r="V38" s="42">
        <v>9.4986807387862793E-3</v>
      </c>
      <c r="W38" s="42">
        <v>1.0158013544018058E-2</v>
      </c>
      <c r="X38" s="42">
        <v>1.0483401281304601E-2</v>
      </c>
      <c r="Y38" s="42">
        <v>1.0095011876484561E-2</v>
      </c>
      <c r="Z38" s="42">
        <v>1.0605115408608859E-2</v>
      </c>
      <c r="AA38" s="42">
        <v>9.7911227154047001E-3</v>
      </c>
    </row>
    <row r="39" spans="2:27" x14ac:dyDescent="0.25">
      <c r="B39" s="39" t="s">
        <v>34</v>
      </c>
      <c r="C39" s="42">
        <v>2.1777865769154622E-2</v>
      </c>
      <c r="D39" s="42">
        <v>2.1721801514547629E-2</v>
      </c>
      <c r="E39" s="42">
        <v>2.1883155992772536E-2</v>
      </c>
      <c r="F39" s="42">
        <v>2.2098306484923586E-2</v>
      </c>
      <c r="G39" s="42">
        <v>2.2561237645036529E-2</v>
      </c>
      <c r="H39" s="42">
        <v>2.2970561998215878E-2</v>
      </c>
      <c r="I39" s="42">
        <v>2.3489111817959384E-2</v>
      </c>
      <c r="J39" s="42">
        <v>2.4212444675865662E-2</v>
      </c>
      <c r="K39" s="42">
        <v>2.5082690187431093E-2</v>
      </c>
      <c r="L39" s="42">
        <v>2.5072046109510086E-2</v>
      </c>
      <c r="M39" s="42">
        <v>2.5015069318866788E-2</v>
      </c>
      <c r="N39" s="42">
        <v>2.5341130604288498E-2</v>
      </c>
      <c r="O39" s="42">
        <v>2.571327932370553E-2</v>
      </c>
      <c r="P39" s="42">
        <v>2.6996625421822271E-2</v>
      </c>
      <c r="Q39" s="42">
        <v>2.7414075286415714E-2</v>
      </c>
      <c r="R39" s="42">
        <v>2.821869488536155E-2</v>
      </c>
      <c r="S39" s="42">
        <v>2.7840143691064211E-2</v>
      </c>
      <c r="T39" s="42">
        <v>2.895111532985287E-2</v>
      </c>
      <c r="U39" s="42">
        <v>2.8956565152271591E-2</v>
      </c>
      <c r="V39" s="42">
        <v>3.1134564643799472E-2</v>
      </c>
      <c r="W39" s="42">
        <v>3.0474040632054177E-2</v>
      </c>
      <c r="X39" s="42">
        <v>3.0285381479324403E-2</v>
      </c>
      <c r="Y39" s="42">
        <v>3.0878859857482184E-2</v>
      </c>
      <c r="Z39" s="42">
        <v>3.0567685589519649E-2</v>
      </c>
      <c r="AA39" s="42">
        <v>3.1984334203655353E-2</v>
      </c>
    </row>
    <row r="40" spans="2:27" x14ac:dyDescent="0.25">
      <c r="B40" s="39" t="s">
        <v>35</v>
      </c>
      <c r="C40" s="42">
        <v>2.1579885171253217E-2</v>
      </c>
      <c r="D40" s="42">
        <v>2.1721801514547629E-2</v>
      </c>
      <c r="E40" s="42">
        <v>2.1883155992772536E-2</v>
      </c>
      <c r="F40" s="42">
        <v>2.2304832713754646E-2</v>
      </c>
      <c r="G40" s="42">
        <v>2.2990975504941984E-2</v>
      </c>
      <c r="H40" s="42">
        <v>2.3639607493309546E-2</v>
      </c>
      <c r="I40" s="42">
        <v>2.4712503058478101E-2</v>
      </c>
      <c r="J40" s="42">
        <v>2.4472793543348085E-2</v>
      </c>
      <c r="K40" s="42">
        <v>2.4807056229327454E-2</v>
      </c>
      <c r="L40" s="42">
        <v>2.4783861671469742E-2</v>
      </c>
      <c r="M40" s="42">
        <v>2.5316455696202531E-2</v>
      </c>
      <c r="N40" s="42">
        <v>2.5341130604288498E-2</v>
      </c>
      <c r="O40" s="42">
        <v>2.6417752729834449E-2</v>
      </c>
      <c r="P40" s="42">
        <v>2.6621672290963631E-2</v>
      </c>
      <c r="Q40" s="42">
        <v>2.7004909983633387E-2</v>
      </c>
      <c r="R40" s="42">
        <v>2.7336860670194002E-2</v>
      </c>
      <c r="S40" s="42">
        <v>2.7391109115401886E-2</v>
      </c>
      <c r="T40" s="42">
        <v>2.8476506881822496E-2</v>
      </c>
      <c r="U40" s="42">
        <v>2.9455816275586619E-2</v>
      </c>
      <c r="V40" s="42">
        <v>2.7968337730870714E-2</v>
      </c>
      <c r="W40" s="42">
        <v>2.7088036117381489E-2</v>
      </c>
      <c r="X40" s="42">
        <v>2.7955736750145604E-2</v>
      </c>
      <c r="Y40" s="42">
        <v>2.7909738717339667E-2</v>
      </c>
      <c r="Z40" s="42">
        <v>2.8696194635059263E-2</v>
      </c>
      <c r="AA40" s="42">
        <v>2.6762402088772844E-2</v>
      </c>
    </row>
    <row r="41" spans="2:27" x14ac:dyDescent="0.25">
      <c r="B41" s="39" t="s">
        <v>36</v>
      </c>
      <c r="C41" s="42">
        <v>1.0492971688774499E-2</v>
      </c>
      <c r="D41" s="42">
        <v>1.0561976883220407E-2</v>
      </c>
      <c r="E41" s="42">
        <v>1.0439670748845614E-2</v>
      </c>
      <c r="F41" s="42">
        <v>1.0326311441553077E-2</v>
      </c>
      <c r="G41" s="42">
        <v>1.0743446497636441E-2</v>
      </c>
      <c r="H41" s="42">
        <v>1.0704727921498661E-2</v>
      </c>
      <c r="I41" s="42">
        <v>1.1010521164668462E-2</v>
      </c>
      <c r="J41" s="42">
        <v>1.0934652434261911E-2</v>
      </c>
      <c r="K41" s="42">
        <v>1.1576626240352812E-2</v>
      </c>
      <c r="L41" s="42">
        <v>1.1527377521613832E-2</v>
      </c>
      <c r="M41" s="42">
        <v>1.0247136829415311E-2</v>
      </c>
      <c r="N41" s="42">
        <v>1.1046133853151396E-2</v>
      </c>
      <c r="O41" s="42">
        <v>1.0919337794998239E-2</v>
      </c>
      <c r="P41" s="42">
        <v>1.1623547056617924E-2</v>
      </c>
      <c r="Q41" s="42">
        <v>1.1456628477905073E-2</v>
      </c>
      <c r="R41" s="42">
        <v>1.1022927689594356E-2</v>
      </c>
      <c r="S41" s="42">
        <v>1.1225864391558151E-2</v>
      </c>
      <c r="T41" s="42">
        <v>1.0915994304698624E-2</v>
      </c>
      <c r="U41" s="42">
        <v>1.1482775836245632E-2</v>
      </c>
      <c r="V41" s="42">
        <v>1.108179419525066E-2</v>
      </c>
      <c r="W41" s="42">
        <v>1.1286681715575621E-2</v>
      </c>
      <c r="X41" s="42">
        <v>1.1065812463599301E-2</v>
      </c>
      <c r="Y41" s="42">
        <v>1.0688836104513063E-2</v>
      </c>
      <c r="Z41" s="42">
        <v>1.0605115408608859E-2</v>
      </c>
      <c r="AA41" s="42">
        <v>1.1096605744125326E-2</v>
      </c>
    </row>
    <row r="42" spans="2:27" x14ac:dyDescent="0.25">
      <c r="B42" s="39" t="s">
        <v>37</v>
      </c>
      <c r="C42" s="42">
        <v>3.1676895664224905E-3</v>
      </c>
      <c r="D42" s="42">
        <v>3.1885213232363493E-3</v>
      </c>
      <c r="E42" s="42">
        <v>2.6099176872114035E-3</v>
      </c>
      <c r="F42" s="42">
        <v>2.6848409748038001E-3</v>
      </c>
      <c r="G42" s="42">
        <v>2.7932960893854749E-3</v>
      </c>
      <c r="H42" s="42">
        <v>2.6761819803746653E-3</v>
      </c>
      <c r="I42" s="42">
        <v>2.6914607291411794E-3</v>
      </c>
      <c r="J42" s="42">
        <v>2.3431398073418381E-3</v>
      </c>
      <c r="K42" s="42">
        <v>2.4807056229327455E-3</v>
      </c>
      <c r="L42" s="42">
        <v>2.3054755043227667E-3</v>
      </c>
      <c r="M42" s="42">
        <v>2.1097046413502108E-3</v>
      </c>
      <c r="N42" s="42">
        <v>2.2742040285899934E-3</v>
      </c>
      <c r="O42" s="42">
        <v>2.4656569214512153E-3</v>
      </c>
      <c r="P42" s="42">
        <v>2.2497187851518562E-3</v>
      </c>
      <c r="Q42" s="42">
        <v>2.4549918166939444E-3</v>
      </c>
      <c r="R42" s="42">
        <v>2.6455026455026454E-3</v>
      </c>
      <c r="S42" s="42">
        <v>2.6942074539739562E-3</v>
      </c>
      <c r="T42" s="42">
        <v>2.8476506881822496E-3</v>
      </c>
      <c r="U42" s="42">
        <v>2.9955067398901645E-3</v>
      </c>
      <c r="V42" s="42">
        <v>3.1662269129287598E-3</v>
      </c>
      <c r="W42" s="42">
        <v>3.3860045146726862E-3</v>
      </c>
      <c r="X42" s="42">
        <v>3.4944670937682005E-3</v>
      </c>
      <c r="Y42" s="42">
        <v>3.5629453681710215E-3</v>
      </c>
      <c r="Z42" s="42">
        <v>3.7429819089207735E-3</v>
      </c>
      <c r="AA42" s="42">
        <v>2.6109660574412533E-3</v>
      </c>
    </row>
    <row r="43" spans="2:27" x14ac:dyDescent="0.25">
      <c r="B43" s="39" t="s">
        <v>38</v>
      </c>
      <c r="C43" s="42">
        <v>4.751534349633736E-3</v>
      </c>
      <c r="D43" s="42">
        <v>4.7827819848545233E-3</v>
      </c>
      <c r="E43" s="42">
        <v>4.2160208793414981E-3</v>
      </c>
      <c r="F43" s="42">
        <v>4.3370508054522928E-3</v>
      </c>
      <c r="G43" s="42">
        <v>4.2973785990545769E-3</v>
      </c>
      <c r="H43" s="42">
        <v>4.2372881355932203E-3</v>
      </c>
      <c r="I43" s="42">
        <v>3.6701737215561535E-3</v>
      </c>
      <c r="J43" s="42">
        <v>3.384535277271544E-3</v>
      </c>
      <c r="K43" s="42">
        <v>3.3076074972436605E-3</v>
      </c>
      <c r="L43" s="42">
        <v>3.4582132564841498E-3</v>
      </c>
      <c r="M43" s="42">
        <v>3.616636528028933E-3</v>
      </c>
      <c r="N43" s="42">
        <v>3.8986354775828458E-3</v>
      </c>
      <c r="O43" s="42">
        <v>4.2268404367735114E-3</v>
      </c>
      <c r="P43" s="42">
        <v>3.7495313085864268E-3</v>
      </c>
      <c r="Q43" s="42">
        <v>4.0916530278232409E-3</v>
      </c>
      <c r="R43" s="42">
        <v>4.4091710758377423E-3</v>
      </c>
      <c r="S43" s="42">
        <v>4.4903457566232603E-3</v>
      </c>
      <c r="T43" s="42">
        <v>4.2714760322733747E-3</v>
      </c>
      <c r="U43" s="42">
        <v>4.992511233150275E-3</v>
      </c>
      <c r="V43" s="42">
        <v>4.7493403693931397E-3</v>
      </c>
      <c r="W43" s="42">
        <v>5.0790067720090292E-3</v>
      </c>
      <c r="X43" s="42">
        <v>5.2417006406523005E-3</v>
      </c>
      <c r="Y43" s="42">
        <v>4.7505938242280287E-3</v>
      </c>
      <c r="Z43" s="42">
        <v>5.6144728633811605E-3</v>
      </c>
      <c r="AA43" s="42">
        <v>5.2219321148825066E-3</v>
      </c>
    </row>
    <row r="44" spans="2:27" x14ac:dyDescent="0.25">
      <c r="B44" s="39" t="s">
        <v>39</v>
      </c>
      <c r="C44" s="42">
        <v>1.0492971688774499E-2</v>
      </c>
      <c r="D44" s="42">
        <v>1.0561976883220407E-2</v>
      </c>
      <c r="E44" s="42">
        <v>1.0640433647861875E-2</v>
      </c>
      <c r="F44" s="42">
        <v>1.0945890128046263E-2</v>
      </c>
      <c r="G44" s="42">
        <v>1.11731843575419E-2</v>
      </c>
      <c r="H44" s="42">
        <v>1.1373773416592329E-2</v>
      </c>
      <c r="I44" s="42">
        <v>1.1499877660875948E-2</v>
      </c>
      <c r="J44" s="42">
        <v>1.1976047904191617E-2</v>
      </c>
      <c r="K44" s="42">
        <v>1.2954796030871003E-2</v>
      </c>
      <c r="L44" s="42">
        <v>1.2391930835734871E-2</v>
      </c>
      <c r="M44" s="42">
        <v>1.1151295961422544E-2</v>
      </c>
      <c r="N44" s="42">
        <v>1.0721247563352826E-2</v>
      </c>
      <c r="O44" s="42">
        <v>1.1623811201127158E-2</v>
      </c>
      <c r="P44" s="42">
        <v>1.2373453318335208E-2</v>
      </c>
      <c r="Q44" s="42">
        <v>1.2684124386252046E-2</v>
      </c>
      <c r="R44" s="42">
        <v>1.2786596119929453E-2</v>
      </c>
      <c r="S44" s="42">
        <v>1.3920071845532105E-2</v>
      </c>
      <c r="T44" s="42">
        <v>1.2339819648789748E-2</v>
      </c>
      <c r="U44" s="42">
        <v>1.1482775836245632E-2</v>
      </c>
      <c r="V44" s="42">
        <v>1.1609498680738786E-2</v>
      </c>
      <c r="W44" s="42">
        <v>1.1286681715575621E-2</v>
      </c>
      <c r="X44" s="42">
        <v>1.0483401281304601E-2</v>
      </c>
      <c r="Y44" s="42">
        <v>1.0095011876484561E-2</v>
      </c>
      <c r="Z44" s="42">
        <v>1.0605115408608859E-2</v>
      </c>
      <c r="AA44" s="42">
        <v>1.1096605744125326E-2</v>
      </c>
    </row>
    <row r="45" spans="2:27" x14ac:dyDescent="0.25">
      <c r="B45" s="39" t="s">
        <v>40</v>
      </c>
      <c r="C45" s="42">
        <v>1.4452583646802613E-2</v>
      </c>
      <c r="D45" s="42">
        <v>1.4547628537265843E-2</v>
      </c>
      <c r="E45" s="42">
        <v>1.465569162818711E-2</v>
      </c>
      <c r="F45" s="42">
        <v>1.4869888475836431E-2</v>
      </c>
      <c r="G45" s="42">
        <v>1.4825956166738289E-2</v>
      </c>
      <c r="H45" s="42">
        <v>1.5165031222123104E-2</v>
      </c>
      <c r="I45" s="42">
        <v>1.5659407878639588E-2</v>
      </c>
      <c r="J45" s="42">
        <v>1.5620932048945588E-2</v>
      </c>
      <c r="K45" s="42">
        <v>1.5986769570011026E-2</v>
      </c>
      <c r="L45" s="42">
        <v>1.5850144092219021E-2</v>
      </c>
      <c r="M45" s="42">
        <v>1.567209162145871E-2</v>
      </c>
      <c r="N45" s="42">
        <v>1.6569200779727095E-2</v>
      </c>
      <c r="O45" s="42">
        <v>1.6555125044029589E-2</v>
      </c>
      <c r="P45" s="42">
        <v>1.6497937757780277E-2</v>
      </c>
      <c r="Q45" s="42">
        <v>1.7594108019639936E-2</v>
      </c>
      <c r="R45" s="42">
        <v>1.8077601410934743E-2</v>
      </c>
      <c r="S45" s="42">
        <v>1.7961383026493041E-2</v>
      </c>
      <c r="T45" s="42">
        <v>1.8984337921214997E-2</v>
      </c>
      <c r="U45" s="42">
        <v>1.8971542685971045E-2</v>
      </c>
      <c r="V45" s="42">
        <v>1.8997361477572559E-2</v>
      </c>
      <c r="W45" s="42">
        <v>1.8058690744920992E-2</v>
      </c>
      <c r="X45" s="42">
        <v>1.9801980198019802E-2</v>
      </c>
      <c r="Y45" s="42">
        <v>1.9596199524940617E-2</v>
      </c>
      <c r="Z45" s="42">
        <v>1.9962570180910792E-2</v>
      </c>
      <c r="AA45" s="42">
        <v>1.95822454308094E-2</v>
      </c>
    </row>
    <row r="46" spans="2:27" x14ac:dyDescent="0.25">
      <c r="B46" s="39" t="s">
        <v>41</v>
      </c>
      <c r="C46" s="42">
        <v>1.8412195604830726E-2</v>
      </c>
      <c r="D46" s="42">
        <v>1.8533280191311279E-2</v>
      </c>
      <c r="E46" s="42">
        <v>1.8670949608512347E-2</v>
      </c>
      <c r="F46" s="42">
        <v>1.900041305245766E-2</v>
      </c>
      <c r="G46" s="42">
        <v>1.9553072625698324E-2</v>
      </c>
      <c r="H46" s="42">
        <v>1.9848349687778769E-2</v>
      </c>
      <c r="I46" s="42">
        <v>2.0552972840714459E-2</v>
      </c>
      <c r="J46" s="42">
        <v>2.0827909398594115E-2</v>
      </c>
      <c r="K46" s="42">
        <v>2.0672546857772877E-2</v>
      </c>
      <c r="L46" s="42">
        <v>2.0749279538904899E-2</v>
      </c>
      <c r="M46" s="42">
        <v>2.1097046413502109E-2</v>
      </c>
      <c r="N46" s="42">
        <v>2.2092267706302793E-2</v>
      </c>
      <c r="O46" s="42">
        <v>2.2190912293060937E-2</v>
      </c>
      <c r="P46" s="42">
        <v>2.3622047244094488E-2</v>
      </c>
      <c r="Q46" s="42">
        <v>2.4959083469721768E-2</v>
      </c>
      <c r="R46" s="42">
        <v>2.6455026455026454E-2</v>
      </c>
      <c r="S46" s="42">
        <v>2.6942074539739558E-2</v>
      </c>
      <c r="T46" s="42">
        <v>2.7527289985761746E-2</v>
      </c>
      <c r="U46" s="42">
        <v>2.8457314028956564E-2</v>
      </c>
      <c r="V46" s="42">
        <v>2.9551451187335091E-2</v>
      </c>
      <c r="W46" s="42">
        <v>2.9909706546275394E-2</v>
      </c>
      <c r="X46" s="42">
        <v>3.0285381479324403E-2</v>
      </c>
      <c r="Y46" s="42">
        <v>2.9691211401425176E-2</v>
      </c>
      <c r="Z46" s="42">
        <v>2.9943855271366188E-2</v>
      </c>
      <c r="AA46" s="42">
        <v>3.0678851174934726E-2</v>
      </c>
    </row>
    <row r="47" spans="2:27" x14ac:dyDescent="0.25">
      <c r="B47" s="39" t="s">
        <v>42</v>
      </c>
      <c r="C47" s="42">
        <v>9.3050881013660661E-3</v>
      </c>
      <c r="D47" s="42">
        <v>9.1669988043045041E-3</v>
      </c>
      <c r="E47" s="42">
        <v>9.0343304557317806E-3</v>
      </c>
      <c r="F47" s="42">
        <v>9.0871540685667079E-3</v>
      </c>
      <c r="G47" s="42">
        <v>8.8096261280618815E-3</v>
      </c>
      <c r="H47" s="42">
        <v>8.697591436217662E-3</v>
      </c>
      <c r="I47" s="42">
        <v>9.0530951798385127E-3</v>
      </c>
      <c r="J47" s="42">
        <v>9.8932569643322057E-3</v>
      </c>
      <c r="K47" s="42">
        <v>1.0198456449834619E-2</v>
      </c>
      <c r="L47" s="42">
        <v>1.0086455331412104E-2</v>
      </c>
      <c r="M47" s="42">
        <v>1.0247136829415311E-2</v>
      </c>
      <c r="N47" s="42">
        <v>9.421702404158544E-3</v>
      </c>
      <c r="O47" s="42">
        <v>8.8059175766114824E-3</v>
      </c>
      <c r="P47" s="42">
        <v>9.3738282714660674E-3</v>
      </c>
      <c r="Q47" s="42">
        <v>9.0016366612111296E-3</v>
      </c>
      <c r="R47" s="42">
        <v>9.700176366843033E-3</v>
      </c>
      <c r="S47" s="42">
        <v>9.8787606645711727E-3</v>
      </c>
      <c r="T47" s="42">
        <v>9.017560512577124E-3</v>
      </c>
      <c r="U47" s="42">
        <v>8.4872690963554674E-3</v>
      </c>
      <c r="V47" s="42">
        <v>9.4986807387862793E-3</v>
      </c>
      <c r="W47" s="42">
        <v>1.0158013544018058E-2</v>
      </c>
      <c r="X47" s="42">
        <v>9.3185789167152012E-3</v>
      </c>
      <c r="Y47" s="42">
        <v>1.0095011876484561E-2</v>
      </c>
      <c r="Z47" s="42">
        <v>9.3574547723019336E-3</v>
      </c>
      <c r="AA47" s="42">
        <v>9.138381201044387E-3</v>
      </c>
    </row>
    <row r="48" spans="2:27" x14ac:dyDescent="0.25">
      <c r="B48" s="39" t="s">
        <v>43</v>
      </c>
      <c r="C48" s="42">
        <v>9.3050881013660661E-3</v>
      </c>
      <c r="D48" s="42">
        <v>9.1669988043045041E-3</v>
      </c>
      <c r="E48" s="42">
        <v>9.2350933547480432E-3</v>
      </c>
      <c r="F48" s="42">
        <v>9.0871540685667079E-3</v>
      </c>
      <c r="G48" s="42">
        <v>9.6691018478727974E-3</v>
      </c>
      <c r="H48" s="42">
        <v>9.8126672613737739E-3</v>
      </c>
      <c r="I48" s="42">
        <v>1.0031808172253487E-2</v>
      </c>
      <c r="J48" s="42">
        <v>1.0153605831814632E-2</v>
      </c>
      <c r="K48" s="42">
        <v>1.0198456449834619E-2</v>
      </c>
      <c r="L48" s="42">
        <v>1.0086455331412104E-2</v>
      </c>
      <c r="M48" s="42">
        <v>9.6443640747438213E-3</v>
      </c>
      <c r="N48" s="42">
        <v>8.4470435347628325E-3</v>
      </c>
      <c r="O48" s="42">
        <v>7.7492074674181052E-3</v>
      </c>
      <c r="P48" s="42">
        <v>7.1241094863142111E-3</v>
      </c>
      <c r="Q48" s="42">
        <v>6.5466448445171853E-3</v>
      </c>
      <c r="R48" s="42">
        <v>6.1728395061728392E-3</v>
      </c>
      <c r="S48" s="42">
        <v>6.7355186349348896E-3</v>
      </c>
      <c r="T48" s="42">
        <v>6.6445182724252493E-3</v>
      </c>
      <c r="U48" s="42">
        <v>5.9910134797803291E-3</v>
      </c>
      <c r="V48" s="42">
        <v>5.8047493403693929E-3</v>
      </c>
      <c r="W48" s="42">
        <v>6.207674943566591E-3</v>
      </c>
      <c r="X48" s="42">
        <v>5.2417006406523005E-3</v>
      </c>
      <c r="Y48" s="42">
        <v>4.7505938242280287E-3</v>
      </c>
      <c r="Z48" s="42">
        <v>4.9906425452276981E-3</v>
      </c>
      <c r="AA48" s="42">
        <v>5.2219321148825066E-3</v>
      </c>
    </row>
    <row r="49" spans="2:27" x14ac:dyDescent="0.25">
      <c r="B49" s="39" t="s">
        <v>44</v>
      </c>
      <c r="C49" s="42">
        <v>1.5640467234211048E-2</v>
      </c>
      <c r="D49" s="42">
        <v>1.5544041450777202E-2</v>
      </c>
      <c r="E49" s="42">
        <v>1.5860269022284681E-2</v>
      </c>
      <c r="F49" s="42">
        <v>1.5902519619991739E-2</v>
      </c>
      <c r="G49" s="42">
        <v>1.5470562956596476E-2</v>
      </c>
      <c r="H49" s="42">
        <v>1.4719000892060661E-2</v>
      </c>
      <c r="I49" s="42">
        <v>1.4680694886224614E-2</v>
      </c>
      <c r="J49" s="42">
        <v>1.4319187711533454E-2</v>
      </c>
      <c r="K49" s="42">
        <v>1.3781697905181918E-2</v>
      </c>
      <c r="L49" s="42">
        <v>1.4121037463976945E-2</v>
      </c>
      <c r="M49" s="42">
        <v>1.4466546112115732E-2</v>
      </c>
      <c r="N49" s="42">
        <v>1.4294996751137101E-2</v>
      </c>
      <c r="O49" s="42">
        <v>1.4793941528707291E-2</v>
      </c>
      <c r="P49" s="42">
        <v>1.4998125234345707E-2</v>
      </c>
      <c r="Q49" s="42">
        <v>1.4320785597381341E-2</v>
      </c>
      <c r="R49" s="42">
        <v>1.4109347442680775E-2</v>
      </c>
      <c r="S49" s="42">
        <v>1.3920071845532105E-2</v>
      </c>
      <c r="T49" s="42">
        <v>1.3763644992880873E-2</v>
      </c>
      <c r="U49" s="42">
        <v>1.3979031452820768E-2</v>
      </c>
      <c r="V49" s="42">
        <v>1.4775725593667546E-2</v>
      </c>
      <c r="W49" s="42">
        <v>1.4108352144469526E-2</v>
      </c>
      <c r="X49" s="42">
        <v>1.3977868375072802E-2</v>
      </c>
      <c r="Y49" s="42">
        <v>1.5439429928741092E-2</v>
      </c>
      <c r="Z49" s="42">
        <v>1.4971927635683094E-2</v>
      </c>
      <c r="AA49" s="42">
        <v>1.5013054830287207E-2</v>
      </c>
    </row>
    <row r="50" spans="2:27" x14ac:dyDescent="0.25">
      <c r="B50" s="39" t="s">
        <v>45</v>
      </c>
      <c r="C50" s="42">
        <v>3.3854682241140369E-2</v>
      </c>
      <c r="D50" s="42">
        <v>3.387803905938621E-2</v>
      </c>
      <c r="E50" s="42">
        <v>3.4531218630797028E-2</v>
      </c>
      <c r="F50" s="42">
        <v>3.5109458901280463E-2</v>
      </c>
      <c r="G50" s="42">
        <v>3.4379028792436615E-2</v>
      </c>
      <c r="H50" s="42">
        <v>3.5013380909901873E-2</v>
      </c>
      <c r="I50" s="42">
        <v>3.5723024223146563E-2</v>
      </c>
      <c r="J50" s="42">
        <v>3.6188492580057276E-2</v>
      </c>
      <c r="K50" s="42">
        <v>3.6383682469680267E-2</v>
      </c>
      <c r="L50" s="42">
        <v>3.6311239193083572E-2</v>
      </c>
      <c r="M50" s="42">
        <v>3.8276069921639545E-2</v>
      </c>
      <c r="N50" s="42">
        <v>3.7361923326835605E-2</v>
      </c>
      <c r="O50" s="42">
        <v>3.7337090524832688E-2</v>
      </c>
      <c r="P50" s="42">
        <v>3.6745406824146981E-2</v>
      </c>
      <c r="Q50" s="42">
        <v>3.5188216039279872E-2</v>
      </c>
      <c r="R50" s="42">
        <v>3.6596119929453261E-2</v>
      </c>
      <c r="S50" s="42">
        <v>3.6371800628648407E-2</v>
      </c>
      <c r="T50" s="42">
        <v>3.4646416706217369E-2</v>
      </c>
      <c r="U50" s="42">
        <v>3.4947578632051925E-2</v>
      </c>
      <c r="V50" s="42">
        <v>3.5356200527704489E-2</v>
      </c>
      <c r="W50" s="42">
        <v>3.3860045146726865E-2</v>
      </c>
      <c r="X50" s="42">
        <v>3.43622597553873E-2</v>
      </c>
      <c r="Y50" s="42">
        <v>3.5035629453681709E-2</v>
      </c>
      <c r="Z50" s="42">
        <v>3.6182158452900813E-2</v>
      </c>
      <c r="AA50" s="42">
        <v>3.6553524804177548E-2</v>
      </c>
    </row>
    <row r="51" spans="2:27" x14ac:dyDescent="0.25">
      <c r="B51" s="39" t="s">
        <v>46</v>
      </c>
      <c r="C51" s="42">
        <v>1.1284894080380123E-2</v>
      </c>
      <c r="D51" s="42">
        <v>1.1159824631327222E-2</v>
      </c>
      <c r="E51" s="42">
        <v>1.1242722344910661E-2</v>
      </c>
      <c r="F51" s="42">
        <v>1.1358942585708385E-2</v>
      </c>
      <c r="G51" s="42">
        <v>1.1388053287494627E-2</v>
      </c>
      <c r="H51" s="42">
        <v>1.1373773416592329E-2</v>
      </c>
      <c r="I51" s="42">
        <v>1.1010521164668462E-2</v>
      </c>
      <c r="J51" s="42">
        <v>1.1455350169226764E-2</v>
      </c>
      <c r="K51" s="42">
        <v>1.1025358324145534E-2</v>
      </c>
      <c r="L51" s="42">
        <v>1.1239193083573486E-2</v>
      </c>
      <c r="M51" s="42">
        <v>1.1452682338758288E-2</v>
      </c>
      <c r="N51" s="42">
        <v>1.1046133853151396E-2</v>
      </c>
      <c r="O51" s="42">
        <v>1.1623811201127158E-2</v>
      </c>
      <c r="P51" s="42">
        <v>1.2373453318335208E-2</v>
      </c>
      <c r="Q51" s="42">
        <v>1.2684124386252046E-2</v>
      </c>
      <c r="R51" s="42">
        <v>1.3668430335097001E-2</v>
      </c>
      <c r="S51" s="42">
        <v>1.3471037269869779E-2</v>
      </c>
      <c r="T51" s="42">
        <v>1.3763644992880873E-2</v>
      </c>
      <c r="U51" s="42">
        <v>1.4977533699450823E-2</v>
      </c>
      <c r="V51" s="42">
        <v>1.4775725593667546E-2</v>
      </c>
      <c r="W51" s="42">
        <v>1.4672686230248307E-2</v>
      </c>
      <c r="X51" s="42">
        <v>1.4560279557367502E-2</v>
      </c>
      <c r="Y51" s="42">
        <v>1.3657957244655582E-2</v>
      </c>
      <c r="Z51" s="42">
        <v>1.3100436681222707E-2</v>
      </c>
      <c r="AA51" s="42">
        <v>1.3054830287206266E-2</v>
      </c>
    </row>
    <row r="52" spans="2:27" x14ac:dyDescent="0.25">
      <c r="B52" s="39" t="s">
        <v>47</v>
      </c>
      <c r="C52" s="42">
        <v>2.8905167293605226E-2</v>
      </c>
      <c r="D52" s="42">
        <v>2.9294539657233956E-2</v>
      </c>
      <c r="E52" s="42">
        <v>2.9512146155390485E-2</v>
      </c>
      <c r="F52" s="42">
        <v>2.9739776951672861E-2</v>
      </c>
      <c r="G52" s="42">
        <v>2.9651912333476579E-2</v>
      </c>
      <c r="H52" s="42">
        <v>2.9214986619090097E-2</v>
      </c>
      <c r="I52" s="42">
        <v>3.009542451676046E-2</v>
      </c>
      <c r="J52" s="42">
        <v>2.9940119760479042E-2</v>
      </c>
      <c r="K52" s="42">
        <v>3.0044101433296583E-2</v>
      </c>
      <c r="L52" s="42">
        <v>3.112391930835735E-2</v>
      </c>
      <c r="M52" s="42">
        <v>3.1042796865581677E-2</v>
      </c>
      <c r="N52" s="42">
        <v>3.1838856400259907E-2</v>
      </c>
      <c r="O52" s="42">
        <v>3.240577668193026E-2</v>
      </c>
      <c r="P52" s="42">
        <v>3.3745781777277842E-2</v>
      </c>
      <c r="Q52" s="42">
        <v>3.3551554828150573E-2</v>
      </c>
      <c r="R52" s="42">
        <v>3.3509700176366841E-2</v>
      </c>
      <c r="S52" s="42">
        <v>3.3677593174674447E-2</v>
      </c>
      <c r="T52" s="42">
        <v>3.5121025154247747E-2</v>
      </c>
      <c r="U52" s="42">
        <v>3.4947578632051925E-2</v>
      </c>
      <c r="V52" s="42">
        <v>3.430079155672823E-2</v>
      </c>
      <c r="W52" s="42">
        <v>3.3860045146726865E-2</v>
      </c>
      <c r="X52" s="42">
        <v>3.3779848573092602E-2</v>
      </c>
      <c r="Y52" s="42">
        <v>3.5035629453681709E-2</v>
      </c>
      <c r="Z52" s="42">
        <v>3.4310667498440424E-2</v>
      </c>
      <c r="AA52" s="42">
        <v>3.5248041775456922E-2</v>
      </c>
    </row>
    <row r="53" spans="2:27" x14ac:dyDescent="0.25">
      <c r="B53" s="39" t="s">
        <v>48</v>
      </c>
      <c r="C53" s="42">
        <v>7.3054840625618692E-2</v>
      </c>
      <c r="D53" s="42">
        <v>7.3136707851733762E-2</v>
      </c>
      <c r="E53" s="42">
        <v>7.2073880746837987E-2</v>
      </c>
      <c r="F53" s="42">
        <v>7.1458075175547295E-2</v>
      </c>
      <c r="G53" s="42">
        <v>7.00472711645896E-2</v>
      </c>
      <c r="H53" s="42">
        <v>6.9357716324710078E-2</v>
      </c>
      <c r="I53" s="42">
        <v>6.6797161732322002E-2</v>
      </c>
      <c r="J53" s="42">
        <v>6.6909658942983605E-2</v>
      </c>
      <c r="K53" s="42">
        <v>6.5325248070562295E-2</v>
      </c>
      <c r="L53" s="42">
        <v>6.512968299711816E-2</v>
      </c>
      <c r="M53" s="42">
        <v>6.4798071127185053E-2</v>
      </c>
      <c r="N53" s="42">
        <v>6.4002599090318385E-2</v>
      </c>
      <c r="O53" s="42">
        <v>6.1993659739344842E-2</v>
      </c>
      <c r="P53" s="42">
        <v>6.2242219722534686E-2</v>
      </c>
      <c r="Q53" s="42">
        <v>6.3011456628477902E-2</v>
      </c>
      <c r="R53" s="42">
        <v>6.0405643738977069E-2</v>
      </c>
      <c r="S53" s="42">
        <v>6.0619667714414009E-2</v>
      </c>
      <c r="T53" s="42">
        <v>5.790223065970574E-2</v>
      </c>
      <c r="U53" s="42">
        <v>5.4418372441337994E-2</v>
      </c>
      <c r="V53" s="42">
        <v>5.4353562005277044E-2</v>
      </c>
      <c r="W53" s="42">
        <v>5.3047404063205419E-2</v>
      </c>
      <c r="X53" s="42">
        <v>5.1834595224228307E-2</v>
      </c>
      <c r="Y53" s="42">
        <v>5.1068883610451303E-2</v>
      </c>
      <c r="Z53" s="42">
        <v>5.3649407361197755E-2</v>
      </c>
      <c r="AA53" s="42">
        <v>5.4830287206266322E-2</v>
      </c>
    </row>
    <row r="54" spans="2:27" x14ac:dyDescent="0.25">
      <c r="B54" s="39" t="s">
        <v>49</v>
      </c>
      <c r="C54" s="42">
        <v>2.6529400118788359E-2</v>
      </c>
      <c r="D54" s="42">
        <v>2.6504583499402153E-2</v>
      </c>
      <c r="E54" s="42">
        <v>2.6500702670146557E-2</v>
      </c>
      <c r="F54" s="42">
        <v>2.5815778603882691E-2</v>
      </c>
      <c r="G54" s="42">
        <v>2.6214009454232919E-2</v>
      </c>
      <c r="H54" s="42">
        <v>2.6761819803746655E-2</v>
      </c>
      <c r="I54" s="42">
        <v>2.7159285539515538E-2</v>
      </c>
      <c r="J54" s="42">
        <v>2.7857328820619632E-2</v>
      </c>
      <c r="K54" s="42">
        <v>2.8390297684674753E-2</v>
      </c>
      <c r="L54" s="42">
        <v>2.9106628242074929E-2</v>
      </c>
      <c r="M54" s="42">
        <v>2.923447860156721E-2</v>
      </c>
      <c r="N54" s="42">
        <v>2.9564652371669914E-2</v>
      </c>
      <c r="O54" s="42">
        <v>2.9940119760479042E-2</v>
      </c>
      <c r="P54" s="42">
        <v>3.0746156730408699E-2</v>
      </c>
      <c r="Q54" s="42">
        <v>3.1505728314238951E-2</v>
      </c>
      <c r="R54" s="42">
        <v>3.0423280423280422E-2</v>
      </c>
      <c r="S54" s="42">
        <v>3.0085316569375842E-2</v>
      </c>
      <c r="T54" s="42">
        <v>3.0849549121974372E-2</v>
      </c>
      <c r="U54" s="42">
        <v>2.8956565152271591E-2</v>
      </c>
      <c r="V54" s="42">
        <v>2.849604221635884E-2</v>
      </c>
      <c r="W54" s="42">
        <v>2.8781038374717832E-2</v>
      </c>
      <c r="X54" s="42">
        <v>2.9120559114735003E-2</v>
      </c>
      <c r="Y54" s="42">
        <v>2.9097387173396674E-2</v>
      </c>
      <c r="Z54" s="42">
        <v>3.0567685589519649E-2</v>
      </c>
      <c r="AA54" s="42">
        <v>3.0678851174934726E-2</v>
      </c>
    </row>
    <row r="55" spans="2:27" x14ac:dyDescent="0.25">
      <c r="B55" s="39" t="s">
        <v>50</v>
      </c>
      <c r="C55" s="40">
        <v>1</v>
      </c>
      <c r="D55" s="40">
        <v>1</v>
      </c>
      <c r="E55" s="40">
        <v>1</v>
      </c>
      <c r="F55" s="40">
        <v>1</v>
      </c>
      <c r="G55" s="40">
        <v>1</v>
      </c>
      <c r="H55" s="40">
        <v>1</v>
      </c>
      <c r="I55" s="40">
        <v>1</v>
      </c>
      <c r="J55" s="40">
        <v>1</v>
      </c>
      <c r="K55" s="40">
        <v>1</v>
      </c>
      <c r="L55" s="40">
        <v>1</v>
      </c>
      <c r="M55" s="40">
        <v>1</v>
      </c>
      <c r="N55" s="40">
        <v>1</v>
      </c>
      <c r="O55" s="40">
        <v>1</v>
      </c>
      <c r="P55" s="40">
        <v>1</v>
      </c>
      <c r="Q55" s="40">
        <v>1</v>
      </c>
      <c r="R55" s="40">
        <v>1</v>
      </c>
      <c r="S55" s="40">
        <v>1</v>
      </c>
      <c r="T55" s="40">
        <v>1</v>
      </c>
      <c r="U55" s="40">
        <v>1</v>
      </c>
      <c r="V55" s="40">
        <v>1</v>
      </c>
      <c r="W55" s="40">
        <v>1</v>
      </c>
      <c r="X55" s="40">
        <v>1</v>
      </c>
      <c r="Y55" s="40">
        <v>1</v>
      </c>
      <c r="Z55" s="40">
        <v>1</v>
      </c>
      <c r="AA55" s="40">
        <v>1</v>
      </c>
    </row>
    <row r="56" spans="2:27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2:27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2:27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2:27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2:27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2:27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2:27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2:27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2:27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9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2:29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2:29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9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2:29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2:29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2:29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2:29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 s="41"/>
    </row>
  </sheetData>
  <mergeCells count="1">
    <mergeCell ref="X2:AA2"/>
  </mergeCells>
  <conditionalFormatting pivot="1" sqref="C7:AA54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3E893-D86F-4987-89C8-65D00A60C88C}">
  <sheetPr>
    <tabColor theme="7" tint="0.79998168889431442"/>
  </sheetPr>
  <dimension ref="A1:AD73"/>
  <sheetViews>
    <sheetView showGridLines="0" showRowColHeaders="0" topLeftCell="A3" workbookViewId="0">
      <selection activeCell="X3" sqref="X3:AA3"/>
    </sheetView>
  </sheetViews>
  <sheetFormatPr baseColWidth="10" defaultRowHeight="12" x14ac:dyDescent="0.25"/>
  <cols>
    <col min="1" max="1" width="4.140625" style="25" customWidth="1"/>
    <col min="2" max="2" width="21" style="37" bestFit="1" customWidth="1"/>
    <col min="3" max="27" width="7.42578125" style="37" customWidth="1"/>
    <col min="28" max="28" width="9.42578125" style="25" bestFit="1" customWidth="1"/>
    <col min="29" max="16384" width="11.42578125" style="25"/>
  </cols>
  <sheetData>
    <row r="1" spans="1:30" s="53" customFormat="1" hidden="1" x14ac:dyDescent="0.2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30" s="53" customFormat="1" ht="9" customHeight="1" x14ac:dyDescent="0.2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30" s="53" customFormat="1" ht="27" customHeight="1" x14ac:dyDescent="0.25">
      <c r="B3" s="61" t="str">
        <f>I4</f>
        <v>Endring i innveid melkemengde 1995 - 2019 i Trøndelag i prosent - (1995 = 100%)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93" t="s">
        <v>121</v>
      </c>
      <c r="Y3" s="93"/>
      <c r="Z3" s="93"/>
      <c r="AA3" s="93"/>
    </row>
    <row r="4" spans="1:30" s="53" customFormat="1" ht="15.6" hidden="1" x14ac:dyDescent="0.25">
      <c r="A4" s="49"/>
      <c r="B4" s="58" t="s">
        <v>0</v>
      </c>
      <c r="C4" s="58" t="s" vm="1">
        <v>52</v>
      </c>
      <c r="D4" s="58"/>
      <c r="E4" s="58" t="str" vm="1">
        <f>IF(C4="All","Midt-Norge",C4)</f>
        <v>Trøndelag</v>
      </c>
      <c r="F4" s="58"/>
      <c r="G4" s="58"/>
      <c r="H4" s="58"/>
      <c r="I4" s="63" t="str">
        <f>_xlfn.CONCAT("Endring i innveid melkemengde 1995 - 2019 i ",E4," i prosent - (1995 = 100%)")</f>
        <v>Endring i innveid melkemengde 1995 - 2019 i Trøndelag i prosent - (1995 = 100%)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57"/>
      <c r="U4" s="57"/>
      <c r="V4" s="57"/>
      <c r="W4" s="57"/>
      <c r="X4" s="57"/>
      <c r="Y4" s="57"/>
      <c r="Z4" s="57"/>
      <c r="AA4" s="57"/>
      <c r="AB4" s="54"/>
      <c r="AC4" s="54"/>
      <c r="AD4" s="54"/>
    </row>
    <row r="5" spans="1:30" s="53" customFormat="1" hidden="1" x14ac:dyDescent="0.25">
      <c r="A5" s="49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6"/>
      <c r="U5" s="56"/>
      <c r="V5" s="56"/>
      <c r="W5" s="56"/>
      <c r="X5" s="56"/>
      <c r="Y5" s="56"/>
      <c r="Z5" s="56"/>
      <c r="AA5" s="56"/>
    </row>
    <row r="6" spans="1:30" hidden="1" x14ac:dyDescent="0.25">
      <c r="B6" s="58" t="s">
        <v>51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30" ht="18.600000000000001" customHeight="1" x14ac:dyDescent="0.25">
      <c r="B7" s="39"/>
      <c r="C7" s="59">
        <v>1995</v>
      </c>
      <c r="D7" s="59">
        <v>1996</v>
      </c>
      <c r="E7" s="59">
        <v>1997</v>
      </c>
      <c r="F7" s="59">
        <v>1998</v>
      </c>
      <c r="G7" s="59">
        <v>1999</v>
      </c>
      <c r="H7" s="59">
        <v>2000</v>
      </c>
      <c r="I7" s="59">
        <v>2001</v>
      </c>
      <c r="J7" s="59">
        <v>2002</v>
      </c>
      <c r="K7" s="59">
        <v>2003</v>
      </c>
      <c r="L7" s="59">
        <v>2004</v>
      </c>
      <c r="M7" s="59">
        <v>2005</v>
      </c>
      <c r="N7" s="59">
        <v>2006</v>
      </c>
      <c r="O7" s="59">
        <v>2007</v>
      </c>
      <c r="P7" s="59">
        <v>2008</v>
      </c>
      <c r="Q7" s="59">
        <v>2009</v>
      </c>
      <c r="R7" s="59">
        <v>2010</v>
      </c>
      <c r="S7" s="59">
        <v>2011</v>
      </c>
      <c r="T7" s="59">
        <v>2012</v>
      </c>
      <c r="U7" s="59">
        <v>2013</v>
      </c>
      <c r="V7" s="59">
        <v>2014</v>
      </c>
      <c r="W7" s="59">
        <v>2015</v>
      </c>
      <c r="X7" s="59">
        <v>2016</v>
      </c>
      <c r="Y7" s="59">
        <v>2017</v>
      </c>
      <c r="Z7" s="59">
        <v>2018</v>
      </c>
      <c r="AA7" s="59">
        <v>2019</v>
      </c>
    </row>
    <row r="8" spans="1:30" x14ac:dyDescent="0.25">
      <c r="B8" s="39" t="s">
        <v>2</v>
      </c>
      <c r="C8" s="60">
        <v>1</v>
      </c>
      <c r="D8" s="60">
        <v>0.97703671200819076</v>
      </c>
      <c r="E8" s="60">
        <v>0.9520384671639609</v>
      </c>
      <c r="F8" s="60">
        <v>0.93276407781190585</v>
      </c>
      <c r="G8" s="60">
        <v>0.93322173467895275</v>
      </c>
      <c r="H8" s="60">
        <v>0.84775705718882544</v>
      </c>
      <c r="I8" s="60">
        <v>0.78659558285797859</v>
      </c>
      <c r="J8" s="60">
        <v>0.75020198917653946</v>
      </c>
      <c r="K8" s="60">
        <v>0.73138364779874221</v>
      </c>
      <c r="L8" s="60">
        <v>0.73087611525522889</v>
      </c>
      <c r="M8" s="60">
        <v>0.70776656428258011</v>
      </c>
      <c r="N8" s="60">
        <v>0.66359514406903608</v>
      </c>
      <c r="O8" s="60">
        <v>0.68465701330993123</v>
      </c>
      <c r="P8" s="60">
        <v>0.64487348252157384</v>
      </c>
      <c r="Q8" s="60">
        <v>0.63887670030715227</v>
      </c>
      <c r="R8" s="60">
        <v>0.66977475500950712</v>
      </c>
      <c r="S8" s="60">
        <v>0.6577371654234313</v>
      </c>
      <c r="T8" s="60">
        <v>0.66407474038320913</v>
      </c>
      <c r="U8" s="60">
        <v>0.66958475939739648</v>
      </c>
      <c r="V8" s="60">
        <v>0.63593491297352633</v>
      </c>
      <c r="W8" s="60">
        <v>0.64152830188679244</v>
      </c>
      <c r="X8" s="60">
        <v>0.63771376334649699</v>
      </c>
      <c r="Y8" s="60">
        <v>0.55617346789527566</v>
      </c>
      <c r="Z8" s="60">
        <v>0.49652508410121399</v>
      </c>
      <c r="AA8" s="60">
        <v>0.47879640193067136</v>
      </c>
    </row>
    <row r="9" spans="1:30" x14ac:dyDescent="0.25">
      <c r="B9" s="39" t="s">
        <v>3</v>
      </c>
      <c r="C9" s="60">
        <v>1</v>
      </c>
      <c r="D9" s="60">
        <v>0.98757383772533891</v>
      </c>
      <c r="E9" s="60">
        <v>0.99814565543415057</v>
      </c>
      <c r="F9" s="60">
        <v>1.0080513573898937</v>
      </c>
      <c r="G9" s="60">
        <v>0.98558188718513762</v>
      </c>
      <c r="H9" s="60">
        <v>0.93255804486885197</v>
      </c>
      <c r="I9" s="60">
        <v>0.90603697242371373</v>
      </c>
      <c r="J9" s="60">
        <v>0.92469975208888078</v>
      </c>
      <c r="K9" s="60">
        <v>0.94499317479264222</v>
      </c>
      <c r="L9" s="60">
        <v>0.96097695344780099</v>
      </c>
      <c r="M9" s="60">
        <v>0.96094634713677962</v>
      </c>
      <c r="N9" s="60">
        <v>0.95136657178710249</v>
      </c>
      <c r="O9" s="60">
        <v>1.0034891194564319</v>
      </c>
      <c r="P9" s="60">
        <v>0.97064854773054199</v>
      </c>
      <c r="Q9" s="60">
        <v>0.96357848988461425</v>
      </c>
      <c r="R9" s="60">
        <v>0.9699421846784807</v>
      </c>
      <c r="S9" s="60">
        <v>0.95197774921188749</v>
      </c>
      <c r="T9" s="60">
        <v>0.9847670247605057</v>
      </c>
      <c r="U9" s="60">
        <v>0.96026930493067675</v>
      </c>
      <c r="V9" s="60">
        <v>0.92060744345484047</v>
      </c>
      <c r="W9" s="60">
        <v>0.92228001713953411</v>
      </c>
      <c r="X9" s="60">
        <v>0.92550824840082024</v>
      </c>
      <c r="Y9" s="60">
        <v>0.88883295075444557</v>
      </c>
      <c r="Z9" s="60">
        <v>0.91905398953264161</v>
      </c>
      <c r="AA9" s="60">
        <v>0.89330915434762648</v>
      </c>
    </row>
    <row r="10" spans="1:30" x14ac:dyDescent="0.25">
      <c r="B10" s="39" t="s">
        <v>4</v>
      </c>
      <c r="C10" s="60">
        <v>1</v>
      </c>
      <c r="D10" s="60">
        <v>0.98762227989618689</v>
      </c>
      <c r="E10" s="60">
        <v>0.99668496705929333</v>
      </c>
      <c r="F10" s="60">
        <v>0.98355400279496907</v>
      </c>
      <c r="G10" s="60">
        <v>0.97785266520263536</v>
      </c>
      <c r="H10" s="60">
        <v>0.89707346775803554</v>
      </c>
      <c r="I10" s="60">
        <v>0.83727650229586736</v>
      </c>
      <c r="J10" s="60">
        <v>0.82765002994609693</v>
      </c>
      <c r="K10" s="60">
        <v>0.80120403274106611</v>
      </c>
      <c r="L10" s="60">
        <v>0.78498702335795567</v>
      </c>
      <c r="M10" s="60">
        <v>0.773607506488321</v>
      </c>
      <c r="N10" s="60">
        <v>0.75983230185665807</v>
      </c>
      <c r="O10" s="60">
        <v>0.80814533839089642</v>
      </c>
      <c r="P10" s="60">
        <v>0.75863445797564388</v>
      </c>
      <c r="Q10" s="60">
        <v>0.83369934118586542</v>
      </c>
      <c r="R10" s="60">
        <v>0.86876741864643636</v>
      </c>
      <c r="S10" s="60">
        <v>0.8368015571970453</v>
      </c>
      <c r="T10" s="60">
        <v>0.86490277500499102</v>
      </c>
      <c r="U10" s="60">
        <v>0.85040527051307657</v>
      </c>
      <c r="V10" s="60">
        <v>0.86962168097424641</v>
      </c>
      <c r="W10" s="60">
        <v>0.90678578558594536</v>
      </c>
      <c r="X10" s="60">
        <v>0.87789119584747455</v>
      </c>
      <c r="Y10" s="60">
        <v>0.8418548612497504</v>
      </c>
      <c r="Z10" s="60">
        <v>0.88442543421840691</v>
      </c>
      <c r="AA10" s="60">
        <v>0.85991475344380119</v>
      </c>
    </row>
    <row r="11" spans="1:30" x14ac:dyDescent="0.25">
      <c r="B11" s="39" t="s">
        <v>5</v>
      </c>
      <c r="C11" s="60">
        <v>1</v>
      </c>
      <c r="D11" s="60">
        <v>0.98164055920498572</v>
      </c>
      <c r="E11" s="60">
        <v>0.9884081185784066</v>
      </c>
      <c r="F11" s="60">
        <v>0.97365167593060464</v>
      </c>
      <c r="G11" s="60">
        <v>0.95201953848745158</v>
      </c>
      <c r="H11" s="60">
        <v>0.91495300656897427</v>
      </c>
      <c r="I11" s="60">
        <v>0.8714084554488799</v>
      </c>
      <c r="J11" s="60">
        <v>0.83558497557689071</v>
      </c>
      <c r="K11" s="60">
        <v>0.85567508842849926</v>
      </c>
      <c r="L11" s="60">
        <v>0.87097860872494526</v>
      </c>
      <c r="M11" s="60">
        <v>0.90028633990230755</v>
      </c>
      <c r="N11" s="60">
        <v>0.9147717702543372</v>
      </c>
      <c r="O11" s="60">
        <v>0.94458480714165405</v>
      </c>
      <c r="P11" s="60">
        <v>0.92470944921677611</v>
      </c>
      <c r="Q11" s="60">
        <v>0.9147717702543372</v>
      </c>
      <c r="R11" s="60">
        <v>0.95658733367020377</v>
      </c>
      <c r="S11" s="60">
        <v>0.91856863735893557</v>
      </c>
      <c r="T11" s="60">
        <v>0.96243304699343102</v>
      </c>
      <c r="U11" s="60">
        <v>1.0017806973218797</v>
      </c>
      <c r="V11" s="60">
        <v>1.0558901802257032</v>
      </c>
      <c r="W11" s="60">
        <v>1.0885234967155129</v>
      </c>
      <c r="X11" s="60">
        <v>1.1576338217955198</v>
      </c>
      <c r="Y11" s="60">
        <v>1.1614071079669868</v>
      </c>
      <c r="Z11" s="60">
        <v>1.1926670035371398</v>
      </c>
      <c r="AA11" s="60">
        <v>1.170659255516254</v>
      </c>
    </row>
    <row r="12" spans="1:30" x14ac:dyDescent="0.25">
      <c r="B12" s="39" t="s">
        <v>6</v>
      </c>
      <c r="C12" s="60">
        <v>1</v>
      </c>
      <c r="D12" s="60">
        <v>0.99036799209681403</v>
      </c>
      <c r="E12" s="60">
        <v>1.0058456408989873</v>
      </c>
      <c r="F12" s="60">
        <v>0.99766633736725119</v>
      </c>
      <c r="G12" s="60">
        <v>0.98492393183502092</v>
      </c>
      <c r="H12" s="60">
        <v>0.88792294393677451</v>
      </c>
      <c r="I12" s="60">
        <v>0.88428698444060261</v>
      </c>
      <c r="J12" s="60">
        <v>0.85942874783897261</v>
      </c>
      <c r="K12" s="60">
        <v>0.88080884168930595</v>
      </c>
      <c r="L12" s="60">
        <v>0.90516176833786122</v>
      </c>
      <c r="M12" s="60">
        <v>0.85675475426031122</v>
      </c>
      <c r="N12" s="60">
        <v>0.85477895776734991</v>
      </c>
      <c r="O12" s="60">
        <v>0.84712274635712526</v>
      </c>
      <c r="P12" s="60">
        <v>0.84885156828846631</v>
      </c>
      <c r="Q12" s="60">
        <v>0.86762163497159794</v>
      </c>
      <c r="R12" s="60">
        <v>0.86826969622128913</v>
      </c>
      <c r="S12" s="60">
        <v>0.84020844653000737</v>
      </c>
      <c r="T12" s="60">
        <v>0.88365275376636199</v>
      </c>
      <c r="U12" s="60">
        <v>0.88136823907137563</v>
      </c>
      <c r="V12" s="60">
        <v>0.87354778957767343</v>
      </c>
      <c r="W12" s="60">
        <v>0.9046196591751049</v>
      </c>
      <c r="X12" s="60">
        <v>0.88056853544084956</v>
      </c>
      <c r="Y12" s="60">
        <v>0.82113904667819215</v>
      </c>
      <c r="Z12" s="60">
        <v>0.81701111385527292</v>
      </c>
      <c r="AA12" s="60">
        <v>0.80652408001975795</v>
      </c>
    </row>
    <row r="13" spans="1:30" x14ac:dyDescent="0.25">
      <c r="B13" s="39" t="s">
        <v>7</v>
      </c>
      <c r="C13" s="60">
        <v>1</v>
      </c>
      <c r="D13" s="60">
        <v>0.99928315412186375</v>
      </c>
      <c r="E13" s="60">
        <v>0.96086762246117086</v>
      </c>
      <c r="F13" s="60">
        <v>0.9532234169653524</v>
      </c>
      <c r="G13" s="60">
        <v>0.9330234169653524</v>
      </c>
      <c r="H13" s="60">
        <v>0.85908673835125438</v>
      </c>
      <c r="I13" s="60">
        <v>0.77507718040621265</v>
      </c>
      <c r="J13" s="60">
        <v>0.74432640382317794</v>
      </c>
      <c r="K13" s="60">
        <v>0.74842270011947432</v>
      </c>
      <c r="L13" s="60">
        <v>0.72879330943847076</v>
      </c>
      <c r="M13" s="60">
        <v>0.70824372759856635</v>
      </c>
      <c r="N13" s="60">
        <v>0.7182795698924731</v>
      </c>
      <c r="O13" s="60">
        <v>0.68363201911589011</v>
      </c>
      <c r="P13" s="60">
        <v>0.64109916367980879</v>
      </c>
      <c r="Q13" s="60">
        <v>0.56033452807646356</v>
      </c>
      <c r="R13" s="60">
        <v>0.53783536439665469</v>
      </c>
      <c r="S13" s="60">
        <v>0.51387813620071687</v>
      </c>
      <c r="T13" s="60">
        <v>0.49357156511350064</v>
      </c>
      <c r="U13" s="60">
        <v>0.4407094384707288</v>
      </c>
      <c r="V13" s="60">
        <v>0.39861863799283154</v>
      </c>
      <c r="W13" s="60">
        <v>0.39733452807646358</v>
      </c>
      <c r="X13" s="60">
        <v>0.3749706093189964</v>
      </c>
      <c r="Y13" s="60">
        <v>0.34506451612903227</v>
      </c>
      <c r="Z13" s="60">
        <v>0.34614814814814815</v>
      </c>
      <c r="AA13" s="60">
        <v>0.32936176821983271</v>
      </c>
    </row>
    <row r="14" spans="1:30" x14ac:dyDescent="0.25">
      <c r="B14" s="39" t="s">
        <v>8</v>
      </c>
      <c r="C14" s="60">
        <v>1</v>
      </c>
      <c r="D14" s="60">
        <v>0.92342342342342343</v>
      </c>
      <c r="E14" s="60">
        <v>0.90106486486486492</v>
      </c>
      <c r="F14" s="60">
        <v>0.9387540540540541</v>
      </c>
      <c r="G14" s="60">
        <v>0.97065135135135139</v>
      </c>
      <c r="H14" s="60">
        <v>0.89933873873873871</v>
      </c>
      <c r="I14" s="60">
        <v>0.79358738738738732</v>
      </c>
      <c r="J14" s="60">
        <v>0.78281351351351347</v>
      </c>
      <c r="K14" s="60">
        <v>0.83286486486486488</v>
      </c>
      <c r="L14" s="60">
        <v>0.70900900900900898</v>
      </c>
      <c r="M14" s="60">
        <v>0.74954954954954955</v>
      </c>
      <c r="N14" s="60">
        <v>0.74144144144144142</v>
      </c>
      <c r="O14" s="60">
        <v>0.58288288288288292</v>
      </c>
      <c r="P14" s="60">
        <v>0.42702702702702705</v>
      </c>
      <c r="Q14" s="60">
        <v>0.42432432432432432</v>
      </c>
      <c r="R14" s="60">
        <v>0.4203972972972973</v>
      </c>
      <c r="S14" s="60">
        <v>0.41954954954954954</v>
      </c>
      <c r="T14" s="60">
        <v>0.50122162162162165</v>
      </c>
      <c r="U14" s="60">
        <v>0.46401531531531531</v>
      </c>
      <c r="V14" s="60">
        <v>0.46679549549549554</v>
      </c>
      <c r="W14" s="60">
        <v>0.41556486486486488</v>
      </c>
      <c r="X14" s="60">
        <v>0.45824414414414416</v>
      </c>
      <c r="Y14" s="60">
        <v>0.46555315315315315</v>
      </c>
      <c r="Z14" s="60">
        <v>0.47242702702702705</v>
      </c>
      <c r="AA14" s="60">
        <v>0.47377837837837838</v>
      </c>
    </row>
    <row r="15" spans="1:30" x14ac:dyDescent="0.25">
      <c r="B15" s="39" t="s">
        <v>9</v>
      </c>
      <c r="C15" s="60">
        <v>1</v>
      </c>
      <c r="D15" s="60">
        <v>1.0022288981490455</v>
      </c>
      <c r="E15" s="60">
        <v>0.99887954259133638</v>
      </c>
      <c r="F15" s="60">
        <v>0.9971926543269698</v>
      </c>
      <c r="G15" s="60">
        <v>0.9879088089931195</v>
      </c>
      <c r="H15" s="60">
        <v>0.93613431534063374</v>
      </c>
      <c r="I15" s="60">
        <v>0.88812355848434932</v>
      </c>
      <c r="J15" s="60">
        <v>0.93234615757340822</v>
      </c>
      <c r="K15" s="60">
        <v>0.99203827890299456</v>
      </c>
      <c r="L15" s="60">
        <v>0.98943696094582811</v>
      </c>
      <c r="M15" s="60">
        <v>0.96850470006783607</v>
      </c>
      <c r="N15" s="60">
        <v>0.97199341021416807</v>
      </c>
      <c r="O15" s="60">
        <v>0.95745711793778465</v>
      </c>
      <c r="P15" s="60">
        <v>0.88264366702199826</v>
      </c>
      <c r="Q15" s="60">
        <v>0.797170268436864</v>
      </c>
      <c r="R15" s="60">
        <v>0.77369745130342082</v>
      </c>
      <c r="S15" s="60">
        <v>0.7198935943405369</v>
      </c>
      <c r="T15" s="60">
        <v>0.75757263300707434</v>
      </c>
      <c r="U15" s="60">
        <v>0.73220273282294801</v>
      </c>
      <c r="V15" s="60">
        <v>0.72914788254675844</v>
      </c>
      <c r="W15" s="60">
        <v>0.73079300319798424</v>
      </c>
      <c r="X15" s="60">
        <v>0.69729314856090707</v>
      </c>
      <c r="Y15" s="60">
        <v>0.65406182769648225</v>
      </c>
      <c r="Z15" s="60">
        <v>0.61686364957844753</v>
      </c>
      <c r="AA15" s="60">
        <v>0.61002209516426009</v>
      </c>
    </row>
    <row r="16" spans="1:30" x14ac:dyDescent="0.25">
      <c r="B16" s="39" t="s">
        <v>10</v>
      </c>
      <c r="C16" s="60">
        <v>1</v>
      </c>
      <c r="D16" s="60">
        <v>1.0007578628268283</v>
      </c>
      <c r="E16" s="60">
        <v>1.0078471011746875</v>
      </c>
      <c r="F16" s="60">
        <v>1.0052821144372868</v>
      </c>
      <c r="G16" s="60">
        <v>0.9482582417582418</v>
      </c>
      <c r="H16" s="60">
        <v>0.91304414550966262</v>
      </c>
      <c r="I16" s="60">
        <v>0.85528666161424793</v>
      </c>
      <c r="J16" s="60">
        <v>0.85635543766578248</v>
      </c>
      <c r="K16" s="60">
        <v>0.89346551724137935</v>
      </c>
      <c r="L16" s="60">
        <v>0.91474043198181132</v>
      </c>
      <c r="M16" s="60">
        <v>0.94619173929518752</v>
      </c>
      <c r="N16" s="60">
        <v>0.95755968169761274</v>
      </c>
      <c r="O16" s="60">
        <v>1.0250094732853354</v>
      </c>
      <c r="P16" s="60">
        <v>0.98408488063660482</v>
      </c>
      <c r="Q16" s="60">
        <v>0.99507389162561577</v>
      </c>
      <c r="R16" s="60">
        <v>1.0037214854111405</v>
      </c>
      <c r="S16" s="60">
        <v>0.9882921561197423</v>
      </c>
      <c r="T16" s="60">
        <v>1.0497345585449034</v>
      </c>
      <c r="U16" s="60">
        <v>1.0445367563471011</v>
      </c>
      <c r="V16" s="60">
        <v>0.99969514967790818</v>
      </c>
      <c r="W16" s="60">
        <v>1.025428760894278</v>
      </c>
      <c r="X16" s="60">
        <v>1.1029194770746495</v>
      </c>
      <c r="Y16" s="60">
        <v>1.1088865100416825</v>
      </c>
      <c r="Z16" s="60">
        <v>1.109251042061387</v>
      </c>
      <c r="AA16" s="60">
        <v>1.0806028798787419</v>
      </c>
    </row>
    <row r="17" spans="2:27" x14ac:dyDescent="0.25">
      <c r="B17" s="39" t="s">
        <v>11</v>
      </c>
      <c r="C17" s="60">
        <v>1</v>
      </c>
      <c r="D17" s="60">
        <v>0.99004380724810837</v>
      </c>
      <c r="E17" s="60">
        <v>0.99371724412584639</v>
      </c>
      <c r="F17" s="60">
        <v>0.96599183592194349</v>
      </c>
      <c r="G17" s="60">
        <v>0.95552220230983664</v>
      </c>
      <c r="H17" s="60">
        <v>0.88396117084826753</v>
      </c>
      <c r="I17" s="60">
        <v>0.82008422939068093</v>
      </c>
      <c r="J17" s="60">
        <v>0.7803490641178813</v>
      </c>
      <c r="K17" s="60">
        <v>0.7969684388689765</v>
      </c>
      <c r="L17" s="60">
        <v>0.75965750696933487</v>
      </c>
      <c r="M17" s="60">
        <v>0.75109518120270813</v>
      </c>
      <c r="N17" s="60">
        <v>0.70529669454400634</v>
      </c>
      <c r="O17" s="60">
        <v>0.71087216248506568</v>
      </c>
      <c r="P17" s="60">
        <v>0.7338709677419355</v>
      </c>
      <c r="Q17" s="60">
        <v>0.72202309836718437</v>
      </c>
      <c r="R17" s="60">
        <v>0.69853813221823979</v>
      </c>
      <c r="S17" s="60">
        <v>0.65314088012743932</v>
      </c>
      <c r="T17" s="60">
        <v>0.65497739944245315</v>
      </c>
      <c r="U17" s="60">
        <v>0.68055983671843878</v>
      </c>
      <c r="V17" s="60">
        <v>0.66926324173635998</v>
      </c>
      <c r="W17" s="60">
        <v>0.69279151732377542</v>
      </c>
      <c r="X17" s="60">
        <v>0.71602857427319799</v>
      </c>
      <c r="Y17" s="60">
        <v>0.70065432098765434</v>
      </c>
      <c r="Z17" s="60">
        <v>0.7176004579848666</v>
      </c>
      <c r="AA17" s="60">
        <v>0.70158472720031861</v>
      </c>
    </row>
    <row r="18" spans="2:27" x14ac:dyDescent="0.25">
      <c r="B18" s="39" t="s">
        <v>12</v>
      </c>
      <c r="C18" s="60">
        <v>1</v>
      </c>
      <c r="D18" s="60">
        <v>0.95982475764354958</v>
      </c>
      <c r="E18" s="60">
        <v>0.93548210290827749</v>
      </c>
      <c r="F18" s="60">
        <v>0.93380919090231174</v>
      </c>
      <c r="G18" s="60">
        <v>0.93230480984340036</v>
      </c>
      <c r="H18" s="60">
        <v>0.89832857941834454</v>
      </c>
      <c r="I18" s="60">
        <v>0.8684224459358687</v>
      </c>
      <c r="J18" s="60">
        <v>0.87868204697986574</v>
      </c>
      <c r="K18" s="60">
        <v>0.88597641685309458</v>
      </c>
      <c r="L18" s="60">
        <v>0.89541387024608499</v>
      </c>
      <c r="M18" s="60">
        <v>0.90771812080536918</v>
      </c>
      <c r="N18" s="60">
        <v>0.93279269202087989</v>
      </c>
      <c r="O18" s="60">
        <v>1.0043810589112603</v>
      </c>
      <c r="P18" s="60">
        <v>0.98359433258762119</v>
      </c>
      <c r="Q18" s="60">
        <v>0.9856450410141685</v>
      </c>
      <c r="R18" s="60">
        <v>0.99794230052199839</v>
      </c>
      <c r="S18" s="60">
        <v>0.97101304996271443</v>
      </c>
      <c r="T18" s="60">
        <v>1.0235895786726323</v>
      </c>
      <c r="U18" s="60">
        <v>1.0212013422818793</v>
      </c>
      <c r="V18" s="60">
        <v>1.0249509694258017</v>
      </c>
      <c r="W18" s="60">
        <v>1.0490979679343773</v>
      </c>
      <c r="X18" s="60">
        <v>1.0405595637583893</v>
      </c>
      <c r="Y18" s="60">
        <v>1.0335631991051455</v>
      </c>
      <c r="Z18" s="60">
        <v>1.0484224459358689</v>
      </c>
      <c r="AA18" s="60">
        <v>1.0259400633855331</v>
      </c>
    </row>
    <row r="19" spans="2:27" x14ac:dyDescent="0.25">
      <c r="B19" s="39" t="s">
        <v>13</v>
      </c>
      <c r="C19" s="60">
        <v>1</v>
      </c>
      <c r="D19" s="60">
        <v>0.98331870061457416</v>
      </c>
      <c r="E19" s="60">
        <v>0.97193064091308168</v>
      </c>
      <c r="F19" s="60">
        <v>0.92541000877963131</v>
      </c>
      <c r="G19" s="60">
        <v>0.93612701199882942</v>
      </c>
      <c r="H19" s="60">
        <v>0.83687152472929471</v>
      </c>
      <c r="I19" s="60">
        <v>0.76210447761194022</v>
      </c>
      <c r="J19" s="60">
        <v>0.77331840796019902</v>
      </c>
      <c r="K19" s="60">
        <v>0.75685894059116177</v>
      </c>
      <c r="L19" s="60">
        <v>0.75680421422300259</v>
      </c>
      <c r="M19" s="60">
        <v>0.79572724612232948</v>
      </c>
      <c r="N19" s="60">
        <v>0.77641205736025753</v>
      </c>
      <c r="O19" s="60">
        <v>0.84050336552531457</v>
      </c>
      <c r="P19" s="60">
        <v>0.81357916300848698</v>
      </c>
      <c r="Q19" s="60">
        <v>0.85308750365817965</v>
      </c>
      <c r="R19" s="60">
        <v>0.89994644424934156</v>
      </c>
      <c r="S19" s="60">
        <v>0.92457067603160659</v>
      </c>
      <c r="T19" s="60">
        <v>0.95633713784021068</v>
      </c>
      <c r="U19" s="60">
        <v>0.97154287386596438</v>
      </c>
      <c r="V19" s="60">
        <v>0.93111823236757385</v>
      </c>
      <c r="W19" s="60">
        <v>0.9885604331284753</v>
      </c>
      <c r="X19" s="60">
        <v>0.95930757974831726</v>
      </c>
      <c r="Y19" s="60">
        <v>0.94618554287386591</v>
      </c>
      <c r="Z19" s="60">
        <v>1.0158624524436641</v>
      </c>
      <c r="AA19" s="60">
        <v>1.0001293532338309</v>
      </c>
    </row>
    <row r="20" spans="2:27" x14ac:dyDescent="0.25">
      <c r="B20" s="39" t="s">
        <v>14</v>
      </c>
      <c r="C20" s="60">
        <v>1</v>
      </c>
      <c r="D20" s="60">
        <v>0.94331144141030077</v>
      </c>
      <c r="E20" s="60">
        <v>0.94978983753888702</v>
      </c>
      <c r="F20" s="60">
        <v>0.97966125129623227</v>
      </c>
      <c r="G20" s="60">
        <v>0.93551987556170058</v>
      </c>
      <c r="H20" s="60">
        <v>0.81459903214656071</v>
      </c>
      <c r="I20" s="60">
        <v>0.76763601797442105</v>
      </c>
      <c r="J20" s="60">
        <v>0.81547182855167644</v>
      </c>
      <c r="K20" s="60">
        <v>0.83533598340822679</v>
      </c>
      <c r="L20" s="60">
        <v>0.85620463187003115</v>
      </c>
      <c r="M20" s="60">
        <v>0.87729001036985832</v>
      </c>
      <c r="N20" s="60">
        <v>0.85171102661596954</v>
      </c>
      <c r="O20" s="60">
        <v>0.89975803664016596</v>
      </c>
      <c r="P20" s="60">
        <v>0.93121327341859661</v>
      </c>
      <c r="Q20" s="60">
        <v>0.93536121673003803</v>
      </c>
      <c r="R20" s="60">
        <v>0.96967265814033876</v>
      </c>
      <c r="S20" s="60">
        <v>1.068871759419288</v>
      </c>
      <c r="T20" s="60">
        <v>1.1370096785343935</v>
      </c>
      <c r="U20" s="60">
        <v>1.1128157621845836</v>
      </c>
      <c r="V20" s="60">
        <v>1.172752506049084</v>
      </c>
      <c r="W20" s="60">
        <v>1.2496322156930522</v>
      </c>
      <c r="X20" s="60">
        <v>1.2842302108537849</v>
      </c>
      <c r="Y20" s="60">
        <v>1.2198513653646734</v>
      </c>
      <c r="Z20" s="60">
        <v>1.233922571724853</v>
      </c>
      <c r="AA20" s="60">
        <v>1.1849198064293121</v>
      </c>
    </row>
    <row r="21" spans="2:27" x14ac:dyDescent="0.25">
      <c r="B21" s="39" t="s">
        <v>15</v>
      </c>
      <c r="C21" s="60">
        <v>1</v>
      </c>
      <c r="D21" s="60">
        <v>0.98643979961996886</v>
      </c>
      <c r="E21" s="60">
        <v>0.98233891863879774</v>
      </c>
      <c r="F21" s="60">
        <v>0.99235705648643979</v>
      </c>
      <c r="G21" s="60">
        <v>0.98205432717222318</v>
      </c>
      <c r="H21" s="60">
        <v>0.97237122128174125</v>
      </c>
      <c r="I21" s="60">
        <v>0.95743332181723961</v>
      </c>
      <c r="J21" s="60">
        <v>0.97240628778718263</v>
      </c>
      <c r="K21" s="60">
        <v>0.98621713594748661</v>
      </c>
      <c r="L21" s="60">
        <v>0.97512523751943336</v>
      </c>
      <c r="M21" s="60">
        <v>0.98030747970288479</v>
      </c>
      <c r="N21" s="60">
        <v>0.94541371566764554</v>
      </c>
      <c r="O21" s="60">
        <v>0.96242874416997759</v>
      </c>
      <c r="P21" s="60">
        <v>0.92347555709103468</v>
      </c>
      <c r="Q21" s="60">
        <v>0.87424425634824665</v>
      </c>
      <c r="R21" s="60">
        <v>0.87175341164277076</v>
      </c>
      <c r="S21" s="60">
        <v>0.82208481603040251</v>
      </c>
      <c r="T21" s="60">
        <v>0.82741362929694251</v>
      </c>
      <c r="U21" s="60">
        <v>0.84912065987217145</v>
      </c>
      <c r="V21" s="60">
        <v>0.82378951459664873</v>
      </c>
      <c r="W21" s="60">
        <v>0.78573276904473999</v>
      </c>
      <c r="X21" s="60">
        <v>0.77447521160822252</v>
      </c>
      <c r="Y21" s="60">
        <v>0.7821866470893073</v>
      </c>
      <c r="Z21" s="60">
        <v>0.81681715322162729</v>
      </c>
      <c r="AA21" s="60">
        <v>0.77870538953187085</v>
      </c>
    </row>
    <row r="22" spans="2:27" x14ac:dyDescent="0.25">
      <c r="B22" s="39" t="s">
        <v>16</v>
      </c>
      <c r="C22" s="60">
        <v>1</v>
      </c>
      <c r="D22" s="60">
        <v>0.96506024096385545</v>
      </c>
      <c r="E22" s="60">
        <v>0.96346771084337346</v>
      </c>
      <c r="F22" s="60">
        <v>0.96586698795180725</v>
      </c>
      <c r="G22" s="60">
        <v>0.97386518072289163</v>
      </c>
      <c r="H22" s="60">
        <v>0.96242325301204823</v>
      </c>
      <c r="I22" s="60">
        <v>0.96156783132530121</v>
      </c>
      <c r="J22" s="60">
        <v>0.98601325301204823</v>
      </c>
      <c r="K22" s="60">
        <v>0.99258734939759041</v>
      </c>
      <c r="L22" s="60">
        <v>1.0013253012048193</v>
      </c>
      <c r="M22" s="60">
        <v>0.99301204819277111</v>
      </c>
      <c r="N22" s="60">
        <v>0.98132530120481931</v>
      </c>
      <c r="O22" s="60">
        <v>0.99795180722891563</v>
      </c>
      <c r="P22" s="60">
        <v>0.96975903614457837</v>
      </c>
      <c r="Q22" s="60">
        <v>0.92867469879518072</v>
      </c>
      <c r="R22" s="60">
        <v>0.9656563855421687</v>
      </c>
      <c r="S22" s="60">
        <v>0.95103385542168672</v>
      </c>
      <c r="T22" s="60">
        <v>0.94080325301204826</v>
      </c>
      <c r="U22" s="60">
        <v>0.95589566265060244</v>
      </c>
      <c r="V22" s="60">
        <v>0.95021915662650602</v>
      </c>
      <c r="W22" s="60">
        <v>0.97894204819277109</v>
      </c>
      <c r="X22" s="60">
        <v>0.95850939759036136</v>
      </c>
      <c r="Y22" s="60">
        <v>0.92975759036144578</v>
      </c>
      <c r="Z22" s="60">
        <v>0.89306855421686748</v>
      </c>
      <c r="AA22" s="60">
        <v>0.87340602409638557</v>
      </c>
    </row>
    <row r="23" spans="2:27" x14ac:dyDescent="0.25">
      <c r="B23" s="39" t="s">
        <v>17</v>
      </c>
      <c r="C23" s="60">
        <v>1</v>
      </c>
      <c r="D23" s="60">
        <v>0.96769260179697958</v>
      </c>
      <c r="E23" s="60">
        <v>0.97635413878799471</v>
      </c>
      <c r="F23" s="60">
        <v>0.98479076658382714</v>
      </c>
      <c r="G23" s="60">
        <v>0.97399321353469692</v>
      </c>
      <c r="H23" s="60">
        <v>0.93121410820110873</v>
      </c>
      <c r="I23" s="60">
        <v>0.91182374307015868</v>
      </c>
      <c r="J23" s="60">
        <v>0.93057512903842476</v>
      </c>
      <c r="K23" s="60">
        <v>0.92761460523800421</v>
      </c>
      <c r="L23" s="60">
        <v>0.96625884152169761</v>
      </c>
      <c r="M23" s="60">
        <v>0.98929458994456132</v>
      </c>
      <c r="N23" s="60">
        <v>0.98833874976103997</v>
      </c>
      <c r="O23" s="60">
        <v>1.0885108009940738</v>
      </c>
      <c r="P23" s="60">
        <v>1.0607914356719557</v>
      </c>
      <c r="Q23" s="60">
        <v>1.069776333397056</v>
      </c>
      <c r="R23" s="60">
        <v>1.1044319441789332</v>
      </c>
      <c r="S23" s="60">
        <v>1.1092634295545785</v>
      </c>
      <c r="T23" s="60">
        <v>1.2096630663353087</v>
      </c>
      <c r="U23" s="60">
        <v>1.1816398394188492</v>
      </c>
      <c r="V23" s="60">
        <v>1.1700692984133052</v>
      </c>
      <c r="W23" s="60">
        <v>1.2155681514050851</v>
      </c>
      <c r="X23" s="60">
        <v>1.1841935576371629</v>
      </c>
      <c r="Y23" s="60">
        <v>1.1720286752055056</v>
      </c>
      <c r="Z23" s="60">
        <v>1.1603365513286179</v>
      </c>
      <c r="AA23" s="60">
        <v>1.0532498566239725</v>
      </c>
    </row>
    <row r="24" spans="2:27" x14ac:dyDescent="0.25">
      <c r="B24" s="39" t="s">
        <v>18</v>
      </c>
      <c r="C24" s="60">
        <v>1</v>
      </c>
      <c r="D24" s="60">
        <v>0.95648090169067002</v>
      </c>
      <c r="E24" s="60">
        <v>0.95547411813817562</v>
      </c>
      <c r="F24" s="60">
        <v>0.95019640993529531</v>
      </c>
      <c r="G24" s="60">
        <v>0.94012377374243372</v>
      </c>
      <c r="H24" s="60">
        <v>0.88248225840116878</v>
      </c>
      <c r="I24" s="60">
        <v>0.83638060947610093</v>
      </c>
      <c r="J24" s="60">
        <v>0.8142600709663953</v>
      </c>
      <c r="K24" s="60">
        <v>0.81557065330828638</v>
      </c>
      <c r="L24" s="60">
        <v>0.81527864746399503</v>
      </c>
      <c r="M24" s="60">
        <v>0.81517428511792944</v>
      </c>
      <c r="N24" s="60">
        <v>0.79367564182842831</v>
      </c>
      <c r="O24" s="60">
        <v>0.80943435608432479</v>
      </c>
      <c r="P24" s="60">
        <v>0.81976622834481316</v>
      </c>
      <c r="Q24" s="60">
        <v>0.81632227092465037</v>
      </c>
      <c r="R24" s="60">
        <v>0.79227008975161761</v>
      </c>
      <c r="S24" s="60">
        <v>0.78571769985389273</v>
      </c>
      <c r="T24" s="60">
        <v>0.8018819661865999</v>
      </c>
      <c r="U24" s="60">
        <v>0.81910425798371944</v>
      </c>
      <c r="V24" s="60">
        <v>0.81029148403256102</v>
      </c>
      <c r="W24" s="60">
        <v>0.85256606136505941</v>
      </c>
      <c r="X24" s="60">
        <v>0.8685076184512629</v>
      </c>
      <c r="Y24" s="60">
        <v>0.86621686495512418</v>
      </c>
      <c r="Z24" s="60">
        <v>0.90072521394280947</v>
      </c>
      <c r="AA24" s="60">
        <v>0.85912387810477975</v>
      </c>
    </row>
    <row r="25" spans="2:27" x14ac:dyDescent="0.25">
      <c r="B25" s="39" t="s">
        <v>19</v>
      </c>
      <c r="C25" s="60">
        <v>1</v>
      </c>
      <c r="D25" s="60">
        <v>0.99698704429044893</v>
      </c>
      <c r="E25" s="60">
        <v>0.98220699005724621</v>
      </c>
      <c r="F25" s="60">
        <v>0.96539349201566738</v>
      </c>
      <c r="G25" s="60">
        <v>0.9438128954504369</v>
      </c>
      <c r="H25" s="60">
        <v>0.89715275685447426</v>
      </c>
      <c r="I25" s="60">
        <v>0.84140388671286526</v>
      </c>
      <c r="J25" s="60">
        <v>0.83961825851159999</v>
      </c>
      <c r="K25" s="60">
        <v>0.85893522145224466</v>
      </c>
      <c r="L25" s="60">
        <v>0.85357035251581803</v>
      </c>
      <c r="M25" s="60">
        <v>0.86592347092497746</v>
      </c>
      <c r="N25" s="60">
        <v>0.86486893642663454</v>
      </c>
      <c r="O25" s="60">
        <v>0.85869237722205483</v>
      </c>
      <c r="P25" s="60">
        <v>0.82916541126845433</v>
      </c>
      <c r="Q25" s="60">
        <v>0.81470322386260918</v>
      </c>
      <c r="R25" s="60">
        <v>0.85185507683037054</v>
      </c>
      <c r="S25" s="60">
        <v>0.82880415787887918</v>
      </c>
      <c r="T25" s="60">
        <v>0.84378969569147333</v>
      </c>
      <c r="U25" s="60">
        <v>0.78609626393492016</v>
      </c>
      <c r="V25" s="60">
        <v>0.78903238927387764</v>
      </c>
      <c r="W25" s="60">
        <v>0.84260726122326002</v>
      </c>
      <c r="X25" s="60">
        <v>0.85452907502259712</v>
      </c>
      <c r="Y25" s="60">
        <v>0.85594245254594759</v>
      </c>
      <c r="Z25" s="60">
        <v>0.912721753540223</v>
      </c>
      <c r="AA25" s="60">
        <v>0.927889575173245</v>
      </c>
    </row>
    <row r="26" spans="2:27" x14ac:dyDescent="0.25">
      <c r="B26" s="39" t="s">
        <v>20</v>
      </c>
      <c r="C26" s="60">
        <v>1</v>
      </c>
      <c r="D26" s="60">
        <v>0.96388319672131151</v>
      </c>
      <c r="E26" s="60">
        <v>0.91761475409836069</v>
      </c>
      <c r="F26" s="60">
        <v>0.87830968237704909</v>
      </c>
      <c r="G26" s="60">
        <v>0.84908171106557373</v>
      </c>
      <c r="H26" s="60">
        <v>0.73208504098360649</v>
      </c>
      <c r="I26" s="60">
        <v>0.68078073770491809</v>
      </c>
      <c r="J26" s="60">
        <v>0.6622000512295082</v>
      </c>
      <c r="K26" s="60">
        <v>0.63068391393442624</v>
      </c>
      <c r="L26" s="60">
        <v>0.63985655737704916</v>
      </c>
      <c r="M26" s="60">
        <v>0.64293032786885251</v>
      </c>
      <c r="N26" s="60">
        <v>0.67725409836065575</v>
      </c>
      <c r="O26" s="60">
        <v>0.67751024590163933</v>
      </c>
      <c r="P26" s="60">
        <v>0.66752049180327866</v>
      </c>
      <c r="Q26" s="60">
        <v>0.61987704918032782</v>
      </c>
      <c r="R26" s="60">
        <v>0.61131070696721301</v>
      </c>
      <c r="S26" s="60">
        <v>0.60749513319672133</v>
      </c>
      <c r="T26" s="60">
        <v>0.59904841188524593</v>
      </c>
      <c r="U26" s="60">
        <v>0.57779098360655734</v>
      </c>
      <c r="V26" s="60">
        <v>0.62157556352459009</v>
      </c>
      <c r="W26" s="60">
        <v>0.61227920081967213</v>
      </c>
      <c r="X26" s="60">
        <v>0.6109579918032787</v>
      </c>
      <c r="Y26" s="60">
        <v>0.58571721311475411</v>
      </c>
      <c r="Z26" s="60">
        <v>0.58341393442622957</v>
      </c>
      <c r="AA26" s="60">
        <v>0.5341185963114754</v>
      </c>
    </row>
    <row r="27" spans="2:27" x14ac:dyDescent="0.25">
      <c r="B27" s="39" t="s">
        <v>21</v>
      </c>
      <c r="C27" s="60">
        <v>1</v>
      </c>
      <c r="D27" s="60">
        <v>0.97352059103211175</v>
      </c>
      <c r="E27" s="60">
        <v>0.97020583717357911</v>
      </c>
      <c r="F27" s="60">
        <v>0.96806656426011262</v>
      </c>
      <c r="G27" s="60">
        <v>0.94440552995391713</v>
      </c>
      <c r="H27" s="60">
        <v>0.91294843098529732</v>
      </c>
      <c r="I27" s="60">
        <v>0.88889781288859626</v>
      </c>
      <c r="J27" s="60">
        <v>0.88910313802940533</v>
      </c>
      <c r="K27" s="60">
        <v>0.90194967449345331</v>
      </c>
      <c r="L27" s="60">
        <v>0.90973593738570702</v>
      </c>
      <c r="M27" s="60">
        <v>0.89715456074903077</v>
      </c>
      <c r="N27" s="60">
        <v>0.87579547948211545</v>
      </c>
      <c r="O27" s="60">
        <v>0.93884865774266701</v>
      </c>
      <c r="P27" s="60">
        <v>0.94404213298222517</v>
      </c>
      <c r="Q27" s="60">
        <v>0.91134518323458413</v>
      </c>
      <c r="R27" s="60">
        <v>0.92066791017482252</v>
      </c>
      <c r="S27" s="60">
        <v>0.91378406846609617</v>
      </c>
      <c r="T27" s="60">
        <v>0.94052366322873227</v>
      </c>
      <c r="U27" s="60">
        <v>0.94828900592495058</v>
      </c>
      <c r="V27" s="60">
        <v>0.94774778728695774</v>
      </c>
      <c r="W27" s="60">
        <v>0.96317372540414015</v>
      </c>
      <c r="X27" s="60">
        <v>0.92779116377733895</v>
      </c>
      <c r="Y27" s="60">
        <v>0.96069526735425359</v>
      </c>
      <c r="Z27" s="60">
        <v>0.93776036866359447</v>
      </c>
      <c r="AA27" s="60">
        <v>0.86797630019749827</v>
      </c>
    </row>
    <row r="28" spans="2:27" x14ac:dyDescent="0.25">
      <c r="B28" s="39" t="s">
        <v>22</v>
      </c>
      <c r="C28" s="60">
        <v>1</v>
      </c>
      <c r="D28" s="60">
        <v>0.96959698326655663</v>
      </c>
      <c r="E28" s="60">
        <v>0.96014117369785523</v>
      </c>
      <c r="F28" s="60">
        <v>0.94909922224840915</v>
      </c>
      <c r="G28" s="60">
        <v>0.95204195144944614</v>
      </c>
      <c r="H28" s="60">
        <v>0.88115484327127025</v>
      </c>
      <c r="I28" s="60">
        <v>0.8367378034409616</v>
      </c>
      <c r="J28" s="60">
        <v>0.83931263257129396</v>
      </c>
      <c r="K28" s="60">
        <v>0.85877197737449917</v>
      </c>
      <c r="L28" s="60">
        <v>0.82995522036295077</v>
      </c>
      <c r="M28" s="60">
        <v>0.83514023096865431</v>
      </c>
      <c r="N28" s="60">
        <v>0.85552674994107947</v>
      </c>
      <c r="O28" s="60">
        <v>0.88404430827244873</v>
      </c>
      <c r="P28" s="60">
        <v>0.8788592976667452</v>
      </c>
      <c r="Q28" s="60">
        <v>0.86707518265378269</v>
      </c>
      <c r="R28" s="60">
        <v>0.83740431298609475</v>
      </c>
      <c r="S28" s="60">
        <v>0.8507407494697149</v>
      </c>
      <c r="T28" s="60">
        <v>0.86700294602875316</v>
      </c>
      <c r="U28" s="60">
        <v>0.87133136931416455</v>
      </c>
      <c r="V28" s="60">
        <v>0.86378140466650954</v>
      </c>
      <c r="W28" s="60">
        <v>0.90306940843742634</v>
      </c>
      <c r="X28" s="60">
        <v>0.93423285411265611</v>
      </c>
      <c r="Y28" s="60">
        <v>0.93382712703275983</v>
      </c>
      <c r="Z28" s="60">
        <v>0.95604041951449448</v>
      </c>
      <c r="AA28" s="60">
        <v>1.0516080603346689</v>
      </c>
    </row>
    <row r="29" spans="2:27" x14ac:dyDescent="0.25">
      <c r="B29" s="39" t="s">
        <v>23</v>
      </c>
      <c r="C29" s="60">
        <v>1</v>
      </c>
      <c r="D29" s="60">
        <v>0.97810747240817808</v>
      </c>
      <c r="E29" s="60">
        <v>0.97866980278632176</v>
      </c>
      <c r="F29" s="60">
        <v>0.94152379229238281</v>
      </c>
      <c r="G29" s="60">
        <v>0.92198389723177132</v>
      </c>
      <c r="H29" s="60">
        <v>0.85298588746155246</v>
      </c>
      <c r="I29" s="60">
        <v>0.82045250588022434</v>
      </c>
      <c r="J29" s="60">
        <v>0.78940311199565771</v>
      </c>
      <c r="K29" s="60">
        <v>0.78313804957481459</v>
      </c>
      <c r="L29" s="60">
        <v>0.74615523792292382</v>
      </c>
      <c r="M29" s="60">
        <v>0.69205717387371091</v>
      </c>
      <c r="N29" s="60">
        <v>0.69784693323683733</v>
      </c>
      <c r="O29" s="60">
        <v>0.6736023159037452</v>
      </c>
      <c r="P29" s="60">
        <v>0.70019902297810743</v>
      </c>
      <c r="Q29" s="60">
        <v>0.65243350823231405</v>
      </c>
      <c r="R29" s="60">
        <v>0.65902931065677584</v>
      </c>
      <c r="S29" s="60">
        <v>0.59594101682648815</v>
      </c>
      <c r="T29" s="60">
        <v>0.58837796272842413</v>
      </c>
      <c r="U29" s="60">
        <v>0.5997514022073458</v>
      </c>
      <c r="V29" s="60">
        <v>0.57905482178396961</v>
      </c>
      <c r="W29" s="60">
        <v>0.52346571376877149</v>
      </c>
      <c r="X29" s="60">
        <v>0.50983770580785237</v>
      </c>
      <c r="Y29" s="60">
        <v>0.52608956034014842</v>
      </c>
      <c r="Z29" s="60">
        <v>0.5568780531934141</v>
      </c>
      <c r="AA29" s="60">
        <v>0.55868608648453055</v>
      </c>
    </row>
    <row r="30" spans="2:27" x14ac:dyDescent="0.25">
      <c r="B30" s="39" t="s">
        <v>24</v>
      </c>
      <c r="C30" s="60">
        <v>1</v>
      </c>
      <c r="D30" s="60">
        <v>0.94304490690032861</v>
      </c>
      <c r="E30" s="60">
        <v>0.99577053669222348</v>
      </c>
      <c r="F30" s="60">
        <v>0.92778368017524648</v>
      </c>
      <c r="G30" s="60">
        <v>0.88894578313253003</v>
      </c>
      <c r="H30" s="60">
        <v>0.92491730558598018</v>
      </c>
      <c r="I30" s="60">
        <v>0.86929518072289158</v>
      </c>
      <c r="J30" s="60">
        <v>0.80046604600219062</v>
      </c>
      <c r="K30" s="60">
        <v>0.74552245345016432</v>
      </c>
      <c r="L30" s="60">
        <v>0.71796276013143479</v>
      </c>
      <c r="M30" s="60">
        <v>0.69331872946330775</v>
      </c>
      <c r="N30" s="60">
        <v>0.604052573932092</v>
      </c>
      <c r="O30" s="60">
        <v>0.61062431544359252</v>
      </c>
      <c r="P30" s="60">
        <v>0.60569550930996718</v>
      </c>
      <c r="Q30" s="60">
        <v>0.58981380065717415</v>
      </c>
      <c r="R30" s="60">
        <v>0.57359857612267251</v>
      </c>
      <c r="S30" s="60">
        <v>0.60522234392113905</v>
      </c>
      <c r="T30" s="60">
        <v>0.58959912376779844</v>
      </c>
      <c r="U30" s="60">
        <v>0.64073713033954005</v>
      </c>
      <c r="V30" s="60">
        <v>0.62958269441401971</v>
      </c>
      <c r="W30" s="60">
        <v>0.62718565169769991</v>
      </c>
      <c r="X30" s="60">
        <v>0.62603833515881702</v>
      </c>
      <c r="Y30" s="60">
        <v>0.61455093099671421</v>
      </c>
      <c r="Z30" s="60">
        <v>0.66297754654983565</v>
      </c>
      <c r="AA30" s="60">
        <v>0.58024534501642933</v>
      </c>
    </row>
    <row r="31" spans="2:27" x14ac:dyDescent="0.25">
      <c r="B31" s="39" t="s">
        <v>25</v>
      </c>
      <c r="C31" s="60">
        <v>1</v>
      </c>
      <c r="D31" s="60">
        <v>0.98646034816247585</v>
      </c>
      <c r="E31" s="60">
        <v>0.95322001934235978</v>
      </c>
      <c r="F31" s="60">
        <v>0.95091731141199232</v>
      </c>
      <c r="G31" s="60">
        <v>0.89841682785299803</v>
      </c>
      <c r="H31" s="60">
        <v>0.77532930367504838</v>
      </c>
      <c r="I31" s="60">
        <v>0.7690372340425532</v>
      </c>
      <c r="J31" s="60">
        <v>0.81196856866537725</v>
      </c>
      <c r="K31" s="60">
        <v>0.78287524177949719</v>
      </c>
      <c r="L31" s="60">
        <v>0.81914893617021278</v>
      </c>
      <c r="M31" s="60">
        <v>0.83027079303675044</v>
      </c>
      <c r="N31" s="60">
        <v>0.83607350096711797</v>
      </c>
      <c r="O31" s="60">
        <v>0.91779497098646035</v>
      </c>
      <c r="P31" s="60">
        <v>0.83897485493230173</v>
      </c>
      <c r="Q31" s="60">
        <v>0.7625725338491296</v>
      </c>
      <c r="R31" s="60">
        <v>0.77083897485493236</v>
      </c>
      <c r="S31" s="60">
        <v>0.76205754352030941</v>
      </c>
      <c r="T31" s="60">
        <v>0.85327949709864603</v>
      </c>
      <c r="U31" s="60">
        <v>0.85899032882011606</v>
      </c>
      <c r="V31" s="60">
        <v>0.84891489361702133</v>
      </c>
      <c r="W31" s="60">
        <v>0.9068510638297872</v>
      </c>
      <c r="X31" s="60">
        <v>0.93054110251450672</v>
      </c>
      <c r="Y31" s="60">
        <v>0.98175241779497091</v>
      </c>
      <c r="Z31" s="60">
        <v>0.99893230174081238</v>
      </c>
      <c r="AA31" s="60">
        <v>1.0769090909090908</v>
      </c>
    </row>
    <row r="32" spans="2:27" x14ac:dyDescent="0.25">
      <c r="B32" s="39" t="s">
        <v>26</v>
      </c>
      <c r="C32" s="60">
        <v>1</v>
      </c>
      <c r="D32" s="60">
        <v>0.97002983455383784</v>
      </c>
      <c r="E32" s="60">
        <v>0.97002698671006238</v>
      </c>
      <c r="F32" s="60">
        <v>0.97148494711147271</v>
      </c>
      <c r="G32" s="60">
        <v>0.9669955248169243</v>
      </c>
      <c r="H32" s="60">
        <v>0.95715513967995658</v>
      </c>
      <c r="I32" s="60">
        <v>0.93792134526715487</v>
      </c>
      <c r="J32" s="60">
        <v>0.93075047464062932</v>
      </c>
      <c r="K32" s="60">
        <v>0.9594713859506373</v>
      </c>
      <c r="L32" s="60">
        <v>0.95592622728505561</v>
      </c>
      <c r="M32" s="60">
        <v>0.94385679414157853</v>
      </c>
      <c r="N32" s="60">
        <v>0.97925142392188769</v>
      </c>
      <c r="O32" s="60">
        <v>1.0477352861404936</v>
      </c>
      <c r="P32" s="60">
        <v>1.0299701654461622</v>
      </c>
      <c r="Q32" s="60">
        <v>0.99783021426634122</v>
      </c>
      <c r="R32" s="60">
        <v>1.0183972064008679</v>
      </c>
      <c r="S32" s="60">
        <v>0.99910320043395706</v>
      </c>
      <c r="T32" s="60">
        <v>1.0596715486845674</v>
      </c>
      <c r="U32" s="60">
        <v>1.0193180092215894</v>
      </c>
      <c r="V32" s="60">
        <v>1.0295926227285057</v>
      </c>
      <c r="W32" s="60">
        <v>1.0535367507458637</v>
      </c>
      <c r="X32" s="60">
        <v>1.0927923786276106</v>
      </c>
      <c r="Y32" s="60">
        <v>1.111771494439924</v>
      </c>
      <c r="Z32" s="60">
        <v>1.1882450501762951</v>
      </c>
      <c r="AA32" s="60">
        <v>1.2081971792785462</v>
      </c>
    </row>
    <row r="33" spans="2:27" x14ac:dyDescent="0.25">
      <c r="B33" s="39" t="s">
        <v>27</v>
      </c>
      <c r="C33" s="60">
        <v>1</v>
      </c>
      <c r="D33" s="60">
        <v>0.97627643115007734</v>
      </c>
      <c r="E33" s="60">
        <v>0.97893708096957199</v>
      </c>
      <c r="F33" s="60">
        <v>0.97493656523981431</v>
      </c>
      <c r="G33" s="60">
        <v>0.9939020113460546</v>
      </c>
      <c r="H33" s="60">
        <v>0.97568746776689008</v>
      </c>
      <c r="I33" s="60">
        <v>0.97137751418256835</v>
      </c>
      <c r="J33" s="60">
        <v>1.0249669932955132</v>
      </c>
      <c r="K33" s="60">
        <v>1.0687699845281071</v>
      </c>
      <c r="L33" s="60">
        <v>1.0489943269726663</v>
      </c>
      <c r="M33" s="60">
        <v>1.073233625580196</v>
      </c>
      <c r="N33" s="60">
        <v>1.0773594636410522</v>
      </c>
      <c r="O33" s="60">
        <v>1.113460546673543</v>
      </c>
      <c r="P33" s="60">
        <v>1.1103661681279009</v>
      </c>
      <c r="Q33" s="60">
        <v>1.0593089221248067</v>
      </c>
      <c r="R33" s="60">
        <v>1.0611954615781329</v>
      </c>
      <c r="S33" s="60">
        <v>1.0527906137184115</v>
      </c>
      <c r="T33" s="60">
        <v>1.1114038164002065</v>
      </c>
      <c r="U33" s="60">
        <v>1.1160969571944301</v>
      </c>
      <c r="V33" s="60">
        <v>1.0638029912325941</v>
      </c>
      <c r="W33" s="60">
        <v>1.1093094378545643</v>
      </c>
      <c r="X33" s="60">
        <v>1.1477751418256834</v>
      </c>
      <c r="Y33" s="60">
        <v>1.1885404847859722</v>
      </c>
      <c r="Z33" s="60">
        <v>1.1396116554925217</v>
      </c>
      <c r="AA33" s="60">
        <v>1.2835250128932441</v>
      </c>
    </row>
    <row r="34" spans="2:27" x14ac:dyDescent="0.25">
      <c r="B34" s="39" t="s">
        <v>28</v>
      </c>
      <c r="C34" s="60">
        <v>1</v>
      </c>
      <c r="D34" s="60">
        <v>1.0121555915721232</v>
      </c>
      <c r="E34" s="60">
        <v>1.0351491085899514</v>
      </c>
      <c r="F34" s="60">
        <v>1.0512179902755268</v>
      </c>
      <c r="G34" s="60">
        <v>0.97187358184764983</v>
      </c>
      <c r="H34" s="60">
        <v>0.88503565640194493</v>
      </c>
      <c r="I34" s="60">
        <v>0.87652106969205834</v>
      </c>
      <c r="J34" s="60">
        <v>0.89228200972447325</v>
      </c>
      <c r="K34" s="60">
        <v>0.8904651539708266</v>
      </c>
      <c r="L34" s="60">
        <v>0.89789303079416527</v>
      </c>
      <c r="M34" s="60">
        <v>0.86709886547811998</v>
      </c>
      <c r="N34" s="60">
        <v>0.7382495948136143</v>
      </c>
      <c r="O34" s="60">
        <v>0.72528363047001621</v>
      </c>
      <c r="P34" s="60">
        <v>0.59967585089141007</v>
      </c>
      <c r="Q34" s="60">
        <v>0.54538087520259315</v>
      </c>
      <c r="R34" s="60">
        <v>0.54540113452187999</v>
      </c>
      <c r="S34" s="60">
        <v>0.50306645056726096</v>
      </c>
      <c r="T34" s="60">
        <v>0.54078119935170177</v>
      </c>
      <c r="U34" s="60">
        <v>0.50495137763371156</v>
      </c>
      <c r="V34" s="60">
        <v>0.46216207455429498</v>
      </c>
      <c r="W34" s="60">
        <v>0.50170907617504057</v>
      </c>
      <c r="X34" s="60">
        <v>0.49064991896272286</v>
      </c>
      <c r="Y34" s="60">
        <v>0.52992139384116699</v>
      </c>
      <c r="Z34" s="60">
        <v>0.53200405186385746</v>
      </c>
      <c r="AA34" s="60">
        <v>0.47709562398703403</v>
      </c>
    </row>
    <row r="35" spans="2:27" x14ac:dyDescent="0.25">
      <c r="B35" s="39" t="s">
        <v>29</v>
      </c>
      <c r="C35" s="60">
        <v>1</v>
      </c>
      <c r="D35" s="60">
        <v>0.97625415349704192</v>
      </c>
      <c r="E35" s="60">
        <v>0.99741624118648198</v>
      </c>
      <c r="F35" s="60">
        <v>0.9782277332036633</v>
      </c>
      <c r="G35" s="60">
        <v>0.96380687251803232</v>
      </c>
      <c r="H35" s="60">
        <v>0.88197852338114924</v>
      </c>
      <c r="I35" s="60">
        <v>0.8232962962962963</v>
      </c>
      <c r="J35" s="60">
        <v>0.79469559931923173</v>
      </c>
      <c r="K35" s="60">
        <v>0.75552248966690982</v>
      </c>
      <c r="L35" s="60">
        <v>0.76083961423129909</v>
      </c>
      <c r="M35" s="60">
        <v>0.71942620957938241</v>
      </c>
      <c r="N35" s="60">
        <v>0.66083150984682715</v>
      </c>
      <c r="O35" s="60">
        <v>0.67469000729394601</v>
      </c>
      <c r="P35" s="60">
        <v>0.66269551827538697</v>
      </c>
      <c r="Q35" s="60">
        <v>0.65710349298970738</v>
      </c>
      <c r="R35" s="60">
        <v>0.66708290785314861</v>
      </c>
      <c r="S35" s="60">
        <v>0.65347199935164924</v>
      </c>
      <c r="T35" s="60">
        <v>0.67570386579139319</v>
      </c>
      <c r="U35" s="60">
        <v>0.60000818542831669</v>
      </c>
      <c r="V35" s="60">
        <v>0.57236631817813433</v>
      </c>
      <c r="W35" s="60">
        <v>0.5561962881919118</v>
      </c>
      <c r="X35" s="60">
        <v>0.54297973903882002</v>
      </c>
      <c r="Y35" s="60">
        <v>0.50134565199773085</v>
      </c>
      <c r="Z35" s="60">
        <v>0.49229054218332113</v>
      </c>
      <c r="AA35" s="60">
        <v>0.48162330820974147</v>
      </c>
    </row>
    <row r="36" spans="2:27" x14ac:dyDescent="0.25">
      <c r="B36" s="39" t="s">
        <v>30</v>
      </c>
      <c r="C36" s="60">
        <v>1</v>
      </c>
      <c r="D36" s="60">
        <v>1</v>
      </c>
      <c r="E36" s="60">
        <v>0.99755911202891068</v>
      </c>
      <c r="F36" s="60">
        <v>0.99975838926174487</v>
      </c>
      <c r="G36" s="60">
        <v>0.92868972638100156</v>
      </c>
      <c r="H36" s="60">
        <v>0.86168921011874033</v>
      </c>
      <c r="I36" s="60">
        <v>0.83883479607640687</v>
      </c>
      <c r="J36" s="60">
        <v>0.81963345379452768</v>
      </c>
      <c r="K36" s="60">
        <v>0.80760505937016003</v>
      </c>
      <c r="L36" s="60">
        <v>0.82395456892101182</v>
      </c>
      <c r="M36" s="60">
        <v>0.79814145585957663</v>
      </c>
      <c r="N36" s="60">
        <v>0.83892617449664431</v>
      </c>
      <c r="O36" s="60">
        <v>0.81724315952503868</v>
      </c>
      <c r="P36" s="60">
        <v>0.81775942178626737</v>
      </c>
      <c r="Q36" s="60">
        <v>0.7527103768714507</v>
      </c>
      <c r="R36" s="60">
        <v>0.73345431078988133</v>
      </c>
      <c r="S36" s="60">
        <v>0.75305833763551888</v>
      </c>
      <c r="T36" s="60">
        <v>0.76054104284976765</v>
      </c>
      <c r="U36" s="60">
        <v>0.70569540526587504</v>
      </c>
      <c r="V36" s="60">
        <v>0.71552607124419199</v>
      </c>
      <c r="W36" s="60">
        <v>0.78319876097057306</v>
      </c>
      <c r="X36" s="60">
        <v>0.82366339700567881</v>
      </c>
      <c r="Y36" s="60">
        <v>0.84604181724315952</v>
      </c>
      <c r="Z36" s="60">
        <v>0.71840629839958703</v>
      </c>
      <c r="AA36" s="60">
        <v>0.64929478575116162</v>
      </c>
    </row>
    <row r="37" spans="2:27" x14ac:dyDescent="0.25">
      <c r="B37" s="39" t="s">
        <v>31</v>
      </c>
      <c r="C37" s="60">
        <v>1</v>
      </c>
      <c r="D37" s="60">
        <v>1.0041501182560579</v>
      </c>
      <c r="E37" s="60">
        <v>1.0140143246017224</v>
      </c>
      <c r="F37" s="60">
        <v>1.0215844080503369</v>
      </c>
      <c r="G37" s="60">
        <v>1.0189737159177117</v>
      </c>
      <c r="H37" s="60">
        <v>0.96777580436431787</v>
      </c>
      <c r="I37" s="60">
        <v>0.94333986344772192</v>
      </c>
      <c r="J37" s="60">
        <v>0.98091789013342845</v>
      </c>
      <c r="K37" s="60">
        <v>0.97499330626087732</v>
      </c>
      <c r="L37" s="60">
        <v>0.97795528582266056</v>
      </c>
      <c r="M37" s="60">
        <v>0.98366727654067565</v>
      </c>
      <c r="N37" s="60">
        <v>0.9916105136329153</v>
      </c>
      <c r="O37" s="60">
        <v>1.0565397831228525</v>
      </c>
      <c r="P37" s="60">
        <v>1.0629657726806194</v>
      </c>
      <c r="Q37" s="60">
        <v>1.0202150921504753</v>
      </c>
      <c r="R37" s="60">
        <v>1.0379630505600428</v>
      </c>
      <c r="S37" s="60">
        <v>1.0555437101164711</v>
      </c>
      <c r="T37" s="60">
        <v>1.1011461912624392</v>
      </c>
      <c r="U37" s="60">
        <v>1.103040876433576</v>
      </c>
      <c r="V37" s="60">
        <v>1.1048751840778259</v>
      </c>
      <c r="W37" s="60">
        <v>1.1041416841447633</v>
      </c>
      <c r="X37" s="60">
        <v>1.0784924806997187</v>
      </c>
      <c r="Y37" s="60">
        <v>1.0607564817707171</v>
      </c>
      <c r="Z37" s="60">
        <v>1.0915447364898032</v>
      </c>
      <c r="AA37" s="60">
        <v>1.0896803070195011</v>
      </c>
    </row>
    <row r="38" spans="2:27" x14ac:dyDescent="0.25">
      <c r="B38" s="39" t="s">
        <v>32</v>
      </c>
      <c r="C38" s="60">
        <v>1</v>
      </c>
      <c r="D38" s="60">
        <v>0.98712624584717612</v>
      </c>
      <c r="E38" s="60">
        <v>1.0175121025154248</v>
      </c>
      <c r="F38" s="60">
        <v>1.0034652942572377</v>
      </c>
      <c r="G38" s="60">
        <v>0.98230802088277169</v>
      </c>
      <c r="H38" s="60">
        <v>0.8990860821072616</v>
      </c>
      <c r="I38" s="60">
        <v>0.85553802800189849</v>
      </c>
      <c r="J38" s="60">
        <v>0.86045164926435691</v>
      </c>
      <c r="K38" s="60">
        <v>0.85698202420503089</v>
      </c>
      <c r="L38" s="60">
        <v>0.83525154247745614</v>
      </c>
      <c r="M38" s="60">
        <v>0.83210726150925485</v>
      </c>
      <c r="N38" s="60">
        <v>0.81448742287612719</v>
      </c>
      <c r="O38" s="60">
        <v>0.85085429520645472</v>
      </c>
      <c r="P38" s="60">
        <v>0.81626720455624113</v>
      </c>
      <c r="Q38" s="60">
        <v>0.74774560987185568</v>
      </c>
      <c r="R38" s="60">
        <v>0.73225901756051259</v>
      </c>
      <c r="S38" s="60">
        <v>0.72196209065021355</v>
      </c>
      <c r="T38" s="60">
        <v>0.78424875415282391</v>
      </c>
      <c r="U38" s="60">
        <v>0.74085892263882291</v>
      </c>
      <c r="V38" s="60">
        <v>0.74093954674893214</v>
      </c>
      <c r="W38" s="60">
        <v>0.77147354057902229</v>
      </c>
      <c r="X38" s="60">
        <v>0.77323866872330327</v>
      </c>
      <c r="Y38" s="60">
        <v>0.76730505457997145</v>
      </c>
      <c r="Z38" s="60">
        <v>0.78791676554342671</v>
      </c>
      <c r="AA38" s="60">
        <v>0.77059800664451827</v>
      </c>
    </row>
    <row r="39" spans="2:27" x14ac:dyDescent="0.25">
      <c r="B39" s="39" t="s">
        <v>33</v>
      </c>
      <c r="C39" s="60">
        <v>1</v>
      </c>
      <c r="D39" s="60">
        <v>0.99314546839299311</v>
      </c>
      <c r="E39" s="60">
        <v>0.97594287890327491</v>
      </c>
      <c r="F39" s="60">
        <v>0.97514889565879659</v>
      </c>
      <c r="G39" s="60">
        <v>0.9249226961157655</v>
      </c>
      <c r="H39" s="60">
        <v>0.95904531607006849</v>
      </c>
      <c r="I39" s="60">
        <v>0.91631226199543026</v>
      </c>
      <c r="J39" s="60">
        <v>0.95358568164508761</v>
      </c>
      <c r="K39" s="60">
        <v>0.9679341203351105</v>
      </c>
      <c r="L39" s="60">
        <v>0.9866717440974867</v>
      </c>
      <c r="M39" s="60">
        <v>0.98781416603198779</v>
      </c>
      <c r="N39" s="60">
        <v>0.98438690022848441</v>
      </c>
      <c r="O39" s="60">
        <v>1.0331302361005332</v>
      </c>
      <c r="P39" s="60">
        <v>0.91051028179741056</v>
      </c>
      <c r="Q39" s="60">
        <v>0.87204874333587201</v>
      </c>
      <c r="R39" s="60">
        <v>0.93378103579588723</v>
      </c>
      <c r="S39" s="60">
        <v>0.92237890327494287</v>
      </c>
      <c r="T39" s="60">
        <v>0.98050076161462307</v>
      </c>
      <c r="U39" s="60">
        <v>1.0059139375476009</v>
      </c>
      <c r="V39" s="60">
        <v>1.0152684691546077</v>
      </c>
      <c r="W39" s="60">
        <v>1.0331591774562072</v>
      </c>
      <c r="X39" s="60">
        <v>0.99135262757044929</v>
      </c>
      <c r="Y39" s="60">
        <v>0.92534729626808832</v>
      </c>
      <c r="Z39" s="60">
        <v>0.9234508758568164</v>
      </c>
      <c r="AA39" s="60">
        <v>0.86809253617669457</v>
      </c>
    </row>
    <row r="40" spans="2:27" x14ac:dyDescent="0.25">
      <c r="B40" s="39" t="s">
        <v>34</v>
      </c>
      <c r="C40" s="60">
        <v>1</v>
      </c>
      <c r="D40" s="60">
        <v>0.99233175259812334</v>
      </c>
      <c r="E40" s="60">
        <v>1.0007565331449904</v>
      </c>
      <c r="F40" s="60">
        <v>1.0120274442538593</v>
      </c>
      <c r="G40" s="60">
        <v>0.97024962163252959</v>
      </c>
      <c r="H40" s="60">
        <v>0.92486025628090007</v>
      </c>
      <c r="I40" s="60">
        <v>0.92271375239632725</v>
      </c>
      <c r="J40" s="60">
        <v>0.92973473917869043</v>
      </c>
      <c r="K40" s="60">
        <v>0.95962849359297753</v>
      </c>
      <c r="L40" s="60">
        <v>0.9494501059428917</v>
      </c>
      <c r="M40" s="60">
        <v>0.94591867621834325</v>
      </c>
      <c r="N40" s="60">
        <v>0.93835132680859656</v>
      </c>
      <c r="O40" s="60">
        <v>0.97760064574714967</v>
      </c>
      <c r="P40" s="60">
        <v>0.97729795177075973</v>
      </c>
      <c r="Q40" s="60">
        <v>0.96327313086469579</v>
      </c>
      <c r="R40" s="60">
        <v>0.98358399757844817</v>
      </c>
      <c r="S40" s="60">
        <v>0.98944939965694689</v>
      </c>
      <c r="T40" s="60">
        <v>1.0192902835233579</v>
      </c>
      <c r="U40" s="60">
        <v>1.0319721521541723</v>
      </c>
      <c r="V40" s="60">
        <v>1.0309399656946827</v>
      </c>
      <c r="W40" s="60">
        <v>1.1021712238926447</v>
      </c>
      <c r="X40" s="60">
        <v>1.0986916557360509</v>
      </c>
      <c r="Y40" s="60">
        <v>1.0750070628594492</v>
      </c>
      <c r="Z40" s="60">
        <v>1.093958833619211</v>
      </c>
      <c r="AA40" s="60">
        <v>1.1279165573605086</v>
      </c>
    </row>
    <row r="41" spans="2:27" x14ac:dyDescent="0.25">
      <c r="B41" s="39" t="s">
        <v>35</v>
      </c>
      <c r="C41" s="60">
        <v>1</v>
      </c>
      <c r="D41" s="60">
        <v>0.99169139465875367</v>
      </c>
      <c r="E41" s="60">
        <v>1.020639287833828</v>
      </c>
      <c r="F41" s="60">
        <v>1.0226607715133531</v>
      </c>
      <c r="G41" s="60">
        <v>1.0061324629080117</v>
      </c>
      <c r="H41" s="60">
        <v>0.97196308605341242</v>
      </c>
      <c r="I41" s="60">
        <v>0.94745673590504453</v>
      </c>
      <c r="J41" s="60">
        <v>0.9761186943620177</v>
      </c>
      <c r="K41" s="60">
        <v>0.99130575667655785</v>
      </c>
      <c r="L41" s="60">
        <v>0.97151335311572695</v>
      </c>
      <c r="M41" s="60">
        <v>0.9761424332344214</v>
      </c>
      <c r="N41" s="60">
        <v>0.98350148367952517</v>
      </c>
      <c r="O41" s="60">
        <v>1.0357270029673591</v>
      </c>
      <c r="P41" s="60">
        <v>0.97531157270029678</v>
      </c>
      <c r="Q41" s="60">
        <v>0.97127596439169139</v>
      </c>
      <c r="R41" s="60">
        <v>0.9729952522255193</v>
      </c>
      <c r="S41" s="60">
        <v>0.97921721068249268</v>
      </c>
      <c r="T41" s="60">
        <v>1.019113115727003</v>
      </c>
      <c r="U41" s="60">
        <v>0.99673127596439159</v>
      </c>
      <c r="V41" s="60">
        <v>0.93745982195845701</v>
      </c>
      <c r="W41" s="60">
        <v>0.96020973293768541</v>
      </c>
      <c r="X41" s="60">
        <v>0.95613008902077146</v>
      </c>
      <c r="Y41" s="60">
        <v>0.9380128189910979</v>
      </c>
      <c r="Z41" s="60">
        <v>0.96856415430267062</v>
      </c>
      <c r="AA41" s="60">
        <v>0.98010587537091987</v>
      </c>
    </row>
    <row r="42" spans="2:27" x14ac:dyDescent="0.25">
      <c r="B42" s="39" t="s">
        <v>36</v>
      </c>
      <c r="C42" s="60">
        <v>1</v>
      </c>
      <c r="D42" s="60">
        <v>1.0617862371888727</v>
      </c>
      <c r="E42" s="60">
        <v>1.1029051244509516</v>
      </c>
      <c r="F42" s="60">
        <v>1.0671759882869691</v>
      </c>
      <c r="G42" s="60">
        <v>1.1033698389458271</v>
      </c>
      <c r="H42" s="60">
        <v>1.1122483162518302</v>
      </c>
      <c r="I42" s="60">
        <v>1.1207554904831625</v>
      </c>
      <c r="J42" s="60">
        <v>1.1223569546120058</v>
      </c>
      <c r="K42" s="60">
        <v>1.1942005856515374</v>
      </c>
      <c r="L42" s="60">
        <v>1.1484626647144949</v>
      </c>
      <c r="M42" s="60">
        <v>1.1818448023426062</v>
      </c>
      <c r="N42" s="60">
        <v>1.1666178623718888</v>
      </c>
      <c r="O42" s="60">
        <v>1.2117130307467057</v>
      </c>
      <c r="P42" s="60">
        <v>1.247437774524158</v>
      </c>
      <c r="Q42" s="60">
        <v>1.1856515373352856</v>
      </c>
      <c r="R42" s="60">
        <v>1.1941306002928258</v>
      </c>
      <c r="S42" s="60">
        <v>1.0193373352855051</v>
      </c>
      <c r="T42" s="60">
        <v>0.95581288433382139</v>
      </c>
      <c r="U42" s="60">
        <v>0.97408169838945824</v>
      </c>
      <c r="V42" s="60">
        <v>0.90770512445095175</v>
      </c>
      <c r="W42" s="60">
        <v>1.0372939970717423</v>
      </c>
      <c r="X42" s="60">
        <v>1.1094404099560762</v>
      </c>
      <c r="Y42" s="60">
        <v>1.1448764275256222</v>
      </c>
      <c r="Z42" s="60">
        <v>1.1485399707174231</v>
      </c>
      <c r="AA42" s="60">
        <v>1.1184468521229869</v>
      </c>
    </row>
    <row r="43" spans="2:27" x14ac:dyDescent="0.25">
      <c r="B43" s="39" t="s">
        <v>37</v>
      </c>
      <c r="C43" s="60">
        <v>1</v>
      </c>
      <c r="D43" s="60">
        <v>1.0771312584573749</v>
      </c>
      <c r="E43" s="60">
        <v>1.0912219215155616</v>
      </c>
      <c r="F43" s="60">
        <v>1.1671393775372123</v>
      </c>
      <c r="G43" s="60">
        <v>1.1245886332882273</v>
      </c>
      <c r="H43" s="60">
        <v>1.1140405953991881</v>
      </c>
      <c r="I43" s="60">
        <v>1.0392638700947225</v>
      </c>
      <c r="J43" s="60">
        <v>1.0207997293640054</v>
      </c>
      <c r="K43" s="60">
        <v>1.0594627875507443</v>
      </c>
      <c r="L43" s="60">
        <v>0.96481732070365356</v>
      </c>
      <c r="M43" s="60">
        <v>0.81732070365358589</v>
      </c>
      <c r="N43" s="60">
        <v>0.81461434370771313</v>
      </c>
      <c r="O43" s="60">
        <v>0.83085250338294991</v>
      </c>
      <c r="P43" s="60">
        <v>0.76184032476319352</v>
      </c>
      <c r="Q43" s="60">
        <v>0.71041948579161029</v>
      </c>
      <c r="R43" s="60">
        <v>0.70810284167794313</v>
      </c>
      <c r="S43" s="60">
        <v>0.74829905277401898</v>
      </c>
      <c r="T43" s="60">
        <v>0.72475507442489862</v>
      </c>
      <c r="U43" s="60">
        <v>0.73502300405953991</v>
      </c>
      <c r="V43" s="60">
        <v>0.68261569688768597</v>
      </c>
      <c r="W43" s="60">
        <v>0.71752368064952643</v>
      </c>
      <c r="X43" s="60">
        <v>0.659339648173207</v>
      </c>
      <c r="Y43" s="60">
        <v>0.76557916102841683</v>
      </c>
      <c r="Z43" s="60">
        <v>0.55530040595399188</v>
      </c>
      <c r="AA43" s="60">
        <v>0.53902435723951281</v>
      </c>
    </row>
    <row r="44" spans="2:27" x14ac:dyDescent="0.25">
      <c r="B44" s="39" t="s">
        <v>38</v>
      </c>
      <c r="C44" s="60">
        <v>1</v>
      </c>
      <c r="D44" s="60">
        <v>0.9806996381182147</v>
      </c>
      <c r="E44" s="60">
        <v>0.97475452352231606</v>
      </c>
      <c r="F44" s="60">
        <v>0.9488486127864898</v>
      </c>
      <c r="G44" s="60">
        <v>0.98188721351025332</v>
      </c>
      <c r="H44" s="60">
        <v>0.9148860072376358</v>
      </c>
      <c r="I44" s="60">
        <v>0.81830940892641746</v>
      </c>
      <c r="J44" s="60">
        <v>0.81035524728588659</v>
      </c>
      <c r="K44" s="60">
        <v>0.8395398069963812</v>
      </c>
      <c r="L44" s="60">
        <v>0.84439083232810619</v>
      </c>
      <c r="M44" s="60">
        <v>0.867913148371532</v>
      </c>
      <c r="N44" s="60">
        <v>0.8721351025331725</v>
      </c>
      <c r="O44" s="60">
        <v>0.81242460796139926</v>
      </c>
      <c r="P44" s="60">
        <v>0.80458383594692395</v>
      </c>
      <c r="Q44" s="60">
        <v>0.80759951749095293</v>
      </c>
      <c r="R44" s="60">
        <v>0.82716525934861285</v>
      </c>
      <c r="S44" s="60">
        <v>0.86396622436670678</v>
      </c>
      <c r="T44" s="60">
        <v>0.87215500603136298</v>
      </c>
      <c r="U44" s="60">
        <v>0.95136429433051872</v>
      </c>
      <c r="V44" s="60">
        <v>0.95623642943305187</v>
      </c>
      <c r="W44" s="60">
        <v>1.0082183353437877</v>
      </c>
      <c r="X44" s="60">
        <v>1.0839698431845597</v>
      </c>
      <c r="Y44" s="60">
        <v>1.0816013268998794</v>
      </c>
      <c r="Z44" s="60">
        <v>1.0428926417370326</v>
      </c>
      <c r="AA44" s="60">
        <v>1.1403365500603138</v>
      </c>
    </row>
    <row r="45" spans="2:27" x14ac:dyDescent="0.25">
      <c r="B45" s="39" t="s">
        <v>39</v>
      </c>
      <c r="C45" s="60">
        <v>1</v>
      </c>
      <c r="D45" s="60">
        <v>0.98037873602555325</v>
      </c>
      <c r="E45" s="60">
        <v>0.99697513118868364</v>
      </c>
      <c r="F45" s="60">
        <v>1.0014287018024184</v>
      </c>
      <c r="G45" s="60">
        <v>1.0059338352726443</v>
      </c>
      <c r="H45" s="60">
        <v>0.94508464522016877</v>
      </c>
      <c r="I45" s="60">
        <v>0.93304312114989729</v>
      </c>
      <c r="J45" s="60">
        <v>0.98333766826374636</v>
      </c>
      <c r="K45" s="60">
        <v>1.0235231576545745</v>
      </c>
      <c r="L45" s="60">
        <v>0.97444672598676707</v>
      </c>
      <c r="M45" s="60">
        <v>0.96828656171571981</v>
      </c>
      <c r="N45" s="60">
        <v>0.92950034223134836</v>
      </c>
      <c r="O45" s="60">
        <v>1.0114077116130504</v>
      </c>
      <c r="P45" s="60">
        <v>0.99977184576773903</v>
      </c>
      <c r="Q45" s="60">
        <v>1.001140771161305</v>
      </c>
      <c r="R45" s="60">
        <v>1.034125941136208</v>
      </c>
      <c r="S45" s="60">
        <v>1.0519206023271732</v>
      </c>
      <c r="T45" s="60">
        <v>1.1719856262833677</v>
      </c>
      <c r="U45" s="60">
        <v>1.2266240018252337</v>
      </c>
      <c r="V45" s="60">
        <v>1.2777994524298426</v>
      </c>
      <c r="W45" s="60">
        <v>1.323619666894821</v>
      </c>
      <c r="X45" s="60">
        <v>1.2650609171800136</v>
      </c>
      <c r="Y45" s="60">
        <v>1.2679221994067991</v>
      </c>
      <c r="Z45" s="60">
        <v>1.3184225416381474</v>
      </c>
      <c r="AA45" s="60">
        <v>1.3321715719826603</v>
      </c>
    </row>
    <row r="46" spans="2:27" x14ac:dyDescent="0.25">
      <c r="B46" s="39" t="s">
        <v>40</v>
      </c>
      <c r="C46" s="60">
        <v>1</v>
      </c>
      <c r="D46" s="60">
        <v>0.96265204728456399</v>
      </c>
      <c r="E46" s="60">
        <v>0.9869938324481754</v>
      </c>
      <c r="F46" s="60">
        <v>0.97914219633373301</v>
      </c>
      <c r="G46" s="60">
        <v>0.96491690937125241</v>
      </c>
      <c r="H46" s="60">
        <v>0.97771269487750556</v>
      </c>
      <c r="I46" s="60">
        <v>0.93458780195305813</v>
      </c>
      <c r="J46" s="60">
        <v>0.9074322425903717</v>
      </c>
      <c r="K46" s="60">
        <v>0.94063440123351039</v>
      </c>
      <c r="L46" s="60">
        <v>0.93592598937810523</v>
      </c>
      <c r="M46" s="60">
        <v>0.94329278739078293</v>
      </c>
      <c r="N46" s="60">
        <v>0.95665581634401231</v>
      </c>
      <c r="O46" s="60">
        <v>0.99126263491519617</v>
      </c>
      <c r="P46" s="60">
        <v>0.97361658386157268</v>
      </c>
      <c r="Q46" s="60">
        <v>0.96265204728456399</v>
      </c>
      <c r="R46" s="60">
        <v>1.0008096624978584</v>
      </c>
      <c r="S46" s="60">
        <v>0.99010382045571355</v>
      </c>
      <c r="T46" s="60">
        <v>0.99194620524241905</v>
      </c>
      <c r="U46" s="60">
        <v>0.96309165667294838</v>
      </c>
      <c r="V46" s="60">
        <v>0.96006647250299815</v>
      </c>
      <c r="W46" s="60">
        <v>0.96168836731197538</v>
      </c>
      <c r="X46" s="60">
        <v>0.95899263320198735</v>
      </c>
      <c r="Y46" s="60">
        <v>0.90280195305807776</v>
      </c>
      <c r="Z46" s="60">
        <v>0.92543498372451605</v>
      </c>
      <c r="AA46" s="60">
        <v>0.92726400548226817</v>
      </c>
    </row>
    <row r="47" spans="2:27" x14ac:dyDescent="0.25">
      <c r="B47" s="39" t="s">
        <v>41</v>
      </c>
      <c r="C47" s="60">
        <v>1</v>
      </c>
      <c r="D47" s="60">
        <v>0.97721149528513696</v>
      </c>
      <c r="E47" s="60">
        <v>0.99714054782218231</v>
      </c>
      <c r="F47" s="60">
        <v>1.0023581050740906</v>
      </c>
      <c r="G47" s="60">
        <v>0.998405702739111</v>
      </c>
      <c r="H47" s="60">
        <v>0.96355927256398743</v>
      </c>
      <c r="I47" s="60">
        <v>0.96127761562640324</v>
      </c>
      <c r="J47" s="60">
        <v>0.9743185900314324</v>
      </c>
      <c r="K47" s="60">
        <v>1.0137175572519084</v>
      </c>
      <c r="L47" s="60">
        <v>0.98989672204759771</v>
      </c>
      <c r="M47" s="60">
        <v>0.98024247867085768</v>
      </c>
      <c r="N47" s="60">
        <v>0.99753030983385715</v>
      </c>
      <c r="O47" s="60">
        <v>1.0780197575213291</v>
      </c>
      <c r="P47" s="60">
        <v>1.0912662775033677</v>
      </c>
      <c r="Q47" s="60">
        <v>1.1012572968118546</v>
      </c>
      <c r="R47" s="60">
        <v>1.156779187247418</v>
      </c>
      <c r="S47" s="60">
        <v>1.1382916479568927</v>
      </c>
      <c r="T47" s="60">
        <v>1.210371127076785</v>
      </c>
      <c r="U47" s="60">
        <v>1.237969353390211</v>
      </c>
      <c r="V47" s="60">
        <v>1.2228293668612482</v>
      </c>
      <c r="W47" s="60">
        <v>1.2781729905702739</v>
      </c>
      <c r="X47" s="60">
        <v>1.2380487202514594</v>
      </c>
      <c r="Y47" s="60">
        <v>1.1813062415806017</v>
      </c>
      <c r="Z47" s="60">
        <v>1.1857827795240232</v>
      </c>
      <c r="AA47" s="60">
        <v>1.1919671082173326</v>
      </c>
    </row>
    <row r="48" spans="2:27" x14ac:dyDescent="0.25">
      <c r="B48" s="39" t="s">
        <v>42</v>
      </c>
      <c r="C48" s="60">
        <v>1</v>
      </c>
      <c r="D48" s="60">
        <v>0.98282387190684128</v>
      </c>
      <c r="E48" s="60">
        <v>1.0260681222707424</v>
      </c>
      <c r="F48" s="60">
        <v>0.9526165938864628</v>
      </c>
      <c r="G48" s="60">
        <v>0.93793828238719079</v>
      </c>
      <c r="H48" s="60">
        <v>0.87810480349344977</v>
      </c>
      <c r="I48" s="60">
        <v>0.83750101892285289</v>
      </c>
      <c r="J48" s="60">
        <v>0.86015400291120814</v>
      </c>
      <c r="K48" s="60">
        <v>0.95036506550218336</v>
      </c>
      <c r="L48" s="60">
        <v>0.95021834061135368</v>
      </c>
      <c r="M48" s="60">
        <v>0.96360989810771469</v>
      </c>
      <c r="N48" s="60">
        <v>0.98835516739446871</v>
      </c>
      <c r="O48" s="60">
        <v>1.0724890829694322</v>
      </c>
      <c r="P48" s="60">
        <v>1.0917030567685591</v>
      </c>
      <c r="Q48" s="60">
        <v>1.1443959243085882</v>
      </c>
      <c r="R48" s="60">
        <v>1.1527947598253274</v>
      </c>
      <c r="S48" s="60">
        <v>1.0337563318777292</v>
      </c>
      <c r="T48" s="60">
        <v>1.0185540029112081</v>
      </c>
      <c r="U48" s="60">
        <v>1.0111414847161573</v>
      </c>
      <c r="V48" s="60">
        <v>1.0790264919941777</v>
      </c>
      <c r="W48" s="60">
        <v>1.1066535662299855</v>
      </c>
      <c r="X48" s="60">
        <v>1.114254730713246</v>
      </c>
      <c r="Y48" s="60">
        <v>1.0749534206695779</v>
      </c>
      <c r="Z48" s="60">
        <v>1.1153933042212518</v>
      </c>
      <c r="AA48" s="60">
        <v>1.1101024745269288</v>
      </c>
    </row>
    <row r="49" spans="2:27" x14ac:dyDescent="0.25">
      <c r="B49" s="39" t="s">
        <v>43</v>
      </c>
      <c r="C49" s="60">
        <v>1</v>
      </c>
      <c r="D49" s="60">
        <v>0.98287220026350464</v>
      </c>
      <c r="E49" s="60">
        <v>0.98695718050065873</v>
      </c>
      <c r="F49" s="60">
        <v>0.98255270092226621</v>
      </c>
      <c r="G49" s="60">
        <v>0.98508959156785247</v>
      </c>
      <c r="H49" s="60">
        <v>0.98249011857707513</v>
      </c>
      <c r="I49" s="60">
        <v>0.96187747035573135</v>
      </c>
      <c r="J49" s="60">
        <v>0.94336429512516473</v>
      </c>
      <c r="K49" s="60">
        <v>0.88528853754940706</v>
      </c>
      <c r="L49" s="60">
        <v>0.85902503293807642</v>
      </c>
      <c r="M49" s="60">
        <v>0.83267457180500659</v>
      </c>
      <c r="N49" s="60">
        <v>0.79183135704874841</v>
      </c>
      <c r="O49" s="60">
        <v>0.7108036890645586</v>
      </c>
      <c r="P49" s="60">
        <v>0.64031620553359681</v>
      </c>
      <c r="Q49" s="60">
        <v>0.65019762845849804</v>
      </c>
      <c r="R49" s="60">
        <v>0.70276086956521733</v>
      </c>
      <c r="S49" s="60">
        <v>0.70693610013175223</v>
      </c>
      <c r="T49" s="60">
        <v>0.76644631093544136</v>
      </c>
      <c r="U49" s="60">
        <v>0.73236956521739138</v>
      </c>
      <c r="V49" s="60">
        <v>0.74635935441370227</v>
      </c>
      <c r="W49" s="60">
        <v>0.701913372859025</v>
      </c>
      <c r="X49" s="60">
        <v>0.64402470355731223</v>
      </c>
      <c r="Y49" s="60">
        <v>0.63419762845849803</v>
      </c>
      <c r="Z49" s="60">
        <v>0.63132641633728592</v>
      </c>
      <c r="AA49" s="60">
        <v>0.6202845849802372</v>
      </c>
    </row>
    <row r="50" spans="2:27" x14ac:dyDescent="0.25">
      <c r="B50" s="39" t="s">
        <v>44</v>
      </c>
      <c r="C50" s="60">
        <v>1</v>
      </c>
      <c r="D50" s="60">
        <v>0.99604430379746833</v>
      </c>
      <c r="E50" s="60">
        <v>1.0157207278481013</v>
      </c>
      <c r="F50" s="60">
        <v>1.0113929984177215</v>
      </c>
      <c r="G50" s="60">
        <v>0.96231685126582278</v>
      </c>
      <c r="H50" s="60">
        <v>0.92617998417721514</v>
      </c>
      <c r="I50" s="60">
        <v>0.89612539556962034</v>
      </c>
      <c r="J50" s="60">
        <v>0.88400000000000001</v>
      </c>
      <c r="K50" s="60">
        <v>0.91179865506329116</v>
      </c>
      <c r="L50" s="60">
        <v>0.91613924050632911</v>
      </c>
      <c r="M50" s="60">
        <v>0.91534810126582278</v>
      </c>
      <c r="N50" s="60">
        <v>0.964003164556962</v>
      </c>
      <c r="O50" s="60">
        <v>1.0207674050632911</v>
      </c>
      <c r="P50" s="60">
        <v>0.99367088607594933</v>
      </c>
      <c r="Q50" s="60">
        <v>0.98655063291139244</v>
      </c>
      <c r="R50" s="60">
        <v>1.0322996439873418</v>
      </c>
      <c r="S50" s="60">
        <v>1.0151550632911392</v>
      </c>
      <c r="T50" s="60">
        <v>1.005428204113924</v>
      </c>
      <c r="U50" s="60">
        <v>1.0666560522151898</v>
      </c>
      <c r="V50" s="60">
        <v>1.0746394382911393</v>
      </c>
      <c r="W50" s="60">
        <v>1.1151210443037973</v>
      </c>
      <c r="X50" s="60">
        <v>1.1037608781645569</v>
      </c>
      <c r="Y50" s="60">
        <v>1.083144976265823</v>
      </c>
      <c r="Z50" s="60">
        <v>1.0962873813291139</v>
      </c>
      <c r="AA50" s="60">
        <v>1.0746999604430381</v>
      </c>
    </row>
    <row r="51" spans="2:27" x14ac:dyDescent="0.25">
      <c r="B51" s="39" t="s">
        <v>45</v>
      </c>
      <c r="C51" s="60">
        <v>1</v>
      </c>
      <c r="D51" s="60">
        <v>0.99956551963851237</v>
      </c>
      <c r="E51" s="60">
        <v>1.0211615397984011</v>
      </c>
      <c r="F51" s="60">
        <v>1.0283680917622522</v>
      </c>
      <c r="G51" s="60">
        <v>0.99447219325686487</v>
      </c>
      <c r="H51" s="60">
        <v>0.94974626346889124</v>
      </c>
      <c r="I51" s="60">
        <v>0.93409906152241906</v>
      </c>
      <c r="J51" s="60">
        <v>0.95978302050747311</v>
      </c>
      <c r="K51" s="60">
        <v>0.9938231664928745</v>
      </c>
      <c r="L51" s="60">
        <v>0.98479318734793186</v>
      </c>
      <c r="M51" s="60">
        <v>0.98409801876955161</v>
      </c>
      <c r="N51" s="60">
        <v>0.99157108098713942</v>
      </c>
      <c r="O51" s="60">
        <v>1.0725582203684394</v>
      </c>
      <c r="P51" s="60">
        <v>1.0409280500521376</v>
      </c>
      <c r="Q51" s="60">
        <v>1.0605665623913798</v>
      </c>
      <c r="R51" s="60">
        <v>1.0854145811609315</v>
      </c>
      <c r="S51" s="60">
        <v>1.0670621306916928</v>
      </c>
      <c r="T51" s="60">
        <v>1.1393998957247133</v>
      </c>
      <c r="U51" s="60">
        <v>1.1310141640597844</v>
      </c>
      <c r="V51" s="60">
        <v>1.0895733402850192</v>
      </c>
      <c r="W51" s="60">
        <v>1.1307827598192561</v>
      </c>
      <c r="X51" s="60">
        <v>1.1277549530761208</v>
      </c>
      <c r="Y51" s="60">
        <v>1.123450643030935</v>
      </c>
      <c r="Z51" s="60">
        <v>1.1663669621133124</v>
      </c>
      <c r="AA51" s="60">
        <v>1.1248776503302051</v>
      </c>
    </row>
    <row r="52" spans="2:27" x14ac:dyDescent="0.25">
      <c r="B52" s="39" t="s">
        <v>46</v>
      </c>
      <c r="C52" s="60">
        <v>1</v>
      </c>
      <c r="D52" s="60">
        <v>1.007370283018868</v>
      </c>
      <c r="E52" s="60">
        <v>1.0299165683962264</v>
      </c>
      <c r="F52" s="60">
        <v>1.0222317216981132</v>
      </c>
      <c r="G52" s="60">
        <v>1.0198410966981133</v>
      </c>
      <c r="H52" s="60">
        <v>0.93603537735849063</v>
      </c>
      <c r="I52" s="60">
        <v>0.91320341981132069</v>
      </c>
      <c r="J52" s="60">
        <v>0.93954893867924527</v>
      </c>
      <c r="K52" s="60">
        <v>0.99799646226415095</v>
      </c>
      <c r="L52" s="60">
        <v>0.99852594339622647</v>
      </c>
      <c r="M52" s="60">
        <v>0.95224056603773588</v>
      </c>
      <c r="N52" s="60">
        <v>0.97346698113207553</v>
      </c>
      <c r="O52" s="60">
        <v>1.0274174528301887</v>
      </c>
      <c r="P52" s="60">
        <v>1.0406839622641511</v>
      </c>
      <c r="Q52" s="60">
        <v>1.0813679245283019</v>
      </c>
      <c r="R52" s="60">
        <v>1.0653349056603774</v>
      </c>
      <c r="S52" s="60">
        <v>1.0835300707547169</v>
      </c>
      <c r="T52" s="60">
        <v>1.1546757075471699</v>
      </c>
      <c r="U52" s="60">
        <v>1.133431603773585</v>
      </c>
      <c r="V52" s="60">
        <v>1.1144740566037736</v>
      </c>
      <c r="W52" s="60">
        <v>1.1045766509433963</v>
      </c>
      <c r="X52" s="60">
        <v>1.0182043042452829</v>
      </c>
      <c r="Y52" s="60">
        <v>0.92373673349056606</v>
      </c>
      <c r="Z52" s="60">
        <v>0.96688001179245286</v>
      </c>
      <c r="AA52" s="60">
        <v>0.85043514150943389</v>
      </c>
    </row>
    <row r="53" spans="2:27" x14ac:dyDescent="0.25">
      <c r="B53" s="39" t="s">
        <v>47</v>
      </c>
      <c r="C53" s="60">
        <v>1</v>
      </c>
      <c r="D53" s="60">
        <v>0.99340659340659343</v>
      </c>
      <c r="E53" s="60">
        <v>1.0051512087912089</v>
      </c>
      <c r="F53" s="60">
        <v>0.99812386813186815</v>
      </c>
      <c r="G53" s="60">
        <v>0.97446813186813175</v>
      </c>
      <c r="H53" s="60">
        <v>0.93701608791208779</v>
      </c>
      <c r="I53" s="60">
        <v>0.92027621978021978</v>
      </c>
      <c r="J53" s="60">
        <v>0.9108322637362638</v>
      </c>
      <c r="K53" s="60">
        <v>0.90935753846153833</v>
      </c>
      <c r="L53" s="60">
        <v>0.9152527472527473</v>
      </c>
      <c r="M53" s="60">
        <v>0.91068131868131863</v>
      </c>
      <c r="N53" s="60">
        <v>0.9079560439560439</v>
      </c>
      <c r="O53" s="60">
        <v>0.9673846153846154</v>
      </c>
      <c r="P53" s="60">
        <v>0.97951648351648357</v>
      </c>
      <c r="Q53" s="60">
        <v>0.95331868131868136</v>
      </c>
      <c r="R53" s="60">
        <v>0.96709846153846146</v>
      </c>
      <c r="S53" s="60">
        <v>0.95920219780219773</v>
      </c>
      <c r="T53" s="60">
        <v>1.0114670769230769</v>
      </c>
      <c r="U53" s="60">
        <v>0.99410505494505497</v>
      </c>
      <c r="V53" s="60">
        <v>0.96285494505494507</v>
      </c>
      <c r="W53" s="60">
        <v>1.0232469450549451</v>
      </c>
      <c r="X53" s="60">
        <v>1.011716043956044</v>
      </c>
      <c r="Y53" s="60">
        <v>1.0032046593406594</v>
      </c>
      <c r="Z53" s="60">
        <v>0.9971153406593406</v>
      </c>
      <c r="AA53" s="60">
        <v>0.99962857142857142</v>
      </c>
    </row>
    <row r="54" spans="2:27" x14ac:dyDescent="0.25">
      <c r="B54" s="39" t="s">
        <v>48</v>
      </c>
      <c r="C54" s="60">
        <v>1</v>
      </c>
      <c r="D54" s="60">
        <v>0.9891625181726067</v>
      </c>
      <c r="E54" s="60">
        <v>0.98275633287810038</v>
      </c>
      <c r="F54" s="60">
        <v>0.96109833032292158</v>
      </c>
      <c r="G54" s="60">
        <v>0.9511302260011455</v>
      </c>
      <c r="H54" s="60">
        <v>0.87669011850742329</v>
      </c>
      <c r="I54" s="60">
        <v>0.83892893960086334</v>
      </c>
      <c r="J54" s="60">
        <v>0.83720837922375424</v>
      </c>
      <c r="K54" s="60">
        <v>0.85676959337415737</v>
      </c>
      <c r="L54" s="60">
        <v>0.86030221595665002</v>
      </c>
      <c r="M54" s="60">
        <v>0.85849596898541791</v>
      </c>
      <c r="N54" s="60">
        <v>0.84862769284990525</v>
      </c>
      <c r="O54" s="60">
        <v>0.88470857747037313</v>
      </c>
      <c r="P54" s="60">
        <v>0.86796775188334285</v>
      </c>
      <c r="Q54" s="60">
        <v>0.83968456760209698</v>
      </c>
      <c r="R54" s="60">
        <v>0.84565919203489148</v>
      </c>
      <c r="S54" s="60">
        <v>0.81599673994449085</v>
      </c>
      <c r="T54" s="60">
        <v>0.83185510374906391</v>
      </c>
      <c r="U54" s="60">
        <v>0.8049358562051192</v>
      </c>
      <c r="V54" s="60">
        <v>0.78500035243843336</v>
      </c>
      <c r="W54" s="60">
        <v>0.80181333979470459</v>
      </c>
      <c r="X54" s="60">
        <v>0.81161267016168126</v>
      </c>
      <c r="Y54" s="60">
        <v>0.79143116436847438</v>
      </c>
      <c r="Z54" s="60">
        <v>0.80304220450240105</v>
      </c>
      <c r="AA54" s="60">
        <v>0.79423556103793114</v>
      </c>
    </row>
    <row r="55" spans="2:27" x14ac:dyDescent="0.25">
      <c r="B55" s="39" t="s">
        <v>49</v>
      </c>
      <c r="C55" s="60">
        <v>1</v>
      </c>
      <c r="D55" s="60">
        <v>0.97459807073954985</v>
      </c>
      <c r="E55" s="60">
        <v>0.96483172561629149</v>
      </c>
      <c r="F55" s="60">
        <v>0.9638951768488746</v>
      </c>
      <c r="G55" s="60">
        <v>0.96809657020364415</v>
      </c>
      <c r="H55" s="60">
        <v>0.93038263665594845</v>
      </c>
      <c r="I55" s="60">
        <v>0.90151361200428715</v>
      </c>
      <c r="J55" s="60">
        <v>0.88940814576634508</v>
      </c>
      <c r="K55" s="60">
        <v>0.9309015005359057</v>
      </c>
      <c r="L55" s="60">
        <v>0.95101822079314036</v>
      </c>
      <c r="M55" s="60">
        <v>0.93783494105037513</v>
      </c>
      <c r="N55" s="60">
        <v>0.94319399785637725</v>
      </c>
      <c r="O55" s="60">
        <v>0.95755627009646305</v>
      </c>
      <c r="P55" s="60">
        <v>0.96559485530546629</v>
      </c>
      <c r="Q55" s="60">
        <v>0.99260450160771707</v>
      </c>
      <c r="R55" s="60">
        <v>1.0385959271168275</v>
      </c>
      <c r="S55" s="60">
        <v>1.0288670953912111</v>
      </c>
      <c r="T55" s="60">
        <v>1.0383075026795283</v>
      </c>
      <c r="U55" s="60">
        <v>1.0138497320471598</v>
      </c>
      <c r="V55" s="60">
        <v>0.99527802786709529</v>
      </c>
      <c r="W55" s="60">
        <v>1.0147743837084673</v>
      </c>
      <c r="X55" s="60">
        <v>1.068637513397642</v>
      </c>
      <c r="Y55" s="60">
        <v>1.0820885316184352</v>
      </c>
      <c r="Z55" s="60">
        <v>1.1246314040728831</v>
      </c>
      <c r="AA55" s="60">
        <v>1.1166663451232581</v>
      </c>
    </row>
    <row r="56" spans="2:27" x14ac:dyDescent="0.25">
      <c r="B56" s="39" t="s">
        <v>50</v>
      </c>
      <c r="C56" s="60">
        <v>1</v>
      </c>
      <c r="D56" s="60">
        <v>0.9846435491927914</v>
      </c>
      <c r="E56" s="60">
        <v>0.98975790054399448</v>
      </c>
      <c r="F56" s="60">
        <v>0.98431477842247139</v>
      </c>
      <c r="G56" s="60">
        <v>0.96973914069747669</v>
      </c>
      <c r="H56" s="60">
        <v>0.91869697152675245</v>
      </c>
      <c r="I56" s="60">
        <v>0.88612928512222044</v>
      </c>
      <c r="J56" s="60">
        <v>0.89040384309247933</v>
      </c>
      <c r="K56" s="60">
        <v>0.90375869649944296</v>
      </c>
      <c r="L56" s="60">
        <v>0.90192731005483862</v>
      </c>
      <c r="M56" s="60">
        <v>0.89858704184529925</v>
      </c>
      <c r="N56" s="60">
        <v>0.89272441826635418</v>
      </c>
      <c r="O56" s="60">
        <v>0.93136668295173219</v>
      </c>
      <c r="P56" s="60">
        <v>0.91323536677078132</v>
      </c>
      <c r="Q56" s="60">
        <v>0.89547458157445481</v>
      </c>
      <c r="R56" s="60">
        <v>0.90721935434289724</v>
      </c>
      <c r="S56" s="60">
        <v>0.89177138238248665</v>
      </c>
      <c r="T56" s="60">
        <v>0.92491330947296746</v>
      </c>
      <c r="U56" s="60">
        <v>0.91552524825575954</v>
      </c>
      <c r="V56" s="60">
        <v>0.90334745102129288</v>
      </c>
      <c r="W56" s="60">
        <v>0.92463391264251715</v>
      </c>
      <c r="X56" s="60">
        <v>0.92204732915776944</v>
      </c>
      <c r="Y56" s="60">
        <v>0.90594109655214039</v>
      </c>
      <c r="Z56" s="60">
        <v>0.92034166250391092</v>
      </c>
      <c r="AA56" s="60">
        <v>0.90512817901861442</v>
      </c>
    </row>
    <row r="57" spans="2:27" x14ac:dyDescent="0.2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2:27" x14ac:dyDescent="0.2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2:2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2:27" x14ac:dyDescent="0.2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2:27" x14ac:dyDescent="0.2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2:27" x14ac:dyDescent="0.2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2:27" x14ac:dyDescent="0.2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2:27" x14ac:dyDescent="0.2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2:27" x14ac:dyDescent="0.2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2:27" x14ac:dyDescent="0.2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2:27" x14ac:dyDescent="0.2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2:27" x14ac:dyDescent="0.2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2:27" x14ac:dyDescent="0.2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2:27" x14ac:dyDescent="0.2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2:27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2:27" x14ac:dyDescent="0.2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2:27" x14ac:dyDescent="0.2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</sheetData>
  <mergeCells count="1">
    <mergeCell ref="X3:AA3"/>
  </mergeCells>
  <conditionalFormatting pivot="1" sqref="C8:AA56">
    <cfRule type="colorScale" priority="1">
      <colorScale>
        <cfvo type="min"/>
        <cfvo type="percentile" val="50"/>
        <cfvo type="max"/>
        <color theme="5" tint="0.39997558519241921"/>
        <color rgb="FFFCFCFF"/>
        <color rgb="FF63BE7B"/>
      </colorScale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81435-C18A-49FB-AC02-91B6BFA80484}">
  <sheetPr>
    <tabColor theme="7" tint="0.79998168889431442"/>
  </sheetPr>
  <dimension ref="B2:AA72"/>
  <sheetViews>
    <sheetView showGridLines="0" showRowColHeaders="0" workbookViewId="0">
      <selection activeCell="W2" sqref="W2:AA2"/>
    </sheetView>
  </sheetViews>
  <sheetFormatPr baseColWidth="10" defaultRowHeight="12" x14ac:dyDescent="0.25"/>
  <cols>
    <col min="1" max="1" width="3.7109375" style="25" customWidth="1"/>
    <col min="2" max="2" width="21" style="26" bestFit="1" customWidth="1"/>
    <col min="3" max="27" width="8.42578125" style="26" customWidth="1"/>
    <col min="28" max="28" width="9.42578125" style="25" bestFit="1" customWidth="1"/>
    <col min="29" max="16384" width="11.42578125" style="25"/>
  </cols>
  <sheetData>
    <row r="2" spans="2:27" ht="27.6" customHeight="1" x14ac:dyDescent="0.25">
      <c r="B2" s="94" t="str">
        <f>I3</f>
        <v>Endring i antall melkeleverandører i Trøndelag perioden 1995 - 2019 i prosent - (1995 = 100 %)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2" t="s">
        <v>121</v>
      </c>
      <c r="X2" s="92"/>
      <c r="Y2" s="92"/>
      <c r="Z2" s="92"/>
      <c r="AA2" s="92"/>
    </row>
    <row r="3" spans="2:27" s="49" customFormat="1" hidden="1" x14ac:dyDescent="0.25">
      <c r="B3" s="52" t="s">
        <v>0</v>
      </c>
      <c r="C3" s="52" t="s" vm="1">
        <v>52</v>
      </c>
      <c r="D3" s="52"/>
      <c r="E3" s="52" t="str" vm="1">
        <f>IF(C3="All","Midt-Norge",C3)</f>
        <v>Trøndelag</v>
      </c>
      <c r="F3" s="52"/>
      <c r="G3" s="52"/>
      <c r="H3" s="52"/>
      <c r="I3" s="52" t="str">
        <f>_xlfn.CONCAT("Endring i antall melkeleverandører i ",E3," perioden 1995 - 2019 i prosent - (1995 = 100 %)")</f>
        <v>Endring i antall melkeleverandører i Trøndelag perioden 1995 - 2019 i prosent - (1995 = 100 %)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2:27" s="49" customFormat="1" hidden="1" x14ac:dyDescent="0.2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2:27" s="49" customFormat="1" hidden="1" x14ac:dyDescent="0.25">
      <c r="B5" s="52" t="s">
        <v>55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2:27" ht="19.8" customHeight="1" x14ac:dyDescent="0.25">
      <c r="B6" s="43"/>
      <c r="C6" s="43">
        <v>1995</v>
      </c>
      <c r="D6" s="43">
        <v>1996</v>
      </c>
      <c r="E6" s="43">
        <v>1997</v>
      </c>
      <c r="F6" s="43">
        <v>1998</v>
      </c>
      <c r="G6" s="43">
        <v>1999</v>
      </c>
      <c r="H6" s="43">
        <v>2000</v>
      </c>
      <c r="I6" s="43">
        <v>2001</v>
      </c>
      <c r="J6" s="43">
        <v>2002</v>
      </c>
      <c r="K6" s="43">
        <v>2003</v>
      </c>
      <c r="L6" s="43">
        <v>2004</v>
      </c>
      <c r="M6" s="43">
        <v>2005</v>
      </c>
      <c r="N6" s="43">
        <v>2006</v>
      </c>
      <c r="O6" s="43">
        <v>2007</v>
      </c>
      <c r="P6" s="43">
        <v>2008</v>
      </c>
      <c r="Q6" s="43">
        <v>2009</v>
      </c>
      <c r="R6" s="43">
        <v>2010</v>
      </c>
      <c r="S6" s="43">
        <v>2011</v>
      </c>
      <c r="T6" s="43">
        <v>2012</v>
      </c>
      <c r="U6" s="43">
        <v>2013</v>
      </c>
      <c r="V6" s="43">
        <v>2014</v>
      </c>
      <c r="W6" s="43">
        <v>2015</v>
      </c>
      <c r="X6" s="43">
        <v>2016</v>
      </c>
      <c r="Y6" s="43">
        <v>2017</v>
      </c>
      <c r="Z6" s="43">
        <v>2018</v>
      </c>
      <c r="AA6" s="43">
        <v>2019</v>
      </c>
    </row>
    <row r="7" spans="2:27" x14ac:dyDescent="0.25">
      <c r="B7" s="46" t="s">
        <v>2</v>
      </c>
      <c r="C7" s="48">
        <v>1</v>
      </c>
      <c r="D7" s="48">
        <v>0.9885057471264368</v>
      </c>
      <c r="E7" s="48">
        <v>0.96551724137931039</v>
      </c>
      <c r="F7" s="48">
        <v>0.93103448275862066</v>
      </c>
      <c r="G7" s="48">
        <v>0.91954022988505746</v>
      </c>
      <c r="H7" s="48">
        <v>0.87356321839080464</v>
      </c>
      <c r="I7" s="48">
        <v>0.77011494252873558</v>
      </c>
      <c r="J7" s="48">
        <v>0.67816091954022983</v>
      </c>
      <c r="K7" s="48">
        <v>0.64367816091954022</v>
      </c>
      <c r="L7" s="48">
        <v>0.5977011494252874</v>
      </c>
      <c r="M7" s="48">
        <v>0.57471264367816088</v>
      </c>
      <c r="N7" s="48">
        <v>0.4942528735632184</v>
      </c>
      <c r="O7" s="48">
        <v>0.44827586206896552</v>
      </c>
      <c r="P7" s="48">
        <v>0.41379310344827586</v>
      </c>
      <c r="Q7" s="48">
        <v>0.39080459770114945</v>
      </c>
      <c r="R7" s="48">
        <v>0.37931034482758619</v>
      </c>
      <c r="S7" s="48">
        <v>0.39080459770114945</v>
      </c>
      <c r="T7" s="48">
        <v>0.37931034482758619</v>
      </c>
      <c r="U7" s="48">
        <v>0.35632183908045978</v>
      </c>
      <c r="V7" s="48">
        <v>0.33333333333333331</v>
      </c>
      <c r="W7" s="48">
        <v>0.2988505747126437</v>
      </c>
      <c r="X7" s="48">
        <v>0.28735632183908044</v>
      </c>
      <c r="Y7" s="48">
        <v>0.31034482758620691</v>
      </c>
      <c r="Z7" s="48">
        <v>0.25287356321839083</v>
      </c>
      <c r="AA7" s="48">
        <v>0.25287356321839083</v>
      </c>
    </row>
    <row r="8" spans="2:27" x14ac:dyDescent="0.25">
      <c r="B8" s="46" t="s">
        <v>3</v>
      </c>
      <c r="C8" s="48">
        <v>1</v>
      </c>
      <c r="D8" s="48">
        <v>0.9948320413436692</v>
      </c>
      <c r="E8" s="48">
        <v>0.99741602067183466</v>
      </c>
      <c r="F8" s="48">
        <v>0.98191214470284238</v>
      </c>
      <c r="G8" s="48">
        <v>0.94832041343669249</v>
      </c>
      <c r="H8" s="48">
        <v>0.90697674418604646</v>
      </c>
      <c r="I8" s="48">
        <v>0.83979328165374678</v>
      </c>
      <c r="J8" s="48">
        <v>0.77777777777777779</v>
      </c>
      <c r="K8" s="48">
        <v>0.71834625322997414</v>
      </c>
      <c r="L8" s="48">
        <v>0.70801033591731266</v>
      </c>
      <c r="M8" s="48">
        <v>0.67958656330749356</v>
      </c>
      <c r="N8" s="48">
        <v>0.63049095607235139</v>
      </c>
      <c r="O8" s="48">
        <v>0.55813953488372092</v>
      </c>
      <c r="P8" s="48">
        <v>0.52971576227390182</v>
      </c>
      <c r="Q8" s="48">
        <v>0.48320413436692505</v>
      </c>
      <c r="R8" s="48">
        <v>0.46253229974160209</v>
      </c>
      <c r="S8" s="48">
        <v>0.46253229974160209</v>
      </c>
      <c r="T8" s="48">
        <v>0.43410852713178294</v>
      </c>
      <c r="U8" s="48">
        <v>0.41602067183462532</v>
      </c>
      <c r="V8" s="48">
        <v>0.39276485788113696</v>
      </c>
      <c r="W8" s="48">
        <v>0.34366925064599485</v>
      </c>
      <c r="X8" s="48">
        <v>0.33074935400516797</v>
      </c>
      <c r="Y8" s="48">
        <v>0.32041343669250644</v>
      </c>
      <c r="Z8" s="48">
        <v>0.31782945736434109</v>
      </c>
      <c r="AA8" s="48">
        <v>0.30490956072351422</v>
      </c>
    </row>
    <row r="9" spans="2:27" x14ac:dyDescent="0.25">
      <c r="B9" s="46" t="s">
        <v>4</v>
      </c>
      <c r="C9" s="48">
        <v>1</v>
      </c>
      <c r="D9" s="48">
        <v>1</v>
      </c>
      <c r="E9" s="48">
        <v>1</v>
      </c>
      <c r="F9" s="48">
        <v>0.9726027397260274</v>
      </c>
      <c r="G9" s="48">
        <v>0.9726027397260274</v>
      </c>
      <c r="H9" s="48">
        <v>0.95890410958904104</v>
      </c>
      <c r="I9" s="48">
        <v>0.83561643835616439</v>
      </c>
      <c r="J9" s="48">
        <v>0.82191780821917804</v>
      </c>
      <c r="K9" s="48">
        <v>0.69863013698630139</v>
      </c>
      <c r="L9" s="48">
        <v>0.63013698630136983</v>
      </c>
      <c r="M9" s="48">
        <v>0.60273972602739723</v>
      </c>
      <c r="N9" s="48">
        <v>0.57534246575342463</v>
      </c>
      <c r="O9" s="48">
        <v>0.43835616438356162</v>
      </c>
      <c r="P9" s="48">
        <v>0.41095890410958902</v>
      </c>
      <c r="Q9" s="48">
        <v>0.36986301369863012</v>
      </c>
      <c r="R9" s="48">
        <v>0.36986301369863012</v>
      </c>
      <c r="S9" s="48">
        <v>0.36986301369863012</v>
      </c>
      <c r="T9" s="48">
        <v>0.34246575342465752</v>
      </c>
      <c r="U9" s="48">
        <v>0.28767123287671231</v>
      </c>
      <c r="V9" s="48">
        <v>0.32876712328767121</v>
      </c>
      <c r="W9" s="48">
        <v>0.28767123287671231</v>
      </c>
      <c r="X9" s="48">
        <v>0.28767123287671231</v>
      </c>
      <c r="Y9" s="48">
        <v>0.26027397260273971</v>
      </c>
      <c r="Z9" s="48">
        <v>0.27397260273972601</v>
      </c>
      <c r="AA9" s="48">
        <v>0.26027397260273971</v>
      </c>
    </row>
    <row r="10" spans="2:27" x14ac:dyDescent="0.25">
      <c r="B10" s="46" t="s">
        <v>5</v>
      </c>
      <c r="C10" s="48">
        <v>1</v>
      </c>
      <c r="D10" s="48">
        <v>1.0103092783505154</v>
      </c>
      <c r="E10" s="48">
        <v>0.98969072164948457</v>
      </c>
      <c r="F10" s="48">
        <v>0.94845360824742264</v>
      </c>
      <c r="G10" s="48">
        <v>0.90721649484536082</v>
      </c>
      <c r="H10" s="48">
        <v>0.90721649484536082</v>
      </c>
      <c r="I10" s="48">
        <v>0.81443298969072164</v>
      </c>
      <c r="J10" s="48">
        <v>0.76288659793814428</v>
      </c>
      <c r="K10" s="48">
        <v>0.74226804123711343</v>
      </c>
      <c r="L10" s="48">
        <v>0.71134020618556704</v>
      </c>
      <c r="M10" s="48">
        <v>0.65979381443298968</v>
      </c>
      <c r="N10" s="48">
        <v>0.61855670103092786</v>
      </c>
      <c r="O10" s="48">
        <v>0.57731958762886593</v>
      </c>
      <c r="P10" s="48">
        <v>0.52577319587628868</v>
      </c>
      <c r="Q10" s="48">
        <v>0.50515463917525771</v>
      </c>
      <c r="R10" s="48">
        <v>0.46391752577319589</v>
      </c>
      <c r="S10" s="48">
        <v>0.46391752577319589</v>
      </c>
      <c r="T10" s="48">
        <v>0.40206185567010311</v>
      </c>
      <c r="U10" s="48">
        <v>0.36082474226804123</v>
      </c>
      <c r="V10" s="48">
        <v>0.35051546391752575</v>
      </c>
      <c r="W10" s="48">
        <v>0.35051546391752575</v>
      </c>
      <c r="X10" s="48">
        <v>0.31958762886597936</v>
      </c>
      <c r="Y10" s="48">
        <v>0.32989690721649484</v>
      </c>
      <c r="Z10" s="48">
        <v>0.30927835051546393</v>
      </c>
      <c r="AA10" s="48">
        <v>0.30927835051546393</v>
      </c>
    </row>
    <row r="11" spans="2:27" x14ac:dyDescent="0.25">
      <c r="B11" s="46" t="s">
        <v>6</v>
      </c>
      <c r="C11" s="48">
        <v>1</v>
      </c>
      <c r="D11" s="48">
        <v>1</v>
      </c>
      <c r="E11" s="48">
        <v>1.0153846153846153</v>
      </c>
      <c r="F11" s="48">
        <v>1</v>
      </c>
      <c r="G11" s="48">
        <v>0.93846153846153846</v>
      </c>
      <c r="H11" s="48">
        <v>0.87692307692307692</v>
      </c>
      <c r="I11" s="48">
        <v>0.81538461538461537</v>
      </c>
      <c r="J11" s="48">
        <v>0.72307692307692306</v>
      </c>
      <c r="K11" s="48">
        <v>0.67692307692307696</v>
      </c>
      <c r="L11" s="48">
        <v>0.67692307692307696</v>
      </c>
      <c r="M11" s="48">
        <v>0.64615384615384619</v>
      </c>
      <c r="N11" s="48">
        <v>0.61538461538461542</v>
      </c>
      <c r="O11" s="48">
        <v>0.56923076923076921</v>
      </c>
      <c r="P11" s="48">
        <v>0.55384615384615388</v>
      </c>
      <c r="Q11" s="48">
        <v>0.53846153846153844</v>
      </c>
      <c r="R11" s="48">
        <v>0.47692307692307695</v>
      </c>
      <c r="S11" s="48">
        <v>0.44615384615384618</v>
      </c>
      <c r="T11" s="48">
        <v>0.44615384615384618</v>
      </c>
      <c r="U11" s="48">
        <v>0.46153846153846156</v>
      </c>
      <c r="V11" s="48">
        <v>0.43076923076923079</v>
      </c>
      <c r="W11" s="48">
        <v>0.38461538461538464</v>
      </c>
      <c r="X11" s="48">
        <v>0.35384615384615387</v>
      </c>
      <c r="Y11" s="48">
        <v>0.30769230769230771</v>
      </c>
      <c r="Z11" s="48">
        <v>0.26153846153846155</v>
      </c>
      <c r="AA11" s="48">
        <v>0.26153846153846155</v>
      </c>
    </row>
    <row r="12" spans="2:27" x14ac:dyDescent="0.25">
      <c r="B12" s="46" t="s">
        <v>7</v>
      </c>
      <c r="C12" s="48">
        <v>1</v>
      </c>
      <c r="D12" s="48">
        <v>1.0142857142857142</v>
      </c>
      <c r="E12" s="48">
        <v>1</v>
      </c>
      <c r="F12" s="48">
        <v>0.9285714285714286</v>
      </c>
      <c r="G12" s="48">
        <v>0.88571428571428568</v>
      </c>
      <c r="H12" s="48">
        <v>0.81428571428571428</v>
      </c>
      <c r="I12" s="48">
        <v>0.72857142857142854</v>
      </c>
      <c r="J12" s="48">
        <v>0.68571428571428572</v>
      </c>
      <c r="K12" s="48">
        <v>0.62857142857142856</v>
      </c>
      <c r="L12" s="48">
        <v>0.5714285714285714</v>
      </c>
      <c r="M12" s="48">
        <v>0.54285714285714282</v>
      </c>
      <c r="N12" s="48">
        <v>0.5</v>
      </c>
      <c r="O12" s="48">
        <v>0.44285714285714284</v>
      </c>
      <c r="P12" s="48">
        <v>0.42857142857142855</v>
      </c>
      <c r="Q12" s="48">
        <v>0.35714285714285715</v>
      </c>
      <c r="R12" s="48">
        <v>0.34285714285714286</v>
      </c>
      <c r="S12" s="48">
        <v>0.3</v>
      </c>
      <c r="T12" s="48">
        <v>0.3</v>
      </c>
      <c r="U12" s="48">
        <v>0.25714285714285712</v>
      </c>
      <c r="V12" s="48">
        <v>0.22857142857142856</v>
      </c>
      <c r="W12" s="48">
        <v>0.2</v>
      </c>
      <c r="X12" s="48">
        <v>0.21428571428571427</v>
      </c>
      <c r="Y12" s="48">
        <v>0.18571428571428572</v>
      </c>
      <c r="Z12" s="48">
        <v>0.15714285714285714</v>
      </c>
      <c r="AA12" s="48">
        <v>0.17142857142857143</v>
      </c>
    </row>
    <row r="13" spans="2:27" x14ac:dyDescent="0.25">
      <c r="B13" s="46" t="s">
        <v>8</v>
      </c>
      <c r="C13" s="48">
        <v>1</v>
      </c>
      <c r="D13" s="48">
        <v>1</v>
      </c>
      <c r="E13" s="48">
        <v>1</v>
      </c>
      <c r="F13" s="48">
        <v>0.95</v>
      </c>
      <c r="G13" s="48">
        <v>0.9</v>
      </c>
      <c r="H13" s="48">
        <v>0.85</v>
      </c>
      <c r="I13" s="48">
        <v>0.65</v>
      </c>
      <c r="J13" s="48">
        <v>0.6</v>
      </c>
      <c r="K13" s="48">
        <v>0.6</v>
      </c>
      <c r="L13" s="48">
        <v>0.5</v>
      </c>
      <c r="M13" s="48">
        <v>0.5</v>
      </c>
      <c r="N13" s="48">
        <v>0.45</v>
      </c>
      <c r="O13" s="48">
        <v>0.4</v>
      </c>
      <c r="P13" s="48">
        <v>0.25</v>
      </c>
      <c r="Q13" s="48">
        <v>0.2</v>
      </c>
      <c r="R13" s="48">
        <v>0.2</v>
      </c>
      <c r="S13" s="48">
        <v>0.2</v>
      </c>
      <c r="T13" s="48">
        <v>0.2</v>
      </c>
      <c r="U13" s="48">
        <v>0.15</v>
      </c>
      <c r="V13" s="48">
        <v>0.15</v>
      </c>
      <c r="W13" s="48">
        <v>0.15</v>
      </c>
      <c r="X13" s="48">
        <v>0.15</v>
      </c>
      <c r="Y13" s="48">
        <v>0.15</v>
      </c>
      <c r="Z13" s="48">
        <v>0.15</v>
      </c>
      <c r="AA13" s="48">
        <v>0.15</v>
      </c>
    </row>
    <row r="14" spans="2:27" x14ac:dyDescent="0.25">
      <c r="B14" s="46" t="s">
        <v>9</v>
      </c>
      <c r="C14" s="48">
        <v>1</v>
      </c>
      <c r="D14" s="48">
        <v>1.0084033613445378</v>
      </c>
      <c r="E14" s="48">
        <v>1.0084033613445378</v>
      </c>
      <c r="F14" s="48">
        <v>0.98319327731092432</v>
      </c>
      <c r="G14" s="48">
        <v>0.94957983193277307</v>
      </c>
      <c r="H14" s="48">
        <v>0.94957983193277307</v>
      </c>
      <c r="I14" s="48">
        <v>0.83193277310924374</v>
      </c>
      <c r="J14" s="48">
        <v>0.79831932773109249</v>
      </c>
      <c r="K14" s="48">
        <v>0.78991596638655459</v>
      </c>
      <c r="L14" s="48">
        <v>0.74789915966386555</v>
      </c>
      <c r="M14" s="48">
        <v>0.7142857142857143</v>
      </c>
      <c r="N14" s="48">
        <v>0.6386554621848739</v>
      </c>
      <c r="O14" s="48">
        <v>0.56302521008403361</v>
      </c>
      <c r="P14" s="48">
        <v>0.49579831932773111</v>
      </c>
      <c r="Q14" s="48">
        <v>0.42857142857142855</v>
      </c>
      <c r="R14" s="48">
        <v>0.38655462184873951</v>
      </c>
      <c r="S14" s="48">
        <v>0.34453781512605042</v>
      </c>
      <c r="T14" s="48">
        <v>0.36134453781512604</v>
      </c>
      <c r="U14" s="48">
        <v>0.31092436974789917</v>
      </c>
      <c r="V14" s="48">
        <v>0.2857142857142857</v>
      </c>
      <c r="W14" s="48">
        <v>0.27731092436974791</v>
      </c>
      <c r="X14" s="48">
        <v>0.26050420168067229</v>
      </c>
      <c r="Y14" s="48">
        <v>0.26050420168067229</v>
      </c>
      <c r="Z14" s="48">
        <v>0.21848739495798319</v>
      </c>
      <c r="AA14" s="48">
        <v>0.21008403361344538</v>
      </c>
    </row>
    <row r="15" spans="2:27" x14ac:dyDescent="0.25">
      <c r="B15" s="46" t="s">
        <v>10</v>
      </c>
      <c r="C15" s="48">
        <v>1</v>
      </c>
      <c r="D15" s="48">
        <v>1</v>
      </c>
      <c r="E15" s="48">
        <v>0.97647058823529409</v>
      </c>
      <c r="F15" s="48">
        <v>0.94117647058823528</v>
      </c>
      <c r="G15" s="48">
        <v>0.91764705882352937</v>
      </c>
      <c r="H15" s="48">
        <v>0.88235294117647056</v>
      </c>
      <c r="I15" s="48">
        <v>0.8</v>
      </c>
      <c r="J15" s="48">
        <v>0.72941176470588232</v>
      </c>
      <c r="K15" s="48">
        <v>0.70588235294117652</v>
      </c>
      <c r="L15" s="48">
        <v>0.70588235294117652</v>
      </c>
      <c r="M15" s="48">
        <v>0.68235294117647061</v>
      </c>
      <c r="N15" s="48">
        <v>0.68235294117647061</v>
      </c>
      <c r="O15" s="48">
        <v>0.63529411764705879</v>
      </c>
      <c r="P15" s="48">
        <v>0.56470588235294117</v>
      </c>
      <c r="Q15" s="48">
        <v>0.50588235294117645</v>
      </c>
      <c r="R15" s="48">
        <v>0.4823529411764706</v>
      </c>
      <c r="S15" s="48">
        <v>0.4823529411764706</v>
      </c>
      <c r="T15" s="48">
        <v>0.45882352941176469</v>
      </c>
      <c r="U15" s="48">
        <v>0.43529411764705883</v>
      </c>
      <c r="V15" s="48">
        <v>0.4</v>
      </c>
      <c r="W15" s="48">
        <v>0.36470588235294116</v>
      </c>
      <c r="X15" s="48">
        <v>0.35294117647058826</v>
      </c>
      <c r="Y15" s="48">
        <v>0.35294117647058826</v>
      </c>
      <c r="Z15" s="48">
        <v>0.32941176470588235</v>
      </c>
      <c r="AA15" s="48">
        <v>0.32941176470588235</v>
      </c>
    </row>
    <row r="16" spans="2:27" x14ac:dyDescent="0.25">
      <c r="B16" s="46" t="s">
        <v>11</v>
      </c>
      <c r="C16" s="48">
        <v>1</v>
      </c>
      <c r="D16" s="48">
        <v>0.98449612403100772</v>
      </c>
      <c r="E16" s="48">
        <v>0.98449612403100772</v>
      </c>
      <c r="F16" s="48">
        <v>0.93798449612403101</v>
      </c>
      <c r="G16" s="48">
        <v>0.86046511627906974</v>
      </c>
      <c r="H16" s="48">
        <v>0.81395348837209303</v>
      </c>
      <c r="I16" s="48">
        <v>0.72868217054263562</v>
      </c>
      <c r="J16" s="48">
        <v>0.66666666666666663</v>
      </c>
      <c r="K16" s="48">
        <v>0.63565891472868219</v>
      </c>
      <c r="L16" s="48">
        <v>0.5968992248062015</v>
      </c>
      <c r="M16" s="48">
        <v>0.56589147286821706</v>
      </c>
      <c r="N16" s="48">
        <v>0.53488372093023251</v>
      </c>
      <c r="O16" s="48">
        <v>0.4573643410852713</v>
      </c>
      <c r="P16" s="48">
        <v>0.43410852713178294</v>
      </c>
      <c r="Q16" s="48">
        <v>0.37984496124031009</v>
      </c>
      <c r="R16" s="48">
        <v>0.34883720930232559</v>
      </c>
      <c r="S16" s="48">
        <v>0.31007751937984496</v>
      </c>
      <c r="T16" s="48">
        <v>0.29457364341085274</v>
      </c>
      <c r="U16" s="48">
        <v>0.27906976744186046</v>
      </c>
      <c r="V16" s="48">
        <v>0.27906976744186046</v>
      </c>
      <c r="W16" s="48">
        <v>0.27131782945736432</v>
      </c>
      <c r="X16" s="48">
        <v>0.27131782945736432</v>
      </c>
      <c r="Y16" s="48">
        <v>0.27131782945736432</v>
      </c>
      <c r="Z16" s="48">
        <v>0.23255813953488372</v>
      </c>
      <c r="AA16" s="48">
        <v>0.21705426356589147</v>
      </c>
    </row>
    <row r="17" spans="2:27" x14ac:dyDescent="0.25">
      <c r="B17" s="46" t="s">
        <v>12</v>
      </c>
      <c r="C17" s="48">
        <v>1</v>
      </c>
      <c r="D17" s="48">
        <v>0.97619047619047616</v>
      </c>
      <c r="E17" s="48">
        <v>0.97023809523809523</v>
      </c>
      <c r="F17" s="48">
        <v>0.91666666666666663</v>
      </c>
      <c r="G17" s="48">
        <v>0.8571428571428571</v>
      </c>
      <c r="H17" s="48">
        <v>0.83333333333333337</v>
      </c>
      <c r="I17" s="48">
        <v>0.74404761904761907</v>
      </c>
      <c r="J17" s="48">
        <v>0.72023809523809523</v>
      </c>
      <c r="K17" s="48">
        <v>0.68452380952380953</v>
      </c>
      <c r="L17" s="48">
        <v>0.63095238095238093</v>
      </c>
      <c r="M17" s="48">
        <v>0.5714285714285714</v>
      </c>
      <c r="N17" s="48">
        <v>0.54761904761904767</v>
      </c>
      <c r="O17" s="48">
        <v>0.5357142857142857</v>
      </c>
      <c r="P17" s="48">
        <v>0.48214285714285715</v>
      </c>
      <c r="Q17" s="48">
        <v>0.42857142857142855</v>
      </c>
      <c r="R17" s="48">
        <v>0.35714285714285715</v>
      </c>
      <c r="S17" s="48">
        <v>0.3392857142857143</v>
      </c>
      <c r="T17" s="48">
        <v>0.3392857142857143</v>
      </c>
      <c r="U17" s="48">
        <v>0.31547619047619047</v>
      </c>
      <c r="V17" s="48">
        <v>0.30357142857142855</v>
      </c>
      <c r="W17" s="48">
        <v>0.30357142857142855</v>
      </c>
      <c r="X17" s="48">
        <v>0.29761904761904762</v>
      </c>
      <c r="Y17" s="48">
        <v>0.2857142857142857</v>
      </c>
      <c r="Z17" s="48">
        <v>0.27976190476190477</v>
      </c>
      <c r="AA17" s="48">
        <v>0.24404761904761904</v>
      </c>
    </row>
    <row r="18" spans="2:27" x14ac:dyDescent="0.25">
      <c r="B18" s="46" t="s">
        <v>13</v>
      </c>
      <c r="C18" s="48">
        <v>1</v>
      </c>
      <c r="D18" s="48">
        <v>1</v>
      </c>
      <c r="E18" s="48">
        <v>0.9821428571428571</v>
      </c>
      <c r="F18" s="48">
        <v>0.8928571428571429</v>
      </c>
      <c r="G18" s="48">
        <v>0.8571428571428571</v>
      </c>
      <c r="H18" s="48">
        <v>0.8392857142857143</v>
      </c>
      <c r="I18" s="48">
        <v>0.6964285714285714</v>
      </c>
      <c r="J18" s="48">
        <v>0.625</v>
      </c>
      <c r="K18" s="48">
        <v>0.5892857142857143</v>
      </c>
      <c r="L18" s="48">
        <v>0.5357142857142857</v>
      </c>
      <c r="M18" s="48">
        <v>0.5535714285714286</v>
      </c>
      <c r="N18" s="48">
        <v>0.4642857142857143</v>
      </c>
      <c r="O18" s="48">
        <v>0.4107142857142857</v>
      </c>
      <c r="P18" s="48">
        <v>0.39285714285714285</v>
      </c>
      <c r="Q18" s="48">
        <v>0.375</v>
      </c>
      <c r="R18" s="48">
        <v>0.3392857142857143</v>
      </c>
      <c r="S18" s="48">
        <v>0.375</v>
      </c>
      <c r="T18" s="48">
        <v>0.3392857142857143</v>
      </c>
      <c r="U18" s="48">
        <v>0.3392857142857143</v>
      </c>
      <c r="V18" s="48">
        <v>0.32142857142857145</v>
      </c>
      <c r="W18" s="48">
        <v>0.32142857142857145</v>
      </c>
      <c r="X18" s="48">
        <v>0.2857142857142857</v>
      </c>
      <c r="Y18" s="48">
        <v>0.26785714285714285</v>
      </c>
      <c r="Z18" s="48">
        <v>0.26785714285714285</v>
      </c>
      <c r="AA18" s="48">
        <v>0.2857142857142857</v>
      </c>
    </row>
    <row r="19" spans="2:27" x14ac:dyDescent="0.25">
      <c r="B19" s="46" t="s">
        <v>14</v>
      </c>
      <c r="C19" s="48">
        <v>1</v>
      </c>
      <c r="D19" s="48">
        <v>1</v>
      </c>
      <c r="E19" s="48">
        <v>1</v>
      </c>
      <c r="F19" s="48">
        <v>0.95348837209302328</v>
      </c>
      <c r="G19" s="48">
        <v>0.86046511627906974</v>
      </c>
      <c r="H19" s="48">
        <v>0.79069767441860461</v>
      </c>
      <c r="I19" s="48">
        <v>0.69767441860465118</v>
      </c>
      <c r="J19" s="48">
        <v>0.67441860465116277</v>
      </c>
      <c r="K19" s="48">
        <v>0.67441860465116277</v>
      </c>
      <c r="L19" s="48">
        <v>0.65116279069767447</v>
      </c>
      <c r="M19" s="48">
        <v>0.65116279069767447</v>
      </c>
      <c r="N19" s="48">
        <v>0.62790697674418605</v>
      </c>
      <c r="O19" s="48">
        <v>0.55813953488372092</v>
      </c>
      <c r="P19" s="48">
        <v>0.53488372093023251</v>
      </c>
      <c r="Q19" s="48">
        <v>0.51162790697674421</v>
      </c>
      <c r="R19" s="48">
        <v>0.44186046511627908</v>
      </c>
      <c r="S19" s="48">
        <v>0.46511627906976744</v>
      </c>
      <c r="T19" s="48">
        <v>0.39534883720930231</v>
      </c>
      <c r="U19" s="48">
        <v>0.41860465116279072</v>
      </c>
      <c r="V19" s="48">
        <v>0.37209302325581395</v>
      </c>
      <c r="W19" s="48">
        <v>0.37209302325581395</v>
      </c>
      <c r="X19" s="48">
        <v>0.37209302325581395</v>
      </c>
      <c r="Y19" s="48">
        <v>0.37209302325581395</v>
      </c>
      <c r="Z19" s="48">
        <v>0.32558139534883723</v>
      </c>
      <c r="AA19" s="48">
        <v>0.30232558139534882</v>
      </c>
    </row>
    <row r="20" spans="2:27" x14ac:dyDescent="0.25">
      <c r="B20" s="46" t="s">
        <v>15</v>
      </c>
      <c r="C20" s="48">
        <v>1</v>
      </c>
      <c r="D20" s="48">
        <v>0.98013245033112584</v>
      </c>
      <c r="E20" s="48">
        <v>0.96026490066225167</v>
      </c>
      <c r="F20" s="48">
        <v>0.96026490066225167</v>
      </c>
      <c r="G20" s="48">
        <v>0.95364238410596025</v>
      </c>
      <c r="H20" s="48">
        <v>0.90066225165562919</v>
      </c>
      <c r="I20" s="48">
        <v>0.88741721854304634</v>
      </c>
      <c r="J20" s="48">
        <v>0.83443708609271527</v>
      </c>
      <c r="K20" s="48">
        <v>0.79470198675496684</v>
      </c>
      <c r="L20" s="48">
        <v>0.76821192052980136</v>
      </c>
      <c r="M20" s="48">
        <v>0.71523178807947019</v>
      </c>
      <c r="N20" s="48">
        <v>0.68211920529801329</v>
      </c>
      <c r="O20" s="48">
        <v>0.66887417218543044</v>
      </c>
      <c r="P20" s="48">
        <v>0.64900662251655628</v>
      </c>
      <c r="Q20" s="48">
        <v>0.58278145695364236</v>
      </c>
      <c r="R20" s="48">
        <v>0.53642384105960261</v>
      </c>
      <c r="S20" s="48">
        <v>0.5298013245033113</v>
      </c>
      <c r="T20" s="48">
        <v>0.45033112582781459</v>
      </c>
      <c r="U20" s="48">
        <v>0.46357615894039733</v>
      </c>
      <c r="V20" s="48">
        <v>0.41721854304635764</v>
      </c>
      <c r="W20" s="48">
        <v>0.38410596026490068</v>
      </c>
      <c r="X20" s="48">
        <v>0.36423841059602646</v>
      </c>
      <c r="Y20" s="48">
        <v>0.36423841059602646</v>
      </c>
      <c r="Z20" s="48">
        <v>0.3443708609271523</v>
      </c>
      <c r="AA20" s="48">
        <v>0.3443708609271523</v>
      </c>
    </row>
    <row r="21" spans="2:27" x14ac:dyDescent="0.25">
      <c r="B21" s="46" t="s">
        <v>16</v>
      </c>
      <c r="C21" s="48">
        <v>1</v>
      </c>
      <c r="D21" s="48">
        <v>0.99122807017543857</v>
      </c>
      <c r="E21" s="48">
        <v>1</v>
      </c>
      <c r="F21" s="48">
        <v>0.97368421052631582</v>
      </c>
      <c r="G21" s="48">
        <v>0.95614035087719296</v>
      </c>
      <c r="H21" s="48">
        <v>0.92105263157894735</v>
      </c>
      <c r="I21" s="48">
        <v>0.89473684210526316</v>
      </c>
      <c r="J21" s="48">
        <v>0.85964912280701755</v>
      </c>
      <c r="K21" s="48">
        <v>0.84210526315789469</v>
      </c>
      <c r="L21" s="48">
        <v>0.83333333333333337</v>
      </c>
      <c r="M21" s="48">
        <v>0.80701754385964908</v>
      </c>
      <c r="N21" s="48">
        <v>0.7192982456140351</v>
      </c>
      <c r="O21" s="48">
        <v>0.69298245614035092</v>
      </c>
      <c r="P21" s="48">
        <v>0.63157894736842102</v>
      </c>
      <c r="Q21" s="48">
        <v>0.58771929824561409</v>
      </c>
      <c r="R21" s="48">
        <v>0.57017543859649122</v>
      </c>
      <c r="S21" s="48">
        <v>0.57894736842105265</v>
      </c>
      <c r="T21" s="48">
        <v>0.50877192982456143</v>
      </c>
      <c r="U21" s="48">
        <v>0.52631578947368418</v>
      </c>
      <c r="V21" s="48">
        <v>0.48245614035087719</v>
      </c>
      <c r="W21" s="48">
        <v>0.46491228070175439</v>
      </c>
      <c r="X21" s="48">
        <v>0.45614035087719296</v>
      </c>
      <c r="Y21" s="48">
        <v>0.42982456140350878</v>
      </c>
      <c r="Z21" s="48">
        <v>0.39473684210526316</v>
      </c>
      <c r="AA21" s="48">
        <v>0.38596491228070173</v>
      </c>
    </row>
    <row r="22" spans="2:27" x14ac:dyDescent="0.25">
      <c r="B22" s="46" t="s">
        <v>17</v>
      </c>
      <c r="C22" s="48">
        <v>1</v>
      </c>
      <c r="D22" s="48">
        <v>1</v>
      </c>
      <c r="E22" s="48">
        <v>1</v>
      </c>
      <c r="F22" s="48">
        <v>0.97058823529411764</v>
      </c>
      <c r="G22" s="48">
        <v>0.97058823529411764</v>
      </c>
      <c r="H22" s="48">
        <v>0.9509803921568627</v>
      </c>
      <c r="I22" s="48">
        <v>0.88235294117647056</v>
      </c>
      <c r="J22" s="48">
        <v>0.84313725490196079</v>
      </c>
      <c r="K22" s="48">
        <v>0.82352941176470584</v>
      </c>
      <c r="L22" s="48">
        <v>0.81372549019607843</v>
      </c>
      <c r="M22" s="48">
        <v>0.81372549019607843</v>
      </c>
      <c r="N22" s="48">
        <v>0.78431372549019607</v>
      </c>
      <c r="O22" s="48">
        <v>0.76470588235294112</v>
      </c>
      <c r="P22" s="48">
        <v>0.74509803921568629</v>
      </c>
      <c r="Q22" s="48">
        <v>0.68627450980392157</v>
      </c>
      <c r="R22" s="48">
        <v>0.59803921568627449</v>
      </c>
      <c r="S22" s="48">
        <v>0.58823529411764708</v>
      </c>
      <c r="T22" s="48">
        <v>0.58823529411764708</v>
      </c>
      <c r="U22" s="48">
        <v>0.56862745098039214</v>
      </c>
      <c r="V22" s="48">
        <v>0.53921568627450978</v>
      </c>
      <c r="W22" s="48">
        <v>0.50980392156862742</v>
      </c>
      <c r="X22" s="48">
        <v>0.5</v>
      </c>
      <c r="Y22" s="48">
        <v>0.5</v>
      </c>
      <c r="Z22" s="48">
        <v>0.47058823529411764</v>
      </c>
      <c r="AA22" s="48">
        <v>0.42156862745098039</v>
      </c>
    </row>
    <row r="23" spans="2:27" x14ac:dyDescent="0.25">
      <c r="B23" s="46" t="s">
        <v>18</v>
      </c>
      <c r="C23" s="48">
        <v>1</v>
      </c>
      <c r="D23" s="48">
        <v>0.98571428571428577</v>
      </c>
      <c r="E23" s="48">
        <v>0.98571428571428577</v>
      </c>
      <c r="F23" s="48">
        <v>0.94285714285714284</v>
      </c>
      <c r="G23" s="48">
        <v>0.8571428571428571</v>
      </c>
      <c r="H23" s="48">
        <v>0.84285714285714286</v>
      </c>
      <c r="I23" s="48">
        <v>0.76428571428571423</v>
      </c>
      <c r="J23" s="48">
        <v>0.6785714285714286</v>
      </c>
      <c r="K23" s="48">
        <v>0.62142857142857144</v>
      </c>
      <c r="L23" s="48">
        <v>0.5714285714285714</v>
      </c>
      <c r="M23" s="48">
        <v>0.55714285714285716</v>
      </c>
      <c r="N23" s="48">
        <v>0.5</v>
      </c>
      <c r="O23" s="48">
        <v>0.48571428571428571</v>
      </c>
      <c r="P23" s="48">
        <v>0.45714285714285713</v>
      </c>
      <c r="Q23" s="48">
        <v>0.45714285714285713</v>
      </c>
      <c r="R23" s="48">
        <v>0.41428571428571431</v>
      </c>
      <c r="S23" s="48">
        <v>0.39285714285714285</v>
      </c>
      <c r="T23" s="48">
        <v>0.36428571428571427</v>
      </c>
      <c r="U23" s="48">
        <v>0.33571428571428569</v>
      </c>
      <c r="V23" s="48">
        <v>0.3</v>
      </c>
      <c r="W23" s="48">
        <v>0.29285714285714287</v>
      </c>
      <c r="X23" s="48">
        <v>0.29285714285714287</v>
      </c>
      <c r="Y23" s="48">
        <v>0.27857142857142858</v>
      </c>
      <c r="Z23" s="48">
        <v>0.25714285714285712</v>
      </c>
      <c r="AA23" s="48">
        <v>0.25</v>
      </c>
    </row>
    <row r="24" spans="2:27" x14ac:dyDescent="0.25">
      <c r="B24" s="46" t="s">
        <v>19</v>
      </c>
      <c r="C24" s="48">
        <v>1</v>
      </c>
      <c r="D24" s="48">
        <v>0.99</v>
      </c>
      <c r="E24" s="48">
        <v>1</v>
      </c>
      <c r="F24" s="48">
        <v>0.97</v>
      </c>
      <c r="G24" s="48">
        <v>0.94</v>
      </c>
      <c r="H24" s="48">
        <v>0.89</v>
      </c>
      <c r="I24" s="48">
        <v>0.81</v>
      </c>
      <c r="J24" s="48">
        <v>0.78</v>
      </c>
      <c r="K24" s="48">
        <v>0.73</v>
      </c>
      <c r="L24" s="48">
        <v>0.69</v>
      </c>
      <c r="M24" s="48">
        <v>0.67</v>
      </c>
      <c r="N24" s="48">
        <v>0.64</v>
      </c>
      <c r="O24" s="48">
        <v>0.61</v>
      </c>
      <c r="P24" s="48">
        <v>0.54</v>
      </c>
      <c r="Q24" s="48">
        <v>0.49</v>
      </c>
      <c r="R24" s="48">
        <v>0.47</v>
      </c>
      <c r="S24" s="48">
        <v>0.43</v>
      </c>
      <c r="T24" s="48">
        <v>0.42</v>
      </c>
      <c r="U24" s="48">
        <v>0.4</v>
      </c>
      <c r="V24" s="48">
        <v>0.37</v>
      </c>
      <c r="W24" s="48">
        <v>0.38</v>
      </c>
      <c r="X24" s="48">
        <v>0.39</v>
      </c>
      <c r="Y24" s="48">
        <v>0.38</v>
      </c>
      <c r="Z24" s="48">
        <v>0.38</v>
      </c>
      <c r="AA24" s="48">
        <v>0.33</v>
      </c>
    </row>
    <row r="25" spans="2:27" x14ac:dyDescent="0.25">
      <c r="B25" s="46" t="s">
        <v>20</v>
      </c>
      <c r="C25" s="48">
        <v>1</v>
      </c>
      <c r="D25" s="48">
        <v>0.96153846153846156</v>
      </c>
      <c r="E25" s="48">
        <v>0.92307692307692313</v>
      </c>
      <c r="F25" s="48">
        <v>0.84615384615384615</v>
      </c>
      <c r="G25" s="48">
        <v>0.71794871794871795</v>
      </c>
      <c r="H25" s="48">
        <v>0.67948717948717952</v>
      </c>
      <c r="I25" s="48">
        <v>0.5</v>
      </c>
      <c r="J25" s="48">
        <v>0.47435897435897434</v>
      </c>
      <c r="K25" s="48">
        <v>0.42307692307692307</v>
      </c>
      <c r="L25" s="48">
        <v>0.41025641025641024</v>
      </c>
      <c r="M25" s="48">
        <v>0.39743589743589741</v>
      </c>
      <c r="N25" s="48">
        <v>0.39743589743589741</v>
      </c>
      <c r="O25" s="48">
        <v>0.37179487179487181</v>
      </c>
      <c r="P25" s="48">
        <v>0.37179487179487181</v>
      </c>
      <c r="Q25" s="48">
        <v>0.33333333333333331</v>
      </c>
      <c r="R25" s="48">
        <v>0.30769230769230771</v>
      </c>
      <c r="S25" s="48">
        <v>0.29487179487179488</v>
      </c>
      <c r="T25" s="48">
        <v>0.30769230769230771</v>
      </c>
      <c r="U25" s="48">
        <v>0.26923076923076922</v>
      </c>
      <c r="V25" s="48">
        <v>0.28205128205128205</v>
      </c>
      <c r="W25" s="48">
        <v>0.26923076923076922</v>
      </c>
      <c r="X25" s="48">
        <v>0.26923076923076922</v>
      </c>
      <c r="Y25" s="48">
        <v>0.26923076923076922</v>
      </c>
      <c r="Z25" s="48">
        <v>0.25641025641025639</v>
      </c>
      <c r="AA25" s="48">
        <v>0.23076923076923078</v>
      </c>
    </row>
    <row r="26" spans="2:27" x14ac:dyDescent="0.25">
      <c r="B26" s="46" t="s">
        <v>21</v>
      </c>
      <c r="C26" s="48">
        <v>1</v>
      </c>
      <c r="D26" s="48">
        <v>0.99126637554585151</v>
      </c>
      <c r="E26" s="48">
        <v>0.97816593886462877</v>
      </c>
      <c r="F26" s="48">
        <v>0.94759825327510916</v>
      </c>
      <c r="G26" s="48">
        <v>0.92139737991266379</v>
      </c>
      <c r="H26" s="48">
        <v>0.90393013100436681</v>
      </c>
      <c r="I26" s="48">
        <v>0.84716157205240172</v>
      </c>
      <c r="J26" s="48">
        <v>0.79912663755458513</v>
      </c>
      <c r="K26" s="48">
        <v>0.77292576419213976</v>
      </c>
      <c r="L26" s="48">
        <v>0.75109170305676853</v>
      </c>
      <c r="M26" s="48">
        <v>0.72489082969432317</v>
      </c>
      <c r="N26" s="48">
        <v>0.66812227074235808</v>
      </c>
      <c r="O26" s="48">
        <v>0.62882096069868998</v>
      </c>
      <c r="P26" s="48">
        <v>0.59825327510917026</v>
      </c>
      <c r="Q26" s="48">
        <v>0.55458515283842791</v>
      </c>
      <c r="R26" s="48">
        <v>0.52838427947598254</v>
      </c>
      <c r="S26" s="48">
        <v>0.5240174672489083</v>
      </c>
      <c r="T26" s="48">
        <v>0.48908296943231439</v>
      </c>
      <c r="U26" s="48">
        <v>0.45851528384279477</v>
      </c>
      <c r="V26" s="48">
        <v>0.42794759825327511</v>
      </c>
      <c r="W26" s="48">
        <v>0.41921397379912662</v>
      </c>
      <c r="X26" s="48">
        <v>0.41048034934497818</v>
      </c>
      <c r="Y26" s="48">
        <v>0.40174672489082969</v>
      </c>
      <c r="Z26" s="48">
        <v>0.37554585152838427</v>
      </c>
      <c r="AA26" s="48">
        <v>0.35371179039301309</v>
      </c>
    </row>
    <row r="27" spans="2:27" x14ac:dyDescent="0.25">
      <c r="B27" s="46" t="s">
        <v>22</v>
      </c>
      <c r="C27" s="48">
        <v>1</v>
      </c>
      <c r="D27" s="48">
        <v>1</v>
      </c>
      <c r="E27" s="48">
        <v>1</v>
      </c>
      <c r="F27" s="48">
        <v>0.97345132743362828</v>
      </c>
      <c r="G27" s="48">
        <v>0.94690265486725667</v>
      </c>
      <c r="H27" s="48">
        <v>0.92920353982300885</v>
      </c>
      <c r="I27" s="48">
        <v>0.82300884955752207</v>
      </c>
      <c r="J27" s="48">
        <v>0.77876106194690264</v>
      </c>
      <c r="K27" s="48">
        <v>0.75221238938053092</v>
      </c>
      <c r="L27" s="48">
        <v>0.69911504424778759</v>
      </c>
      <c r="M27" s="48">
        <v>0.68141592920353977</v>
      </c>
      <c r="N27" s="48">
        <v>0.62831858407079644</v>
      </c>
      <c r="O27" s="48">
        <v>0.58407079646017701</v>
      </c>
      <c r="P27" s="48">
        <v>0.58407079646017701</v>
      </c>
      <c r="Q27" s="48">
        <v>0.53982300884955747</v>
      </c>
      <c r="R27" s="48">
        <v>0.50442477876106195</v>
      </c>
      <c r="S27" s="48">
        <v>0.48672566371681414</v>
      </c>
      <c r="T27" s="48">
        <v>0.47787610619469029</v>
      </c>
      <c r="U27" s="48">
        <v>0.46017699115044247</v>
      </c>
      <c r="V27" s="48">
        <v>0.44247787610619471</v>
      </c>
      <c r="W27" s="48">
        <v>0.4336283185840708</v>
      </c>
      <c r="X27" s="48">
        <v>0.4247787610619469</v>
      </c>
      <c r="Y27" s="48">
        <v>0.46017699115044247</v>
      </c>
      <c r="Z27" s="48">
        <v>0.39823008849557523</v>
      </c>
      <c r="AA27" s="48">
        <v>0.40707964601769914</v>
      </c>
    </row>
    <row r="28" spans="2:27" x14ac:dyDescent="0.25">
      <c r="B28" s="46" t="s">
        <v>23</v>
      </c>
      <c r="C28" s="48">
        <v>1</v>
      </c>
      <c r="D28" s="48">
        <v>0.98780487804878048</v>
      </c>
      <c r="E28" s="48">
        <v>0.98780487804878048</v>
      </c>
      <c r="F28" s="48">
        <v>0.93902439024390238</v>
      </c>
      <c r="G28" s="48">
        <v>0.8902439024390244</v>
      </c>
      <c r="H28" s="48">
        <v>0.84146341463414631</v>
      </c>
      <c r="I28" s="48">
        <v>0.75609756097560976</v>
      </c>
      <c r="J28" s="48">
        <v>0.69512195121951215</v>
      </c>
      <c r="K28" s="48">
        <v>0.65853658536585369</v>
      </c>
      <c r="L28" s="48">
        <v>0.6097560975609756</v>
      </c>
      <c r="M28" s="48">
        <v>0.56097560975609762</v>
      </c>
      <c r="N28" s="48">
        <v>0.56097560975609762</v>
      </c>
      <c r="O28" s="48">
        <v>0.53658536585365857</v>
      </c>
      <c r="P28" s="48">
        <v>0.46341463414634149</v>
      </c>
      <c r="Q28" s="48">
        <v>0.43902439024390244</v>
      </c>
      <c r="R28" s="48">
        <v>0.36585365853658536</v>
      </c>
      <c r="S28" s="48">
        <v>0.34146341463414637</v>
      </c>
      <c r="T28" s="48">
        <v>0.29268292682926828</v>
      </c>
      <c r="U28" s="48">
        <v>0.28048780487804881</v>
      </c>
      <c r="V28" s="48">
        <v>0.26829268292682928</v>
      </c>
      <c r="W28" s="48">
        <v>0.21951219512195122</v>
      </c>
      <c r="X28" s="48">
        <v>0.1951219512195122</v>
      </c>
      <c r="Y28" s="48">
        <v>0.1951219512195122</v>
      </c>
      <c r="Z28" s="48">
        <v>0.18292682926829268</v>
      </c>
      <c r="AA28" s="48">
        <v>0.18292682926829268</v>
      </c>
    </row>
    <row r="29" spans="2:27" x14ac:dyDescent="0.25">
      <c r="B29" s="46" t="s">
        <v>24</v>
      </c>
      <c r="C29" s="48">
        <v>1</v>
      </c>
      <c r="D29" s="48">
        <v>0.95652173913043481</v>
      </c>
      <c r="E29" s="48">
        <v>1</v>
      </c>
      <c r="F29" s="48">
        <v>0.95652173913043481</v>
      </c>
      <c r="G29" s="48">
        <v>0.91304347826086951</v>
      </c>
      <c r="H29" s="48">
        <v>0.86956521739130432</v>
      </c>
      <c r="I29" s="48">
        <v>0.82608695652173914</v>
      </c>
      <c r="J29" s="48">
        <v>0.78260869565217395</v>
      </c>
      <c r="K29" s="48">
        <v>0.69565217391304346</v>
      </c>
      <c r="L29" s="48">
        <v>0.65217391304347827</v>
      </c>
      <c r="M29" s="48">
        <v>0.60869565217391308</v>
      </c>
      <c r="N29" s="48">
        <v>0.47826086956521741</v>
      </c>
      <c r="O29" s="48">
        <v>0.47826086956521741</v>
      </c>
      <c r="P29" s="48">
        <v>0.39130434782608697</v>
      </c>
      <c r="Q29" s="48">
        <v>0.34782608695652173</v>
      </c>
      <c r="R29" s="48">
        <v>0.30434782608695654</v>
      </c>
      <c r="S29" s="48">
        <v>0.30434782608695654</v>
      </c>
      <c r="T29" s="48">
        <v>0.30434782608695654</v>
      </c>
      <c r="U29" s="48">
        <v>0.30434782608695654</v>
      </c>
      <c r="V29" s="48">
        <v>0.30434782608695654</v>
      </c>
      <c r="W29" s="48">
        <v>0.30434782608695654</v>
      </c>
      <c r="X29" s="48">
        <v>0.30434782608695654</v>
      </c>
      <c r="Y29" s="48">
        <v>0.30434782608695654</v>
      </c>
      <c r="Z29" s="48">
        <v>0.30434782608695654</v>
      </c>
      <c r="AA29" s="48">
        <v>0.30434782608695654</v>
      </c>
    </row>
    <row r="30" spans="2:27" x14ac:dyDescent="0.25">
      <c r="B30" s="46" t="s">
        <v>25</v>
      </c>
      <c r="C30" s="48">
        <v>1</v>
      </c>
      <c r="D30" s="48">
        <v>1</v>
      </c>
      <c r="E30" s="48">
        <v>1</v>
      </c>
      <c r="F30" s="48">
        <v>0.9285714285714286</v>
      </c>
      <c r="G30" s="48">
        <v>0.8928571428571429</v>
      </c>
      <c r="H30" s="48">
        <v>0.75</v>
      </c>
      <c r="I30" s="48">
        <v>0.7142857142857143</v>
      </c>
      <c r="J30" s="48">
        <v>0.6785714285714286</v>
      </c>
      <c r="K30" s="48">
        <v>0.6071428571428571</v>
      </c>
      <c r="L30" s="48">
        <v>0.6071428571428571</v>
      </c>
      <c r="M30" s="48">
        <v>0.6071428571428571</v>
      </c>
      <c r="N30" s="48">
        <v>0.6071428571428571</v>
      </c>
      <c r="O30" s="48">
        <v>0.6071428571428571</v>
      </c>
      <c r="P30" s="48">
        <v>0.6071428571428571</v>
      </c>
      <c r="Q30" s="48">
        <v>0.5357142857142857</v>
      </c>
      <c r="R30" s="48">
        <v>0.42857142857142855</v>
      </c>
      <c r="S30" s="48">
        <v>0.4642857142857143</v>
      </c>
      <c r="T30" s="48">
        <v>0.42857142857142855</v>
      </c>
      <c r="U30" s="48">
        <v>0.42857142857142855</v>
      </c>
      <c r="V30" s="48">
        <v>0.42857142857142855</v>
      </c>
      <c r="W30" s="48">
        <v>0.39285714285714285</v>
      </c>
      <c r="X30" s="48">
        <v>0.39285714285714285</v>
      </c>
      <c r="Y30" s="48">
        <v>0.39285714285714285</v>
      </c>
      <c r="Z30" s="48">
        <v>0.39285714285714285</v>
      </c>
      <c r="AA30" s="48">
        <v>0.42857142857142855</v>
      </c>
    </row>
    <row r="31" spans="2:27" x14ac:dyDescent="0.25">
      <c r="B31" s="46" t="s">
        <v>26</v>
      </c>
      <c r="C31" s="48">
        <v>1</v>
      </c>
      <c r="D31" s="48">
        <v>1</v>
      </c>
      <c r="E31" s="48">
        <v>0.98148148148148151</v>
      </c>
      <c r="F31" s="48">
        <v>0.96296296296296291</v>
      </c>
      <c r="G31" s="48">
        <v>0.94444444444444442</v>
      </c>
      <c r="H31" s="48">
        <v>0.88888888888888884</v>
      </c>
      <c r="I31" s="48">
        <v>0.87037037037037035</v>
      </c>
      <c r="J31" s="48">
        <v>0.82407407407407407</v>
      </c>
      <c r="K31" s="48">
        <v>0.78703703703703709</v>
      </c>
      <c r="L31" s="48">
        <v>0.76851851851851849</v>
      </c>
      <c r="M31" s="48">
        <v>0.69444444444444442</v>
      </c>
      <c r="N31" s="48">
        <v>0.62037037037037035</v>
      </c>
      <c r="O31" s="48">
        <v>0.60185185185185186</v>
      </c>
      <c r="P31" s="48">
        <v>0.56481481481481477</v>
      </c>
      <c r="Q31" s="48">
        <v>0.5092592592592593</v>
      </c>
      <c r="R31" s="48">
        <v>0.46296296296296297</v>
      </c>
      <c r="S31" s="48">
        <v>0.45370370370370372</v>
      </c>
      <c r="T31" s="48">
        <v>0.45370370370370372</v>
      </c>
      <c r="U31" s="48">
        <v>0.41666666666666669</v>
      </c>
      <c r="V31" s="48">
        <v>0.39814814814814814</v>
      </c>
      <c r="W31" s="48">
        <v>0.39814814814814814</v>
      </c>
      <c r="X31" s="48">
        <v>0.37037037037037035</v>
      </c>
      <c r="Y31" s="48">
        <v>0.3611111111111111</v>
      </c>
      <c r="Z31" s="48">
        <v>0.37037037037037035</v>
      </c>
      <c r="AA31" s="48">
        <v>0.31481481481481483</v>
      </c>
    </row>
    <row r="32" spans="2:27" x14ac:dyDescent="0.25">
      <c r="B32" s="46" t="s">
        <v>27</v>
      </c>
      <c r="C32" s="48">
        <v>1</v>
      </c>
      <c r="D32" s="48">
        <v>0.9375</v>
      </c>
      <c r="E32" s="48">
        <v>0.9375</v>
      </c>
      <c r="F32" s="48">
        <v>0.9375</v>
      </c>
      <c r="G32" s="48">
        <v>0.90625</v>
      </c>
      <c r="H32" s="48">
        <v>0.90625</v>
      </c>
      <c r="I32" s="48">
        <v>0.875</v>
      </c>
      <c r="J32" s="48">
        <v>0.875</v>
      </c>
      <c r="K32" s="48">
        <v>0.875</v>
      </c>
      <c r="L32" s="48">
        <v>0.8125</v>
      </c>
      <c r="M32" s="48">
        <v>0.84375</v>
      </c>
      <c r="N32" s="48">
        <v>0.75</v>
      </c>
      <c r="O32" s="48">
        <v>0.65625</v>
      </c>
      <c r="P32" s="48">
        <v>0.65625</v>
      </c>
      <c r="Q32" s="48">
        <v>0.5625</v>
      </c>
      <c r="R32" s="48">
        <v>0.5625</v>
      </c>
      <c r="S32" s="48">
        <v>0.59375</v>
      </c>
      <c r="T32" s="48">
        <v>0.53125</v>
      </c>
      <c r="U32" s="48">
        <v>0.5</v>
      </c>
      <c r="V32" s="48">
        <v>0.46875</v>
      </c>
      <c r="W32" s="48">
        <v>0.46875</v>
      </c>
      <c r="X32" s="48">
        <v>0.46875</v>
      </c>
      <c r="Y32" s="48">
        <v>0.46875</v>
      </c>
      <c r="Z32" s="48">
        <v>0.4375</v>
      </c>
      <c r="AA32" s="48">
        <v>0.40625</v>
      </c>
    </row>
    <row r="33" spans="2:27" x14ac:dyDescent="0.25">
      <c r="B33" s="46" t="s">
        <v>28</v>
      </c>
      <c r="C33" s="48">
        <v>1</v>
      </c>
      <c r="D33" s="48">
        <v>1.05</v>
      </c>
      <c r="E33" s="48">
        <v>1.05</v>
      </c>
      <c r="F33" s="48">
        <v>1</v>
      </c>
      <c r="G33" s="48">
        <v>1</v>
      </c>
      <c r="H33" s="48">
        <v>0.95</v>
      </c>
      <c r="I33" s="48">
        <v>0.75</v>
      </c>
      <c r="J33" s="48">
        <v>0.75</v>
      </c>
      <c r="K33" s="48">
        <v>0.75</v>
      </c>
      <c r="L33" s="48">
        <v>0.7</v>
      </c>
      <c r="M33" s="48">
        <v>0.75</v>
      </c>
      <c r="N33" s="48">
        <v>0.5</v>
      </c>
      <c r="O33" s="48">
        <v>0.35</v>
      </c>
      <c r="P33" s="48">
        <v>0.25</v>
      </c>
      <c r="Q33" s="48">
        <v>0.15</v>
      </c>
      <c r="R33" s="48">
        <v>0.15</v>
      </c>
      <c r="S33" s="48">
        <v>0.15</v>
      </c>
      <c r="T33" s="48">
        <v>0.15</v>
      </c>
      <c r="U33" s="48">
        <v>0.15</v>
      </c>
      <c r="V33" s="48">
        <v>0.15</v>
      </c>
      <c r="W33" s="48">
        <v>0.1</v>
      </c>
      <c r="X33" s="48">
        <v>0.1</v>
      </c>
      <c r="Y33" s="48">
        <v>0.1</v>
      </c>
      <c r="Z33" s="48">
        <v>0.1</v>
      </c>
      <c r="AA33" s="48">
        <v>0.1</v>
      </c>
    </row>
    <row r="34" spans="2:27" x14ac:dyDescent="0.25">
      <c r="B34" s="46" t="s">
        <v>29</v>
      </c>
      <c r="C34" s="48">
        <v>1</v>
      </c>
      <c r="D34" s="48">
        <v>0.99489795918367352</v>
      </c>
      <c r="E34" s="48">
        <v>0.98469387755102045</v>
      </c>
      <c r="F34" s="48">
        <v>0.96938775510204078</v>
      </c>
      <c r="G34" s="48">
        <v>0.93367346938775508</v>
      </c>
      <c r="H34" s="48">
        <v>0.89795918367346939</v>
      </c>
      <c r="I34" s="48">
        <v>0.78061224489795922</v>
      </c>
      <c r="J34" s="48">
        <v>0.70918367346938771</v>
      </c>
      <c r="K34" s="48">
        <v>0.6428571428571429</v>
      </c>
      <c r="L34" s="48">
        <v>0.61224489795918369</v>
      </c>
      <c r="M34" s="48">
        <v>0.5714285714285714</v>
      </c>
      <c r="N34" s="48">
        <v>0.51530612244897955</v>
      </c>
      <c r="O34" s="48">
        <v>0.42346938775510207</v>
      </c>
      <c r="P34" s="48">
        <v>0.38775510204081631</v>
      </c>
      <c r="Q34" s="48">
        <v>0.37755102040816324</v>
      </c>
      <c r="R34" s="48">
        <v>0.36734693877551022</v>
      </c>
      <c r="S34" s="48">
        <v>0.36734693877551022</v>
      </c>
      <c r="T34" s="48">
        <v>0.36734693877551022</v>
      </c>
      <c r="U34" s="48">
        <v>0.35204081632653061</v>
      </c>
      <c r="V34" s="48">
        <v>0.29591836734693877</v>
      </c>
      <c r="W34" s="48">
        <v>0.26020408163265307</v>
      </c>
      <c r="X34" s="48">
        <v>0.24489795918367346</v>
      </c>
      <c r="Y34" s="48">
        <v>0.23469387755102042</v>
      </c>
      <c r="Z34" s="48">
        <v>0.21938775510204081</v>
      </c>
      <c r="AA34" s="48">
        <v>0.19897959183673469</v>
      </c>
    </row>
    <row r="35" spans="2:27" x14ac:dyDescent="0.25">
      <c r="B35" s="46" t="s">
        <v>30</v>
      </c>
      <c r="C35" s="48">
        <v>1</v>
      </c>
      <c r="D35" s="48">
        <v>0.96969696969696972</v>
      </c>
      <c r="E35" s="48">
        <v>0.96969696969696972</v>
      </c>
      <c r="F35" s="48">
        <v>0.96969696969696972</v>
      </c>
      <c r="G35" s="48">
        <v>0.87878787878787878</v>
      </c>
      <c r="H35" s="48">
        <v>0.84848484848484851</v>
      </c>
      <c r="I35" s="48">
        <v>0.75757575757575757</v>
      </c>
      <c r="J35" s="48">
        <v>0.69696969696969702</v>
      </c>
      <c r="K35" s="48">
        <v>0.5757575757575758</v>
      </c>
      <c r="L35" s="48">
        <v>0.54545454545454541</v>
      </c>
      <c r="M35" s="48">
        <v>0.51515151515151514</v>
      </c>
      <c r="N35" s="48">
        <v>0.51515151515151514</v>
      </c>
      <c r="O35" s="48">
        <v>0.45454545454545453</v>
      </c>
      <c r="P35" s="48">
        <v>0.33333333333333331</v>
      </c>
      <c r="Q35" s="48">
        <v>0.30303030303030304</v>
      </c>
      <c r="R35" s="48">
        <v>0.27272727272727271</v>
      </c>
      <c r="S35" s="48">
        <v>0.27272727272727271</v>
      </c>
      <c r="T35" s="48">
        <v>0.27272727272727271</v>
      </c>
      <c r="U35" s="48">
        <v>0.27272727272727271</v>
      </c>
      <c r="V35" s="48">
        <v>0.27272727272727271</v>
      </c>
      <c r="W35" s="48">
        <v>0.30303030303030304</v>
      </c>
      <c r="X35" s="48">
        <v>0.30303030303030304</v>
      </c>
      <c r="Y35" s="48">
        <v>0.30303030303030304</v>
      </c>
      <c r="Z35" s="48">
        <v>0.24242424242424243</v>
      </c>
      <c r="AA35" s="48">
        <v>0.24242424242424243</v>
      </c>
    </row>
    <row r="36" spans="2:27" x14ac:dyDescent="0.25">
      <c r="B36" s="46" t="s">
        <v>31</v>
      </c>
      <c r="C36" s="48">
        <v>1</v>
      </c>
      <c r="D36" s="48">
        <v>1</v>
      </c>
      <c r="E36" s="48">
        <v>0.99230769230769234</v>
      </c>
      <c r="F36" s="48">
        <v>0.97692307692307689</v>
      </c>
      <c r="G36" s="48">
        <v>0.94615384615384612</v>
      </c>
      <c r="H36" s="48">
        <v>0.91153846153846152</v>
      </c>
      <c r="I36" s="48">
        <v>0.83846153846153848</v>
      </c>
      <c r="J36" s="48">
        <v>0.79230769230769227</v>
      </c>
      <c r="K36" s="48">
        <v>0.75</v>
      </c>
      <c r="L36" s="48">
        <v>0.72307692307692306</v>
      </c>
      <c r="M36" s="48">
        <v>0.68461538461538463</v>
      </c>
      <c r="N36" s="48">
        <v>0.64230769230769236</v>
      </c>
      <c r="O36" s="48">
        <v>0.59615384615384615</v>
      </c>
      <c r="P36" s="48">
        <v>0.56153846153846154</v>
      </c>
      <c r="Q36" s="48">
        <v>0.48461538461538461</v>
      </c>
      <c r="R36" s="48">
        <v>0.45384615384615384</v>
      </c>
      <c r="S36" s="48">
        <v>0.45</v>
      </c>
      <c r="T36" s="48">
        <v>0.42692307692307691</v>
      </c>
      <c r="U36" s="48">
        <v>0.42307692307692307</v>
      </c>
      <c r="V36" s="48">
        <v>0.40384615384615385</v>
      </c>
      <c r="W36" s="48">
        <v>0.37307692307692308</v>
      </c>
      <c r="X36" s="48">
        <v>0.35384615384615387</v>
      </c>
      <c r="Y36" s="48">
        <v>0.34230769230769231</v>
      </c>
      <c r="Z36" s="48">
        <v>0.34230769230769231</v>
      </c>
      <c r="AA36" s="48">
        <v>0.32307692307692309</v>
      </c>
    </row>
    <row r="37" spans="2:27" x14ac:dyDescent="0.25">
      <c r="B37" s="46" t="s">
        <v>32</v>
      </c>
      <c r="C37" s="48">
        <v>1</v>
      </c>
      <c r="D37" s="48">
        <v>0.99099099099099097</v>
      </c>
      <c r="E37" s="48">
        <v>0.98648648648648651</v>
      </c>
      <c r="F37" s="48">
        <v>0.97297297297297303</v>
      </c>
      <c r="G37" s="48">
        <v>0.94144144144144148</v>
      </c>
      <c r="H37" s="48">
        <v>0.89639639639639634</v>
      </c>
      <c r="I37" s="48">
        <v>0.79729729729729726</v>
      </c>
      <c r="J37" s="48">
        <v>0.73423423423423428</v>
      </c>
      <c r="K37" s="48">
        <v>0.65765765765765771</v>
      </c>
      <c r="L37" s="48">
        <v>0.60360360360360366</v>
      </c>
      <c r="M37" s="48">
        <v>0.59009009009009006</v>
      </c>
      <c r="N37" s="48">
        <v>0.536036036036036</v>
      </c>
      <c r="O37" s="48">
        <v>0.49099099099099097</v>
      </c>
      <c r="P37" s="48">
        <v>0.44144144144144143</v>
      </c>
      <c r="Q37" s="48">
        <v>0.4144144144144144</v>
      </c>
      <c r="R37" s="48">
        <v>0.36936936936936937</v>
      </c>
      <c r="S37" s="48">
        <v>0.35135135135135137</v>
      </c>
      <c r="T37" s="48">
        <v>0.33783783783783783</v>
      </c>
      <c r="U37" s="48">
        <v>0.31531531531531531</v>
      </c>
      <c r="V37" s="48">
        <v>0.31531531531531531</v>
      </c>
      <c r="W37" s="48">
        <v>0.2927927927927928</v>
      </c>
      <c r="X37" s="48">
        <v>0.2927927927927928</v>
      </c>
      <c r="Y37" s="48">
        <v>0.28828828828828829</v>
      </c>
      <c r="Z37" s="48">
        <v>0.2747747747747748</v>
      </c>
      <c r="AA37" s="48">
        <v>0.27027027027027029</v>
      </c>
    </row>
    <row r="38" spans="2:27" x14ac:dyDescent="0.25">
      <c r="B38" s="46" t="s">
        <v>33</v>
      </c>
      <c r="C38" s="48">
        <v>1</v>
      </c>
      <c r="D38" s="48">
        <v>1</v>
      </c>
      <c r="E38" s="48">
        <v>0.92500000000000004</v>
      </c>
      <c r="F38" s="48">
        <v>0.92500000000000004</v>
      </c>
      <c r="G38" s="48">
        <v>0.875</v>
      </c>
      <c r="H38" s="48">
        <v>0.875</v>
      </c>
      <c r="I38" s="48">
        <v>0.82499999999999996</v>
      </c>
      <c r="J38" s="48">
        <v>0.82499999999999996</v>
      </c>
      <c r="K38" s="48">
        <v>0.82499999999999996</v>
      </c>
      <c r="L38" s="48">
        <v>0.8</v>
      </c>
      <c r="M38" s="48">
        <v>0.72499999999999998</v>
      </c>
      <c r="N38" s="48">
        <v>0.72499999999999998</v>
      </c>
      <c r="O38" s="48">
        <v>0.7</v>
      </c>
      <c r="P38" s="48">
        <v>0.6</v>
      </c>
      <c r="Q38" s="48">
        <v>0.52500000000000002</v>
      </c>
      <c r="R38" s="48">
        <v>0.47499999999999998</v>
      </c>
      <c r="S38" s="48">
        <v>0.5</v>
      </c>
      <c r="T38" s="48">
        <v>0.47499999999999998</v>
      </c>
      <c r="U38" s="48">
        <v>0.47499999999999998</v>
      </c>
      <c r="V38" s="48">
        <v>0.45</v>
      </c>
      <c r="W38" s="48">
        <v>0.45</v>
      </c>
      <c r="X38" s="48">
        <v>0.45</v>
      </c>
      <c r="Y38" s="48">
        <v>0.42499999999999999</v>
      </c>
      <c r="Z38" s="48">
        <v>0.42499999999999999</v>
      </c>
      <c r="AA38" s="48">
        <v>0.375</v>
      </c>
    </row>
    <row r="39" spans="2:27" x14ac:dyDescent="0.25">
      <c r="B39" s="46" t="s">
        <v>34</v>
      </c>
      <c r="C39" s="48">
        <v>1</v>
      </c>
      <c r="D39" s="48">
        <v>0.99090909090909096</v>
      </c>
      <c r="E39" s="48">
        <v>0.99090909090909096</v>
      </c>
      <c r="F39" s="48">
        <v>0.97272727272727277</v>
      </c>
      <c r="G39" s="48">
        <v>0.95454545454545459</v>
      </c>
      <c r="H39" s="48">
        <v>0.9363636363636364</v>
      </c>
      <c r="I39" s="48">
        <v>0.87272727272727268</v>
      </c>
      <c r="J39" s="48">
        <v>0.84545454545454546</v>
      </c>
      <c r="K39" s="48">
        <v>0.82727272727272727</v>
      </c>
      <c r="L39" s="48">
        <v>0.79090909090909089</v>
      </c>
      <c r="M39" s="48">
        <v>0.75454545454545452</v>
      </c>
      <c r="N39" s="48">
        <v>0.70909090909090911</v>
      </c>
      <c r="O39" s="48">
        <v>0.66363636363636369</v>
      </c>
      <c r="P39" s="48">
        <v>0.65454545454545454</v>
      </c>
      <c r="Q39" s="48">
        <v>0.60909090909090913</v>
      </c>
      <c r="R39" s="48">
        <v>0.58181818181818179</v>
      </c>
      <c r="S39" s="48">
        <v>0.5636363636363636</v>
      </c>
      <c r="T39" s="48">
        <v>0.55454545454545456</v>
      </c>
      <c r="U39" s="48">
        <v>0.52727272727272723</v>
      </c>
      <c r="V39" s="48">
        <v>0.53636363636363638</v>
      </c>
      <c r="W39" s="48">
        <v>0.49090909090909091</v>
      </c>
      <c r="X39" s="48">
        <v>0.47272727272727272</v>
      </c>
      <c r="Y39" s="48">
        <v>0.47272727272727272</v>
      </c>
      <c r="Z39" s="48">
        <v>0.44545454545454544</v>
      </c>
      <c r="AA39" s="48">
        <v>0.44545454545454544</v>
      </c>
    </row>
    <row r="40" spans="2:27" x14ac:dyDescent="0.25">
      <c r="B40" s="46" t="s">
        <v>35</v>
      </c>
      <c r="C40" s="48">
        <v>1</v>
      </c>
      <c r="D40" s="48">
        <v>1</v>
      </c>
      <c r="E40" s="48">
        <v>1</v>
      </c>
      <c r="F40" s="48">
        <v>0.99082568807339455</v>
      </c>
      <c r="G40" s="48">
        <v>0.98165137614678899</v>
      </c>
      <c r="H40" s="48">
        <v>0.97247706422018354</v>
      </c>
      <c r="I40" s="48">
        <v>0.92660550458715596</v>
      </c>
      <c r="J40" s="48">
        <v>0.86238532110091748</v>
      </c>
      <c r="K40" s="48">
        <v>0.82568807339449546</v>
      </c>
      <c r="L40" s="48">
        <v>0.78899082568807344</v>
      </c>
      <c r="M40" s="48">
        <v>0.77064220183486243</v>
      </c>
      <c r="N40" s="48">
        <v>0.7155963302752294</v>
      </c>
      <c r="O40" s="48">
        <v>0.68807339449541283</v>
      </c>
      <c r="P40" s="48">
        <v>0.65137614678899081</v>
      </c>
      <c r="Q40" s="48">
        <v>0.60550458715596334</v>
      </c>
      <c r="R40" s="48">
        <v>0.56880733944954132</v>
      </c>
      <c r="S40" s="48">
        <v>0.55963302752293576</v>
      </c>
      <c r="T40" s="48">
        <v>0.55045871559633031</v>
      </c>
      <c r="U40" s="48">
        <v>0.54128440366972475</v>
      </c>
      <c r="V40" s="48">
        <v>0.48623853211009177</v>
      </c>
      <c r="W40" s="48">
        <v>0.44036697247706424</v>
      </c>
      <c r="X40" s="48">
        <v>0.44036697247706424</v>
      </c>
      <c r="Y40" s="48">
        <v>0.43119266055045874</v>
      </c>
      <c r="Z40" s="48">
        <v>0.42201834862385323</v>
      </c>
      <c r="AA40" s="48">
        <v>0.37614678899082571</v>
      </c>
    </row>
    <row r="41" spans="2:27" x14ac:dyDescent="0.25">
      <c r="B41" s="46" t="s">
        <v>36</v>
      </c>
      <c r="C41" s="48">
        <v>1</v>
      </c>
      <c r="D41" s="48">
        <v>1</v>
      </c>
      <c r="E41" s="48">
        <v>0.98113207547169812</v>
      </c>
      <c r="F41" s="48">
        <v>0.94339622641509435</v>
      </c>
      <c r="G41" s="48">
        <v>0.94339622641509435</v>
      </c>
      <c r="H41" s="48">
        <v>0.90566037735849059</v>
      </c>
      <c r="I41" s="48">
        <v>0.84905660377358494</v>
      </c>
      <c r="J41" s="48">
        <v>0.79245283018867929</v>
      </c>
      <c r="K41" s="48">
        <v>0.79245283018867929</v>
      </c>
      <c r="L41" s="48">
        <v>0.75471698113207553</v>
      </c>
      <c r="M41" s="48">
        <v>0.64150943396226412</v>
      </c>
      <c r="N41" s="48">
        <v>0.64150943396226412</v>
      </c>
      <c r="O41" s="48">
        <v>0.58490566037735847</v>
      </c>
      <c r="P41" s="48">
        <v>0.58490566037735847</v>
      </c>
      <c r="Q41" s="48">
        <v>0.52830188679245282</v>
      </c>
      <c r="R41" s="48">
        <v>0.47169811320754718</v>
      </c>
      <c r="S41" s="48">
        <v>0.47169811320754718</v>
      </c>
      <c r="T41" s="48">
        <v>0.43396226415094341</v>
      </c>
      <c r="U41" s="48">
        <v>0.43396226415094341</v>
      </c>
      <c r="V41" s="48">
        <v>0.39622641509433965</v>
      </c>
      <c r="W41" s="48">
        <v>0.37735849056603776</v>
      </c>
      <c r="X41" s="48">
        <v>0.35849056603773582</v>
      </c>
      <c r="Y41" s="48">
        <v>0.33962264150943394</v>
      </c>
      <c r="Z41" s="48">
        <v>0.32075471698113206</v>
      </c>
      <c r="AA41" s="48">
        <v>0.32075471698113206</v>
      </c>
    </row>
    <row r="42" spans="2:27" x14ac:dyDescent="0.25">
      <c r="B42" s="46" t="s">
        <v>37</v>
      </c>
      <c r="C42" s="48">
        <v>1</v>
      </c>
      <c r="D42" s="48">
        <v>1</v>
      </c>
      <c r="E42" s="48">
        <v>0.8125</v>
      </c>
      <c r="F42" s="48">
        <v>0.8125</v>
      </c>
      <c r="G42" s="48">
        <v>0.8125</v>
      </c>
      <c r="H42" s="48">
        <v>0.75</v>
      </c>
      <c r="I42" s="48">
        <v>0.6875</v>
      </c>
      <c r="J42" s="48">
        <v>0.5625</v>
      </c>
      <c r="K42" s="48">
        <v>0.5625</v>
      </c>
      <c r="L42" s="48">
        <v>0.5</v>
      </c>
      <c r="M42" s="48">
        <v>0.4375</v>
      </c>
      <c r="N42" s="48">
        <v>0.4375</v>
      </c>
      <c r="O42" s="48">
        <v>0.4375</v>
      </c>
      <c r="P42" s="48">
        <v>0.375</v>
      </c>
      <c r="Q42" s="48">
        <v>0.375</v>
      </c>
      <c r="R42" s="48">
        <v>0.375</v>
      </c>
      <c r="S42" s="48">
        <v>0.375</v>
      </c>
      <c r="T42" s="48">
        <v>0.375</v>
      </c>
      <c r="U42" s="48">
        <v>0.375</v>
      </c>
      <c r="V42" s="48">
        <v>0.375</v>
      </c>
      <c r="W42" s="48">
        <v>0.375</v>
      </c>
      <c r="X42" s="48">
        <v>0.375</v>
      </c>
      <c r="Y42" s="48">
        <v>0.375</v>
      </c>
      <c r="Z42" s="48">
        <v>0.375</v>
      </c>
      <c r="AA42" s="48">
        <v>0.25</v>
      </c>
    </row>
    <row r="43" spans="2:27" x14ac:dyDescent="0.25">
      <c r="B43" s="46" t="s">
        <v>38</v>
      </c>
      <c r="C43" s="48">
        <v>1</v>
      </c>
      <c r="D43" s="48">
        <v>1</v>
      </c>
      <c r="E43" s="48">
        <v>0.875</v>
      </c>
      <c r="F43" s="48">
        <v>0.875</v>
      </c>
      <c r="G43" s="48">
        <v>0.83333333333333337</v>
      </c>
      <c r="H43" s="48">
        <v>0.79166666666666663</v>
      </c>
      <c r="I43" s="48">
        <v>0.625</v>
      </c>
      <c r="J43" s="48">
        <v>0.54166666666666663</v>
      </c>
      <c r="K43" s="48">
        <v>0.5</v>
      </c>
      <c r="L43" s="48">
        <v>0.5</v>
      </c>
      <c r="M43" s="48">
        <v>0.5</v>
      </c>
      <c r="N43" s="48">
        <v>0.5</v>
      </c>
      <c r="O43" s="48">
        <v>0.5</v>
      </c>
      <c r="P43" s="48">
        <v>0.41666666666666669</v>
      </c>
      <c r="Q43" s="48">
        <v>0.41666666666666669</v>
      </c>
      <c r="R43" s="48">
        <v>0.41666666666666669</v>
      </c>
      <c r="S43" s="48">
        <v>0.41666666666666669</v>
      </c>
      <c r="T43" s="48">
        <v>0.375</v>
      </c>
      <c r="U43" s="48">
        <v>0.41666666666666669</v>
      </c>
      <c r="V43" s="48">
        <v>0.375</v>
      </c>
      <c r="W43" s="48">
        <v>0.375</v>
      </c>
      <c r="X43" s="48">
        <v>0.375</v>
      </c>
      <c r="Y43" s="48">
        <v>0.33333333333333331</v>
      </c>
      <c r="Z43" s="48">
        <v>0.375</v>
      </c>
      <c r="AA43" s="48">
        <v>0.33333333333333331</v>
      </c>
    </row>
    <row r="44" spans="2:27" x14ac:dyDescent="0.25">
      <c r="B44" s="46" t="s">
        <v>39</v>
      </c>
      <c r="C44" s="48">
        <v>1</v>
      </c>
      <c r="D44" s="48">
        <v>1</v>
      </c>
      <c r="E44" s="48">
        <v>1</v>
      </c>
      <c r="F44" s="48">
        <v>1</v>
      </c>
      <c r="G44" s="48">
        <v>0.98113207547169812</v>
      </c>
      <c r="H44" s="48">
        <v>0.96226415094339623</v>
      </c>
      <c r="I44" s="48">
        <v>0.8867924528301887</v>
      </c>
      <c r="J44" s="48">
        <v>0.86792452830188682</v>
      </c>
      <c r="K44" s="48">
        <v>0.8867924528301887</v>
      </c>
      <c r="L44" s="48">
        <v>0.81132075471698117</v>
      </c>
      <c r="M44" s="48">
        <v>0.69811320754716977</v>
      </c>
      <c r="N44" s="48">
        <v>0.62264150943396224</v>
      </c>
      <c r="O44" s="48">
        <v>0.62264150943396224</v>
      </c>
      <c r="P44" s="48">
        <v>0.62264150943396224</v>
      </c>
      <c r="Q44" s="48">
        <v>0.58490566037735847</v>
      </c>
      <c r="R44" s="48">
        <v>0.54716981132075471</v>
      </c>
      <c r="S44" s="48">
        <v>0.58490566037735847</v>
      </c>
      <c r="T44" s="48">
        <v>0.49056603773584906</v>
      </c>
      <c r="U44" s="48">
        <v>0.43396226415094341</v>
      </c>
      <c r="V44" s="48">
        <v>0.41509433962264153</v>
      </c>
      <c r="W44" s="48">
        <v>0.37735849056603776</v>
      </c>
      <c r="X44" s="48">
        <v>0.33962264150943394</v>
      </c>
      <c r="Y44" s="48">
        <v>0.32075471698113206</v>
      </c>
      <c r="Z44" s="48">
        <v>0.32075471698113206</v>
      </c>
      <c r="AA44" s="48">
        <v>0.32075471698113206</v>
      </c>
    </row>
    <row r="45" spans="2:27" x14ac:dyDescent="0.25">
      <c r="B45" s="46" t="s">
        <v>40</v>
      </c>
      <c r="C45" s="48">
        <v>1</v>
      </c>
      <c r="D45" s="48">
        <v>1</v>
      </c>
      <c r="E45" s="48">
        <v>1</v>
      </c>
      <c r="F45" s="48">
        <v>0.98630136986301364</v>
      </c>
      <c r="G45" s="48">
        <v>0.9452054794520548</v>
      </c>
      <c r="H45" s="48">
        <v>0.93150684931506844</v>
      </c>
      <c r="I45" s="48">
        <v>0.87671232876712324</v>
      </c>
      <c r="J45" s="48">
        <v>0.82191780821917804</v>
      </c>
      <c r="K45" s="48">
        <v>0.79452054794520544</v>
      </c>
      <c r="L45" s="48">
        <v>0.75342465753424659</v>
      </c>
      <c r="M45" s="48">
        <v>0.71232876712328763</v>
      </c>
      <c r="N45" s="48">
        <v>0.69863013698630139</v>
      </c>
      <c r="O45" s="48">
        <v>0.64383561643835618</v>
      </c>
      <c r="P45" s="48">
        <v>0.60273972602739723</v>
      </c>
      <c r="Q45" s="48">
        <v>0.58904109589041098</v>
      </c>
      <c r="R45" s="48">
        <v>0.56164383561643838</v>
      </c>
      <c r="S45" s="48">
        <v>0.54794520547945202</v>
      </c>
      <c r="T45" s="48">
        <v>0.54794520547945202</v>
      </c>
      <c r="U45" s="48">
        <v>0.52054794520547942</v>
      </c>
      <c r="V45" s="48">
        <v>0.49315068493150682</v>
      </c>
      <c r="W45" s="48">
        <v>0.43835616438356162</v>
      </c>
      <c r="X45" s="48">
        <v>0.46575342465753422</v>
      </c>
      <c r="Y45" s="48">
        <v>0.45205479452054792</v>
      </c>
      <c r="Z45" s="48">
        <v>0.43835616438356162</v>
      </c>
      <c r="AA45" s="48">
        <v>0.41095890410958902</v>
      </c>
    </row>
    <row r="46" spans="2:27" x14ac:dyDescent="0.25">
      <c r="B46" s="46" t="s">
        <v>41</v>
      </c>
      <c r="C46" s="48">
        <v>1</v>
      </c>
      <c r="D46" s="48">
        <v>1</v>
      </c>
      <c r="E46" s="48">
        <v>1</v>
      </c>
      <c r="F46" s="48">
        <v>0.989247311827957</v>
      </c>
      <c r="G46" s="48">
        <v>0.978494623655914</v>
      </c>
      <c r="H46" s="48">
        <v>0.956989247311828</v>
      </c>
      <c r="I46" s="48">
        <v>0.90322580645161288</v>
      </c>
      <c r="J46" s="48">
        <v>0.86021505376344087</v>
      </c>
      <c r="K46" s="48">
        <v>0.80645161290322576</v>
      </c>
      <c r="L46" s="48">
        <v>0.77419354838709675</v>
      </c>
      <c r="M46" s="48">
        <v>0.75268817204301075</v>
      </c>
      <c r="N46" s="48">
        <v>0.73118279569892475</v>
      </c>
      <c r="O46" s="48">
        <v>0.67741935483870963</v>
      </c>
      <c r="P46" s="48">
        <v>0.67741935483870963</v>
      </c>
      <c r="Q46" s="48">
        <v>0.65591397849462363</v>
      </c>
      <c r="R46" s="48">
        <v>0.64516129032258063</v>
      </c>
      <c r="S46" s="48">
        <v>0.64516129032258063</v>
      </c>
      <c r="T46" s="48">
        <v>0.62365591397849462</v>
      </c>
      <c r="U46" s="48">
        <v>0.61290322580645162</v>
      </c>
      <c r="V46" s="48">
        <v>0.60215053763440862</v>
      </c>
      <c r="W46" s="48">
        <v>0.56989247311827962</v>
      </c>
      <c r="X46" s="48">
        <v>0.55913978494623651</v>
      </c>
      <c r="Y46" s="48">
        <v>0.5376344086021505</v>
      </c>
      <c r="Z46" s="48">
        <v>0.5161290322580645</v>
      </c>
      <c r="AA46" s="48">
        <v>0.5053763440860215</v>
      </c>
    </row>
    <row r="47" spans="2:27" x14ac:dyDescent="0.25">
      <c r="B47" s="46" t="s">
        <v>42</v>
      </c>
      <c r="C47" s="48">
        <v>1</v>
      </c>
      <c r="D47" s="48">
        <v>0.97872340425531912</v>
      </c>
      <c r="E47" s="48">
        <v>0.95744680851063835</v>
      </c>
      <c r="F47" s="48">
        <v>0.93617021276595747</v>
      </c>
      <c r="G47" s="48">
        <v>0.87234042553191493</v>
      </c>
      <c r="H47" s="48">
        <v>0.82978723404255317</v>
      </c>
      <c r="I47" s="48">
        <v>0.78723404255319152</v>
      </c>
      <c r="J47" s="48">
        <v>0.80851063829787229</v>
      </c>
      <c r="K47" s="48">
        <v>0.78723404255319152</v>
      </c>
      <c r="L47" s="48">
        <v>0.74468085106382975</v>
      </c>
      <c r="M47" s="48">
        <v>0.72340425531914898</v>
      </c>
      <c r="N47" s="48">
        <v>0.61702127659574468</v>
      </c>
      <c r="O47" s="48">
        <v>0.53191489361702127</v>
      </c>
      <c r="P47" s="48">
        <v>0.53191489361702127</v>
      </c>
      <c r="Q47" s="48">
        <v>0.46808510638297873</v>
      </c>
      <c r="R47" s="48">
        <v>0.46808510638297873</v>
      </c>
      <c r="S47" s="48">
        <v>0.46808510638297873</v>
      </c>
      <c r="T47" s="48">
        <v>0.40425531914893614</v>
      </c>
      <c r="U47" s="48">
        <v>0.36170212765957449</v>
      </c>
      <c r="V47" s="48">
        <v>0.38297872340425532</v>
      </c>
      <c r="W47" s="48">
        <v>0.38297872340425532</v>
      </c>
      <c r="X47" s="48">
        <v>0.34042553191489361</v>
      </c>
      <c r="Y47" s="48">
        <v>0.36170212765957449</v>
      </c>
      <c r="Z47" s="48">
        <v>0.31914893617021278</v>
      </c>
      <c r="AA47" s="48">
        <v>0.2978723404255319</v>
      </c>
    </row>
    <row r="48" spans="2:27" x14ac:dyDescent="0.25">
      <c r="B48" s="46" t="s">
        <v>43</v>
      </c>
      <c r="C48" s="48">
        <v>1</v>
      </c>
      <c r="D48" s="48">
        <v>0.97872340425531912</v>
      </c>
      <c r="E48" s="48">
        <v>0.97872340425531912</v>
      </c>
      <c r="F48" s="48">
        <v>0.93617021276595747</v>
      </c>
      <c r="G48" s="48">
        <v>0.95744680851063835</v>
      </c>
      <c r="H48" s="48">
        <v>0.93617021276595747</v>
      </c>
      <c r="I48" s="48">
        <v>0.87234042553191493</v>
      </c>
      <c r="J48" s="48">
        <v>0.82978723404255317</v>
      </c>
      <c r="K48" s="48">
        <v>0.78723404255319152</v>
      </c>
      <c r="L48" s="48">
        <v>0.74468085106382975</v>
      </c>
      <c r="M48" s="48">
        <v>0.68085106382978722</v>
      </c>
      <c r="N48" s="48">
        <v>0.55319148936170215</v>
      </c>
      <c r="O48" s="48">
        <v>0.46808510638297873</v>
      </c>
      <c r="P48" s="48">
        <v>0.40425531914893614</v>
      </c>
      <c r="Q48" s="48">
        <v>0.34042553191489361</v>
      </c>
      <c r="R48" s="48">
        <v>0.2978723404255319</v>
      </c>
      <c r="S48" s="48">
        <v>0.31914893617021278</v>
      </c>
      <c r="T48" s="48">
        <v>0.2978723404255319</v>
      </c>
      <c r="U48" s="48">
        <v>0.25531914893617019</v>
      </c>
      <c r="V48" s="48">
        <v>0.23404255319148937</v>
      </c>
      <c r="W48" s="48">
        <v>0.23404255319148937</v>
      </c>
      <c r="X48" s="48">
        <v>0.19148936170212766</v>
      </c>
      <c r="Y48" s="48">
        <v>0.1702127659574468</v>
      </c>
      <c r="Z48" s="48">
        <v>0.1702127659574468</v>
      </c>
      <c r="AA48" s="48">
        <v>0.1702127659574468</v>
      </c>
    </row>
    <row r="49" spans="2:27" x14ac:dyDescent="0.25">
      <c r="B49" s="46" t="s">
        <v>44</v>
      </c>
      <c r="C49" s="48">
        <v>1</v>
      </c>
      <c r="D49" s="48">
        <v>0.98734177215189878</v>
      </c>
      <c r="E49" s="48">
        <v>1</v>
      </c>
      <c r="F49" s="48">
        <v>0.97468354430379744</v>
      </c>
      <c r="G49" s="48">
        <v>0.91139240506329111</v>
      </c>
      <c r="H49" s="48">
        <v>0.83544303797468356</v>
      </c>
      <c r="I49" s="48">
        <v>0.759493670886076</v>
      </c>
      <c r="J49" s="48">
        <v>0.69620253164556967</v>
      </c>
      <c r="K49" s="48">
        <v>0.63291139240506333</v>
      </c>
      <c r="L49" s="48">
        <v>0.620253164556962</v>
      </c>
      <c r="M49" s="48">
        <v>0.60759493670886078</v>
      </c>
      <c r="N49" s="48">
        <v>0.55696202531645567</v>
      </c>
      <c r="O49" s="48">
        <v>0.53164556962025311</v>
      </c>
      <c r="P49" s="48">
        <v>0.50632911392405067</v>
      </c>
      <c r="Q49" s="48">
        <v>0.44303797468354428</v>
      </c>
      <c r="R49" s="48">
        <v>0.4050632911392405</v>
      </c>
      <c r="S49" s="48">
        <v>0.39240506329113922</v>
      </c>
      <c r="T49" s="48">
        <v>0.36708860759493672</v>
      </c>
      <c r="U49" s="48">
        <v>0.35443037974683544</v>
      </c>
      <c r="V49" s="48">
        <v>0.35443037974683544</v>
      </c>
      <c r="W49" s="48">
        <v>0.31645569620253167</v>
      </c>
      <c r="X49" s="48">
        <v>0.30379746835443039</v>
      </c>
      <c r="Y49" s="48">
        <v>0.32911392405063289</v>
      </c>
      <c r="Z49" s="48">
        <v>0.30379746835443039</v>
      </c>
      <c r="AA49" s="48">
        <v>0.29113924050632911</v>
      </c>
    </row>
    <row r="50" spans="2:27" x14ac:dyDescent="0.25">
      <c r="B50" s="46" t="s">
        <v>45</v>
      </c>
      <c r="C50" s="48">
        <v>1</v>
      </c>
      <c r="D50" s="48">
        <v>0.99415204678362568</v>
      </c>
      <c r="E50" s="48">
        <v>1.0058479532163742</v>
      </c>
      <c r="F50" s="48">
        <v>0.99415204678362568</v>
      </c>
      <c r="G50" s="48">
        <v>0.93567251461988299</v>
      </c>
      <c r="H50" s="48">
        <v>0.91812865497076024</v>
      </c>
      <c r="I50" s="48">
        <v>0.85380116959064323</v>
      </c>
      <c r="J50" s="48">
        <v>0.8128654970760234</v>
      </c>
      <c r="K50" s="48">
        <v>0.77192982456140347</v>
      </c>
      <c r="L50" s="48">
        <v>0.73684210526315785</v>
      </c>
      <c r="M50" s="48">
        <v>0.74269005847953218</v>
      </c>
      <c r="N50" s="48">
        <v>0.67251461988304095</v>
      </c>
      <c r="O50" s="48">
        <v>0.61988304093567248</v>
      </c>
      <c r="P50" s="48">
        <v>0.57309941520467833</v>
      </c>
      <c r="Q50" s="48">
        <v>0.50292397660818711</v>
      </c>
      <c r="R50" s="48">
        <v>0.4853801169590643</v>
      </c>
      <c r="S50" s="48">
        <v>0.47368421052631576</v>
      </c>
      <c r="T50" s="48">
        <v>0.42690058479532161</v>
      </c>
      <c r="U50" s="48">
        <v>0.40935672514619881</v>
      </c>
      <c r="V50" s="48">
        <v>0.391812865497076</v>
      </c>
      <c r="W50" s="48">
        <v>0.35087719298245612</v>
      </c>
      <c r="X50" s="48">
        <v>0.34502923976608185</v>
      </c>
      <c r="Y50" s="48">
        <v>0.34502923976608185</v>
      </c>
      <c r="Z50" s="48">
        <v>0.33918128654970758</v>
      </c>
      <c r="AA50" s="48">
        <v>0.32748538011695905</v>
      </c>
    </row>
    <row r="51" spans="2:27" x14ac:dyDescent="0.25">
      <c r="B51" s="46" t="s">
        <v>46</v>
      </c>
      <c r="C51" s="48">
        <v>1</v>
      </c>
      <c r="D51" s="48">
        <v>0.98245614035087714</v>
      </c>
      <c r="E51" s="48">
        <v>0.98245614035087714</v>
      </c>
      <c r="F51" s="48">
        <v>0.96491228070175439</v>
      </c>
      <c r="G51" s="48">
        <v>0.92982456140350878</v>
      </c>
      <c r="H51" s="48">
        <v>0.89473684210526316</v>
      </c>
      <c r="I51" s="48">
        <v>0.78947368421052633</v>
      </c>
      <c r="J51" s="48">
        <v>0.77192982456140347</v>
      </c>
      <c r="K51" s="48">
        <v>0.70175438596491224</v>
      </c>
      <c r="L51" s="48">
        <v>0.68421052631578949</v>
      </c>
      <c r="M51" s="48">
        <v>0.66666666666666663</v>
      </c>
      <c r="N51" s="48">
        <v>0.59649122807017541</v>
      </c>
      <c r="O51" s="48">
        <v>0.57894736842105265</v>
      </c>
      <c r="P51" s="48">
        <v>0.57894736842105265</v>
      </c>
      <c r="Q51" s="48">
        <v>0.54385964912280704</v>
      </c>
      <c r="R51" s="48">
        <v>0.54385964912280704</v>
      </c>
      <c r="S51" s="48">
        <v>0.52631578947368418</v>
      </c>
      <c r="T51" s="48">
        <v>0.50877192982456143</v>
      </c>
      <c r="U51" s="48">
        <v>0.52631578947368418</v>
      </c>
      <c r="V51" s="48">
        <v>0.49122807017543857</v>
      </c>
      <c r="W51" s="48">
        <v>0.45614035087719296</v>
      </c>
      <c r="X51" s="48">
        <v>0.43859649122807015</v>
      </c>
      <c r="Y51" s="48">
        <v>0.40350877192982454</v>
      </c>
      <c r="Z51" s="48">
        <v>0.36842105263157893</v>
      </c>
      <c r="AA51" s="48">
        <v>0.35087719298245612</v>
      </c>
    </row>
    <row r="52" spans="2:27" x14ac:dyDescent="0.25">
      <c r="B52" s="46" t="s">
        <v>47</v>
      </c>
      <c r="C52" s="48">
        <v>1</v>
      </c>
      <c r="D52" s="48">
        <v>1.0068493150684932</v>
      </c>
      <c r="E52" s="48">
        <v>1.0068493150684932</v>
      </c>
      <c r="F52" s="48">
        <v>0.98630136986301364</v>
      </c>
      <c r="G52" s="48">
        <v>0.9452054794520548</v>
      </c>
      <c r="H52" s="48">
        <v>0.89726027397260277</v>
      </c>
      <c r="I52" s="48">
        <v>0.84246575342465757</v>
      </c>
      <c r="J52" s="48">
        <v>0.78767123287671237</v>
      </c>
      <c r="K52" s="48">
        <v>0.74657534246575341</v>
      </c>
      <c r="L52" s="48">
        <v>0.73972602739726023</v>
      </c>
      <c r="M52" s="48">
        <v>0.70547945205479456</v>
      </c>
      <c r="N52" s="48">
        <v>0.67123287671232879</v>
      </c>
      <c r="O52" s="48">
        <v>0.63013698630136983</v>
      </c>
      <c r="P52" s="48">
        <v>0.61643835616438358</v>
      </c>
      <c r="Q52" s="48">
        <v>0.56164383561643838</v>
      </c>
      <c r="R52" s="48">
        <v>0.52054794520547942</v>
      </c>
      <c r="S52" s="48">
        <v>0.51369863013698636</v>
      </c>
      <c r="T52" s="48">
        <v>0.50684931506849318</v>
      </c>
      <c r="U52" s="48">
        <v>0.47945205479452052</v>
      </c>
      <c r="V52" s="48">
        <v>0.4452054794520548</v>
      </c>
      <c r="W52" s="48">
        <v>0.41095890410958902</v>
      </c>
      <c r="X52" s="48">
        <v>0.39726027397260272</v>
      </c>
      <c r="Y52" s="48">
        <v>0.4041095890410959</v>
      </c>
      <c r="Z52" s="48">
        <v>0.37671232876712329</v>
      </c>
      <c r="AA52" s="48">
        <v>0.36986301369863012</v>
      </c>
    </row>
    <row r="53" spans="2:27" x14ac:dyDescent="0.25">
      <c r="B53" s="46" t="s">
        <v>48</v>
      </c>
      <c r="C53" s="48">
        <v>1</v>
      </c>
      <c r="D53" s="48">
        <v>0.99457994579945797</v>
      </c>
      <c r="E53" s="48">
        <v>0.97289972899728994</v>
      </c>
      <c r="F53" s="48">
        <v>0.93766937669376693</v>
      </c>
      <c r="G53" s="48">
        <v>0.88346883468834692</v>
      </c>
      <c r="H53" s="48">
        <v>0.84281842818428188</v>
      </c>
      <c r="I53" s="48">
        <v>0.73983739837398377</v>
      </c>
      <c r="J53" s="48">
        <v>0.69647696476964771</v>
      </c>
      <c r="K53" s="48">
        <v>0.64227642276422769</v>
      </c>
      <c r="L53" s="48">
        <v>0.61246612466124661</v>
      </c>
      <c r="M53" s="48">
        <v>0.58265582655826553</v>
      </c>
      <c r="N53" s="48">
        <v>0.53387533875338755</v>
      </c>
      <c r="O53" s="48">
        <v>0.47696476964769646</v>
      </c>
      <c r="P53" s="48">
        <v>0.44986449864498645</v>
      </c>
      <c r="Q53" s="48">
        <v>0.41734417344173441</v>
      </c>
      <c r="R53" s="48">
        <v>0.37127371273712739</v>
      </c>
      <c r="S53" s="48">
        <v>0.36585365853658536</v>
      </c>
      <c r="T53" s="48">
        <v>0.33062330623306235</v>
      </c>
      <c r="U53" s="48">
        <v>0.29539295392953929</v>
      </c>
      <c r="V53" s="48">
        <v>0.2791327913279133</v>
      </c>
      <c r="W53" s="48">
        <v>0.25474254742547425</v>
      </c>
      <c r="X53" s="48">
        <v>0.24119241192411925</v>
      </c>
      <c r="Y53" s="48">
        <v>0.23306233062330622</v>
      </c>
      <c r="Z53" s="48">
        <v>0.23306233062330622</v>
      </c>
      <c r="AA53" s="48">
        <v>0.22764227642276422</v>
      </c>
    </row>
    <row r="54" spans="2:27" x14ac:dyDescent="0.25">
      <c r="B54" s="46" t="s">
        <v>49</v>
      </c>
      <c r="C54" s="48">
        <v>1</v>
      </c>
      <c r="D54" s="48">
        <v>0.9925373134328358</v>
      </c>
      <c r="E54" s="48">
        <v>0.9850746268656716</v>
      </c>
      <c r="F54" s="48">
        <v>0.93283582089552242</v>
      </c>
      <c r="G54" s="48">
        <v>0.91044776119402981</v>
      </c>
      <c r="H54" s="48">
        <v>0.89552238805970152</v>
      </c>
      <c r="I54" s="48">
        <v>0.82835820895522383</v>
      </c>
      <c r="J54" s="48">
        <v>0.79850746268656714</v>
      </c>
      <c r="K54" s="48">
        <v>0.76865671641791045</v>
      </c>
      <c r="L54" s="48">
        <v>0.75373134328358204</v>
      </c>
      <c r="M54" s="48">
        <v>0.72388059701492535</v>
      </c>
      <c r="N54" s="48">
        <v>0.67910447761194026</v>
      </c>
      <c r="O54" s="48">
        <v>0.63432835820895528</v>
      </c>
      <c r="P54" s="48">
        <v>0.61194029850746268</v>
      </c>
      <c r="Q54" s="48">
        <v>0.57462686567164178</v>
      </c>
      <c r="R54" s="48">
        <v>0.5149253731343284</v>
      </c>
      <c r="S54" s="48">
        <v>0.5</v>
      </c>
      <c r="T54" s="48">
        <v>0.48507462686567165</v>
      </c>
      <c r="U54" s="48">
        <v>0.43283582089552236</v>
      </c>
      <c r="V54" s="48">
        <v>0.40298507462686567</v>
      </c>
      <c r="W54" s="48">
        <v>0.38059701492537312</v>
      </c>
      <c r="X54" s="48">
        <v>0.37313432835820898</v>
      </c>
      <c r="Y54" s="48">
        <v>0.36567164179104478</v>
      </c>
      <c r="Z54" s="48">
        <v>0.36567164179104478</v>
      </c>
      <c r="AA54" s="48">
        <v>0.35074626865671643</v>
      </c>
    </row>
    <row r="55" spans="2:27" x14ac:dyDescent="0.25">
      <c r="B55" s="46" t="s">
        <v>50</v>
      </c>
      <c r="C55" s="48">
        <v>1</v>
      </c>
      <c r="D55" s="48">
        <v>0.99346664026925358</v>
      </c>
      <c r="E55" s="48">
        <v>0.98614135814690163</v>
      </c>
      <c r="F55" s="48">
        <v>0.9586220550386062</v>
      </c>
      <c r="G55" s="48">
        <v>0.92140170263314192</v>
      </c>
      <c r="H55" s="48">
        <v>0.88774500098990294</v>
      </c>
      <c r="I55" s="48">
        <v>0.80914670362304497</v>
      </c>
      <c r="J55" s="48">
        <v>0.76044347653929911</v>
      </c>
      <c r="K55" s="48">
        <v>0.71827360918629979</v>
      </c>
      <c r="L55" s="48">
        <v>0.68699267471787762</v>
      </c>
      <c r="M55" s="48">
        <v>0.65689962383686396</v>
      </c>
      <c r="N55" s="48">
        <v>0.60938428034052661</v>
      </c>
      <c r="O55" s="48">
        <v>0.5620669174420907</v>
      </c>
      <c r="P55" s="48">
        <v>0.52801425460304885</v>
      </c>
      <c r="Q55" s="48">
        <v>0.48386458127103543</v>
      </c>
      <c r="R55" s="48">
        <v>0.44901999604038806</v>
      </c>
      <c r="S55" s="48">
        <v>0.44090279152643042</v>
      </c>
      <c r="T55" s="48">
        <v>0.41714511977826174</v>
      </c>
      <c r="U55" s="48">
        <v>0.39655513759651556</v>
      </c>
      <c r="V55" s="48">
        <v>0.37517323302316374</v>
      </c>
      <c r="W55" s="48">
        <v>0.35082161948129081</v>
      </c>
      <c r="X55" s="48">
        <v>0.3399326865967135</v>
      </c>
      <c r="Y55" s="48">
        <v>0.33339932686596713</v>
      </c>
      <c r="Z55" s="48">
        <v>0.31736289843595328</v>
      </c>
      <c r="AA55" s="48">
        <v>0.30330627598495347</v>
      </c>
    </row>
    <row r="56" spans="2:27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2:27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2:27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2:27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2:27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2:27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2:27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2:27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2:27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7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2:27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2:27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7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2:27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2:27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2:27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2:27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</sheetData>
  <mergeCells count="2">
    <mergeCell ref="W2:AA2"/>
    <mergeCell ref="B2:V2"/>
  </mergeCells>
  <conditionalFormatting pivot="1" sqref="C7:AA55">
    <cfRule type="colorScale" priority="1">
      <colorScale>
        <cfvo type="min"/>
        <cfvo type="percent" val="100"/>
        <color theme="5"/>
        <color theme="0"/>
      </colorScale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67202-F7D8-477E-BC63-A84E5A848F74}">
  <sheetPr>
    <tabColor theme="7" tint="0.79998168889431442"/>
  </sheetPr>
  <dimension ref="B2:AD72"/>
  <sheetViews>
    <sheetView showGridLines="0" showRowColHeaders="0" workbookViewId="0">
      <selection activeCell="B33" sqref="B33"/>
    </sheetView>
  </sheetViews>
  <sheetFormatPr baseColWidth="10" defaultRowHeight="12" x14ac:dyDescent="0.25"/>
  <cols>
    <col min="1" max="1" width="3.7109375" style="25" customWidth="1"/>
    <col min="2" max="2" width="21" style="26" bestFit="1" customWidth="1"/>
    <col min="3" max="3" width="19.140625" style="26" bestFit="1" customWidth="1"/>
    <col min="4" max="27" width="9.28515625" style="26" bestFit="1" customWidth="1"/>
    <col min="28" max="28" width="9.42578125" style="25" bestFit="1" customWidth="1"/>
    <col min="29" max="16384" width="11.42578125" style="25"/>
  </cols>
  <sheetData>
    <row r="2" spans="2:27" ht="27.6" customHeight="1" x14ac:dyDescent="0.25">
      <c r="B2" s="50" t="str">
        <f>H3</f>
        <v>Endring av gjennomsnittlig melkeleveranse per leverandør (hentepunkt) i Trøndelag i prosent - (1995 = 100 %)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85" t="s">
        <v>121</v>
      </c>
      <c r="X2" s="51"/>
      <c r="Y2" s="51"/>
      <c r="Z2" s="51"/>
      <c r="AA2" s="51"/>
    </row>
    <row r="3" spans="2:27" s="49" customFormat="1" hidden="1" x14ac:dyDescent="0.25">
      <c r="B3" s="30" t="s">
        <v>0</v>
      </c>
      <c r="C3" s="30" t="s" vm="1">
        <v>52</v>
      </c>
      <c r="D3" s="44"/>
      <c r="E3" s="44" t="str" vm="1">
        <f>IF(C3="All","Midt-Norge",C3)</f>
        <v>Trøndelag</v>
      </c>
      <c r="F3" s="44"/>
      <c r="G3" s="44"/>
      <c r="H3" s="44" t="str">
        <f>_xlfn.CONCAT("Endring av gjennomsnittlig melkeleveranse per leverandør (hentepunkt) i ",E3," i prosent - (1995 = 100 %)")</f>
        <v>Endring av gjennomsnittlig melkeleveranse per leverandør (hentepunkt) i Trøndelag i prosent - (1995 = 100 %)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hidden="1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2:27" hidden="1" x14ac:dyDescent="0.25">
      <c r="B5" s="30" t="s">
        <v>56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2:27" ht="17.399999999999999" customHeight="1" x14ac:dyDescent="0.25">
      <c r="B6" s="30"/>
      <c r="C6" s="30">
        <v>1995</v>
      </c>
      <c r="D6" s="30">
        <v>1996</v>
      </c>
      <c r="E6" s="30">
        <v>1997</v>
      </c>
      <c r="F6" s="30">
        <v>1998</v>
      </c>
      <c r="G6" s="30">
        <v>1999</v>
      </c>
      <c r="H6" s="30">
        <v>2000</v>
      </c>
      <c r="I6" s="30">
        <v>2001</v>
      </c>
      <c r="J6" s="30">
        <v>2002</v>
      </c>
      <c r="K6" s="30">
        <v>2003</v>
      </c>
      <c r="L6" s="30">
        <v>2004</v>
      </c>
      <c r="M6" s="30">
        <v>2005</v>
      </c>
      <c r="N6" s="30">
        <v>2006</v>
      </c>
      <c r="O6" s="30">
        <v>2007</v>
      </c>
      <c r="P6" s="30">
        <v>2008</v>
      </c>
      <c r="Q6" s="30">
        <v>2009</v>
      </c>
      <c r="R6" s="30">
        <v>2010</v>
      </c>
      <c r="S6" s="30">
        <v>2011</v>
      </c>
      <c r="T6" s="30">
        <v>2012</v>
      </c>
      <c r="U6" s="30">
        <v>2013</v>
      </c>
      <c r="V6" s="30">
        <v>2014</v>
      </c>
      <c r="W6" s="30">
        <v>2015</v>
      </c>
      <c r="X6" s="30">
        <v>2016</v>
      </c>
      <c r="Y6" s="30">
        <v>2017</v>
      </c>
      <c r="Z6" s="30">
        <v>2018</v>
      </c>
      <c r="AA6" s="30">
        <v>2019</v>
      </c>
    </row>
    <row r="7" spans="2:27" x14ac:dyDescent="0.25">
      <c r="B7" s="39" t="s">
        <v>2</v>
      </c>
      <c r="C7" s="40">
        <v>1</v>
      </c>
      <c r="D7" s="40">
        <v>0.98839760400828591</v>
      </c>
      <c r="E7" s="40">
        <v>0.9860398409912452</v>
      </c>
      <c r="F7" s="40">
        <v>1.0018577132053803</v>
      </c>
      <c r="G7" s="40">
        <v>1.0148786364633611</v>
      </c>
      <c r="H7" s="40">
        <v>0.97045873651878689</v>
      </c>
      <c r="I7" s="40">
        <v>1.0214002344573752</v>
      </c>
      <c r="J7" s="40">
        <v>1.1062300518365922</v>
      </c>
      <c r="K7" s="40">
        <v>1.1362567385444744</v>
      </c>
      <c r="L7" s="40">
        <v>1.2228119620616329</v>
      </c>
      <c r="M7" s="40">
        <v>1.2315138218516892</v>
      </c>
      <c r="N7" s="40">
        <v>1.34262273334898</v>
      </c>
      <c r="O7" s="40">
        <v>1.5273117989221543</v>
      </c>
      <c r="P7" s="40">
        <v>1.5584442494271367</v>
      </c>
      <c r="Q7" s="40">
        <v>1.6347727331388895</v>
      </c>
      <c r="R7" s="40">
        <v>1.7657698086614275</v>
      </c>
      <c r="S7" s="40">
        <v>1.683033335054074</v>
      </c>
      <c r="T7" s="40">
        <v>1.750742497373915</v>
      </c>
      <c r="U7" s="40">
        <v>1.8791572279862416</v>
      </c>
      <c r="V7" s="40">
        <v>1.907804738920579</v>
      </c>
      <c r="W7" s="40">
        <v>2.1466523947750362</v>
      </c>
      <c r="X7" s="40">
        <v>2.2192438964458097</v>
      </c>
      <c r="Y7" s="40">
        <v>1.7921145076625549</v>
      </c>
      <c r="Z7" s="40">
        <v>1.9635310144002553</v>
      </c>
      <c r="AA7" s="40">
        <v>1.8934221349076548</v>
      </c>
    </row>
    <row r="8" spans="2:27" x14ac:dyDescent="0.25">
      <c r="B8" s="39" t="s">
        <v>3</v>
      </c>
      <c r="C8" s="40">
        <v>1</v>
      </c>
      <c r="D8" s="40">
        <v>0.99270409142780813</v>
      </c>
      <c r="E8" s="40">
        <v>1.0007315250078141</v>
      </c>
      <c r="F8" s="40">
        <v>1.0266207244997076</v>
      </c>
      <c r="G8" s="40">
        <v>1.0392920717728835</v>
      </c>
      <c r="H8" s="40">
        <v>1.0282050238297598</v>
      </c>
      <c r="I8" s="40">
        <v>1.0788809487014683</v>
      </c>
      <c r="J8" s="40">
        <v>1.1888996812571322</v>
      </c>
      <c r="K8" s="40">
        <v>1.3155120814559444</v>
      </c>
      <c r="L8" s="40">
        <v>1.3572922663660545</v>
      </c>
      <c r="M8" s="40">
        <v>1.4140161077640063</v>
      </c>
      <c r="N8" s="40">
        <v>1.5089297675475764</v>
      </c>
      <c r="O8" s="40">
        <v>1.7979180056927737</v>
      </c>
      <c r="P8" s="40">
        <v>1.8323950632766817</v>
      </c>
      <c r="Q8" s="40">
        <v>1.9941437197077307</v>
      </c>
      <c r="R8" s="40">
        <v>2.0970258406177207</v>
      </c>
      <c r="S8" s="40">
        <v>2.0581865304189968</v>
      </c>
      <c r="T8" s="40">
        <v>2.2684811820375934</v>
      </c>
      <c r="U8" s="40">
        <v>2.3082249752060369</v>
      </c>
      <c r="V8" s="40">
        <v>2.3439150040593635</v>
      </c>
      <c r="W8" s="40">
        <v>2.6836268167894715</v>
      </c>
      <c r="X8" s="40">
        <v>2.7982163447743549</v>
      </c>
      <c r="Y8" s="40">
        <v>2.774018967273955</v>
      </c>
      <c r="Z8" s="40">
        <v>2.8916576743831897</v>
      </c>
      <c r="AA8" s="40">
        <v>2.9297512095977241</v>
      </c>
    </row>
    <row r="9" spans="2:27" x14ac:dyDescent="0.25">
      <c r="B9" s="39" t="s">
        <v>4</v>
      </c>
      <c r="C9" s="40">
        <v>1</v>
      </c>
      <c r="D9" s="40">
        <v>0.98762227989618701</v>
      </c>
      <c r="E9" s="40">
        <v>0.99668496705929333</v>
      </c>
      <c r="F9" s="40">
        <v>1.0112597493525739</v>
      </c>
      <c r="G9" s="40">
        <v>1.0053978107013013</v>
      </c>
      <c r="H9" s="40">
        <v>0.93551947351909415</v>
      </c>
      <c r="I9" s="40">
        <v>1.0019866338950545</v>
      </c>
      <c r="J9" s="40">
        <v>1.0069742031010847</v>
      </c>
      <c r="K9" s="40">
        <v>1.1468214586293692</v>
      </c>
      <c r="L9" s="40">
        <v>1.245740276198495</v>
      </c>
      <c r="M9" s="40">
        <v>1.2834851812192598</v>
      </c>
      <c r="N9" s="40">
        <v>1.320660905608001</v>
      </c>
      <c r="O9" s="40">
        <v>1.8435815532042326</v>
      </c>
      <c r="P9" s="40">
        <v>1.8460105144074002</v>
      </c>
      <c r="Q9" s="40">
        <v>2.2540759965395623</v>
      </c>
      <c r="R9" s="40">
        <v>2.3488896874514764</v>
      </c>
      <c r="S9" s="40">
        <v>2.262463469458678</v>
      </c>
      <c r="T9" s="40">
        <v>2.5255161030145739</v>
      </c>
      <c r="U9" s="40">
        <v>2.9561707022597421</v>
      </c>
      <c r="V9" s="40">
        <v>2.6450992796299997</v>
      </c>
      <c r="W9" s="40">
        <v>3.1521601117987625</v>
      </c>
      <c r="X9" s="40">
        <v>3.0517170141364591</v>
      </c>
      <c r="Y9" s="40">
        <v>3.2344949932227256</v>
      </c>
      <c r="Z9" s="40">
        <v>3.2281528348971853</v>
      </c>
      <c r="AA9" s="40">
        <v>3.3038830000735522</v>
      </c>
    </row>
    <row r="10" spans="2:27" x14ac:dyDescent="0.25">
      <c r="B10" s="39" t="s">
        <v>5</v>
      </c>
      <c r="C10" s="40">
        <v>1</v>
      </c>
      <c r="D10" s="40">
        <v>0.97162381880493487</v>
      </c>
      <c r="E10" s="40">
        <v>0.99870403648026507</v>
      </c>
      <c r="F10" s="40">
        <v>1.0265675278833548</v>
      </c>
      <c r="G10" s="40">
        <v>1.0493851731054864</v>
      </c>
      <c r="H10" s="40">
        <v>1.0085277458771649</v>
      </c>
      <c r="I10" s="40">
        <v>1.0699572174498906</v>
      </c>
      <c r="J10" s="40">
        <v>1.0952938193372759</v>
      </c>
      <c r="K10" s="40">
        <v>1.1527844941328393</v>
      </c>
      <c r="L10" s="40">
        <v>1.2244192035698507</v>
      </c>
      <c r="M10" s="40">
        <v>1.3644964839144349</v>
      </c>
      <c r="N10" s="40">
        <v>1.4788810285778451</v>
      </c>
      <c r="O10" s="40">
        <v>1.6361558266560792</v>
      </c>
      <c r="P10" s="40">
        <v>1.7587611092946527</v>
      </c>
      <c r="Q10" s="40">
        <v>1.8108747288708307</v>
      </c>
      <c r="R10" s="40">
        <v>2.0619771414668837</v>
      </c>
      <c r="S10" s="40">
        <v>1.98002572941815</v>
      </c>
      <c r="T10" s="40">
        <v>2.3937437322657131</v>
      </c>
      <c r="U10" s="40">
        <v>2.7763636468634951</v>
      </c>
      <c r="V10" s="40">
        <v>3.012392572996859</v>
      </c>
      <c r="W10" s="40">
        <v>3.105493505335434</v>
      </c>
      <c r="X10" s="40">
        <v>3.622273571424691</v>
      </c>
      <c r="Y10" s="40">
        <v>3.5205152960249286</v>
      </c>
      <c r="Z10" s="40">
        <v>3.856289978103419</v>
      </c>
      <c r="AA10" s="40">
        <v>3.7851315928358882</v>
      </c>
    </row>
    <row r="11" spans="2:27" x14ac:dyDescent="0.25">
      <c r="B11" s="39" t="s">
        <v>6</v>
      </c>
      <c r="C11" s="40">
        <v>1</v>
      </c>
      <c r="D11" s="40">
        <v>0.99036799209681403</v>
      </c>
      <c r="E11" s="40">
        <v>0.99060555543082085</v>
      </c>
      <c r="F11" s="40">
        <v>0.99766633736725108</v>
      </c>
      <c r="G11" s="40">
        <v>1.0495091076930549</v>
      </c>
      <c r="H11" s="40">
        <v>1.0125437079980761</v>
      </c>
      <c r="I11" s="40">
        <v>1.084502905446022</v>
      </c>
      <c r="J11" s="40">
        <v>1.18857167254326</v>
      </c>
      <c r="K11" s="40">
        <v>1.3011948797682928</v>
      </c>
      <c r="L11" s="40">
        <v>1.3371707941354767</v>
      </c>
      <c r="M11" s="40">
        <v>1.3259299768314341</v>
      </c>
      <c r="N11" s="40">
        <v>1.3890158063719438</v>
      </c>
      <c r="O11" s="40">
        <v>1.4881886084652201</v>
      </c>
      <c r="P11" s="40">
        <v>1.5326486649652864</v>
      </c>
      <c r="Q11" s="40">
        <v>1.6112973220901103</v>
      </c>
      <c r="R11" s="40">
        <v>1.8205654920768966</v>
      </c>
      <c r="S11" s="40">
        <v>1.8832258284293266</v>
      </c>
      <c r="T11" s="40">
        <v>1.9806009998211562</v>
      </c>
      <c r="U11" s="40">
        <v>1.909631184654647</v>
      </c>
      <c r="V11" s="40">
        <v>2.0278787972338845</v>
      </c>
      <c r="W11" s="40">
        <v>2.3520111138552728</v>
      </c>
      <c r="X11" s="40">
        <v>2.488563252332836</v>
      </c>
      <c r="Y11" s="40">
        <v>2.6687019017041242</v>
      </c>
      <c r="Z11" s="40">
        <v>3.123866023564279</v>
      </c>
      <c r="AA11" s="40">
        <v>3.0837685412520153</v>
      </c>
    </row>
    <row r="12" spans="2:27" x14ac:dyDescent="0.25">
      <c r="B12" s="39" t="s">
        <v>7</v>
      </c>
      <c r="C12" s="40">
        <v>1</v>
      </c>
      <c r="D12" s="40">
        <v>0.98520874350042908</v>
      </c>
      <c r="E12" s="40">
        <v>0.96086762246117097</v>
      </c>
      <c r="F12" s="40">
        <v>1.0265482951934564</v>
      </c>
      <c r="G12" s="40">
        <v>1.0534135352834624</v>
      </c>
      <c r="H12" s="40">
        <v>1.0550188014839967</v>
      </c>
      <c r="I12" s="40">
        <v>1.0638314240869584</v>
      </c>
      <c r="J12" s="40">
        <v>1.0854760055754678</v>
      </c>
      <c r="K12" s="40">
        <v>1.1906724774627999</v>
      </c>
      <c r="L12" s="40">
        <v>1.2753882915173238</v>
      </c>
      <c r="M12" s="40">
        <v>1.3046594982078854</v>
      </c>
      <c r="N12" s="40">
        <v>1.4365591397849462</v>
      </c>
      <c r="O12" s="40">
        <v>1.5436852044552358</v>
      </c>
      <c r="P12" s="40">
        <v>1.4958980485862208</v>
      </c>
      <c r="Q12" s="40">
        <v>1.5689366786140979</v>
      </c>
      <c r="R12" s="40">
        <v>1.5686864794902429</v>
      </c>
      <c r="S12" s="40">
        <v>1.7129271206690559</v>
      </c>
      <c r="T12" s="40">
        <v>1.6452385503783356</v>
      </c>
      <c r="U12" s="40">
        <v>1.7138700384972787</v>
      </c>
      <c r="V12" s="40">
        <v>1.743956541218638</v>
      </c>
      <c r="W12" s="40">
        <v>1.9866726403823181</v>
      </c>
      <c r="X12" s="40">
        <v>1.7498628434886498</v>
      </c>
      <c r="Y12" s="40">
        <v>1.8580397022332507</v>
      </c>
      <c r="Z12" s="40">
        <v>2.2027609427609427</v>
      </c>
      <c r="AA12" s="40">
        <v>1.9212769812823578</v>
      </c>
    </row>
    <row r="13" spans="2:27" x14ac:dyDescent="0.25">
      <c r="B13" s="39" t="s">
        <v>8</v>
      </c>
      <c r="C13" s="40">
        <v>1</v>
      </c>
      <c r="D13" s="40">
        <v>0.92342342342342343</v>
      </c>
      <c r="E13" s="40">
        <v>0.90106486486486492</v>
      </c>
      <c r="F13" s="40">
        <v>0.98816216216216224</v>
      </c>
      <c r="G13" s="40">
        <v>1.0785015015015016</v>
      </c>
      <c r="H13" s="40">
        <v>1.0580455749867514</v>
      </c>
      <c r="I13" s="40">
        <v>1.2209036729036729</v>
      </c>
      <c r="J13" s="40">
        <v>1.3046891891891892</v>
      </c>
      <c r="K13" s="40">
        <v>1.3881081081081081</v>
      </c>
      <c r="L13" s="40">
        <v>1.418018018018018</v>
      </c>
      <c r="M13" s="40">
        <v>1.4990990990990991</v>
      </c>
      <c r="N13" s="40">
        <v>1.6476476476476476</v>
      </c>
      <c r="O13" s="40">
        <v>1.4572072072072073</v>
      </c>
      <c r="P13" s="40">
        <v>1.708108108108108</v>
      </c>
      <c r="Q13" s="40">
        <v>2.1216216216216215</v>
      </c>
      <c r="R13" s="40">
        <v>2.1019864864864868</v>
      </c>
      <c r="S13" s="40">
        <v>2.0977477477477477</v>
      </c>
      <c r="T13" s="40">
        <v>2.506108108108108</v>
      </c>
      <c r="U13" s="40">
        <v>3.0934354354354352</v>
      </c>
      <c r="V13" s="40">
        <v>3.1119699699699703</v>
      </c>
      <c r="W13" s="40">
        <v>2.7704324324324321</v>
      </c>
      <c r="X13" s="40">
        <v>3.0549609609609609</v>
      </c>
      <c r="Y13" s="40">
        <v>3.103687687687688</v>
      </c>
      <c r="Z13" s="40">
        <v>3.1495135135135137</v>
      </c>
      <c r="AA13" s="40">
        <v>3.1585225225225226</v>
      </c>
    </row>
    <row r="14" spans="2:27" x14ac:dyDescent="0.25">
      <c r="B14" s="39" t="s">
        <v>9</v>
      </c>
      <c r="C14" s="40">
        <v>1</v>
      </c>
      <c r="D14" s="40">
        <v>0.99387699066447022</v>
      </c>
      <c r="E14" s="40">
        <v>0.99055554640307542</v>
      </c>
      <c r="F14" s="40">
        <v>1.0142386826060634</v>
      </c>
      <c r="G14" s="40">
        <v>1.0403641439839046</v>
      </c>
      <c r="H14" s="40">
        <v>0.98584056217287985</v>
      </c>
      <c r="I14" s="40">
        <v>1.0675424591882583</v>
      </c>
      <c r="J14" s="40">
        <v>1.1678862394866905</v>
      </c>
      <c r="K14" s="40">
        <v>1.2558782466963443</v>
      </c>
      <c r="L14" s="40">
        <v>1.322955037669141</v>
      </c>
      <c r="M14" s="40">
        <v>1.3559065800949706</v>
      </c>
      <c r="N14" s="40">
        <v>1.5219370502037635</v>
      </c>
      <c r="O14" s="40">
        <v>1.7005581646954684</v>
      </c>
      <c r="P14" s="40">
        <v>1.7802473961969119</v>
      </c>
      <c r="Q14" s="40">
        <v>1.860063959686016</v>
      </c>
      <c r="R14" s="40">
        <v>2.001521667502328</v>
      </c>
      <c r="S14" s="40">
        <v>2.0894472616225341</v>
      </c>
      <c r="T14" s="40">
        <v>2.0965382169265547</v>
      </c>
      <c r="U14" s="40">
        <v>2.3549223028629953</v>
      </c>
      <c r="V14" s="40">
        <v>2.5520175889136545</v>
      </c>
      <c r="W14" s="40">
        <v>2.6352838600169739</v>
      </c>
      <c r="X14" s="40">
        <v>2.676705957378966</v>
      </c>
      <c r="Y14" s="40">
        <v>2.510753467609077</v>
      </c>
      <c r="Z14" s="40">
        <v>2.8233374730705871</v>
      </c>
      <c r="AA14" s="40">
        <v>2.9037051729818781</v>
      </c>
    </row>
    <row r="15" spans="2:27" x14ac:dyDescent="0.25">
      <c r="B15" s="39" t="s">
        <v>10</v>
      </c>
      <c r="C15" s="40">
        <v>1</v>
      </c>
      <c r="D15" s="40">
        <v>1.0007578628268283</v>
      </c>
      <c r="E15" s="40">
        <v>1.0321325734921498</v>
      </c>
      <c r="F15" s="40">
        <v>1.0681122465896173</v>
      </c>
      <c r="G15" s="40">
        <v>1.0333583403775712</v>
      </c>
      <c r="H15" s="40">
        <v>1.034783364910951</v>
      </c>
      <c r="I15" s="40">
        <v>1.0691083270178099</v>
      </c>
      <c r="J15" s="40">
        <v>1.174035680670831</v>
      </c>
      <c r="K15" s="40">
        <v>1.2657428160919542</v>
      </c>
      <c r="L15" s="40">
        <v>1.2958822786408994</v>
      </c>
      <c r="M15" s="40">
        <v>1.3866603075877748</v>
      </c>
      <c r="N15" s="40">
        <v>1.4033202231775359</v>
      </c>
      <c r="O15" s="40">
        <v>1.6134408375787688</v>
      </c>
      <c r="P15" s="40">
        <v>1.7426503094606542</v>
      </c>
      <c r="Q15" s="40">
        <v>1.9670065299576125</v>
      </c>
      <c r="R15" s="40">
        <v>2.0808860063401693</v>
      </c>
      <c r="S15" s="40">
        <v>2.0488983724433685</v>
      </c>
      <c r="T15" s="40">
        <v>2.2878830122132512</v>
      </c>
      <c r="U15" s="40">
        <v>2.3996114672838811</v>
      </c>
      <c r="V15" s="40">
        <v>2.4992378741947707</v>
      </c>
      <c r="W15" s="40">
        <v>2.8116595056778593</v>
      </c>
      <c r="X15" s="40">
        <v>3.1249385183781735</v>
      </c>
      <c r="Y15" s="40">
        <v>3.1418451117847672</v>
      </c>
      <c r="Z15" s="40">
        <v>3.3673692348292104</v>
      </c>
      <c r="AA15" s="40">
        <v>3.2804015996318951</v>
      </c>
    </row>
    <row r="16" spans="2:27" x14ac:dyDescent="0.25">
      <c r="B16" s="39" t="s">
        <v>11</v>
      </c>
      <c r="C16" s="40">
        <v>1</v>
      </c>
      <c r="D16" s="40">
        <v>1.0056350483071337</v>
      </c>
      <c r="E16" s="40">
        <v>1.009366334584521</v>
      </c>
      <c r="F16" s="40">
        <v>1.0298590647432291</v>
      </c>
      <c r="G16" s="40">
        <v>1.1104717486303506</v>
      </c>
      <c r="H16" s="40">
        <v>1.0860094384707286</v>
      </c>
      <c r="I16" s="40">
        <v>1.1254347403340195</v>
      </c>
      <c r="J16" s="40">
        <v>1.1705235961768219</v>
      </c>
      <c r="K16" s="40">
        <v>1.2537674221231461</v>
      </c>
      <c r="L16" s="40">
        <v>1.2726729662213534</v>
      </c>
      <c r="M16" s="40">
        <v>1.3272777859609499</v>
      </c>
      <c r="N16" s="40">
        <v>1.3185981680605336</v>
      </c>
      <c r="O16" s="40">
        <v>1.5542798128910758</v>
      </c>
      <c r="P16" s="40">
        <v>1.690524193548387</v>
      </c>
      <c r="Q16" s="40">
        <v>1.9008363201911589</v>
      </c>
      <c r="R16" s="40">
        <v>2.0024759790256206</v>
      </c>
      <c r="S16" s="40">
        <v>2.1063793384109912</v>
      </c>
      <c r="T16" s="40">
        <v>2.2234759086335911</v>
      </c>
      <c r="U16" s="40">
        <v>2.4386727482410722</v>
      </c>
      <c r="V16" s="40">
        <v>2.3981932828886232</v>
      </c>
      <c r="W16" s="40">
        <v>2.5534315924219149</v>
      </c>
      <c r="X16" s="40">
        <v>2.6390767451783579</v>
      </c>
      <c r="Y16" s="40">
        <v>2.5824116402116402</v>
      </c>
      <c r="Z16" s="40">
        <v>3.0856819693349262</v>
      </c>
      <c r="AA16" s="40">
        <v>3.2323010646014678</v>
      </c>
    </row>
    <row r="17" spans="2:30" x14ac:dyDescent="0.25">
      <c r="B17" s="39" t="s">
        <v>12</v>
      </c>
      <c r="C17" s="40">
        <v>1</v>
      </c>
      <c r="D17" s="40">
        <v>0.98323511758607529</v>
      </c>
      <c r="E17" s="40">
        <v>0.96417787293613877</v>
      </c>
      <c r="F17" s="40">
        <v>1.0187009355297947</v>
      </c>
      <c r="G17" s="40">
        <v>1.0876889448173004</v>
      </c>
      <c r="H17" s="40">
        <v>1.0779942953020134</v>
      </c>
      <c r="I17" s="40">
        <v>1.1671597673378076</v>
      </c>
      <c r="J17" s="40">
        <v>1.2199882966332021</v>
      </c>
      <c r="K17" s="40">
        <v>1.2942959828810428</v>
      </c>
      <c r="L17" s="40">
        <v>1.4191465113334178</v>
      </c>
      <c r="M17" s="40">
        <v>1.588506711409396</v>
      </c>
      <c r="N17" s="40">
        <v>1.7033605680381287</v>
      </c>
      <c r="O17" s="40">
        <v>1.8748446433010193</v>
      </c>
      <c r="P17" s="40">
        <v>2.0400475046261772</v>
      </c>
      <c r="Q17" s="40">
        <v>2.29983842903306</v>
      </c>
      <c r="R17" s="40">
        <v>2.7942384414615957</v>
      </c>
      <c r="S17" s="40">
        <v>2.8619331998901059</v>
      </c>
      <c r="T17" s="40">
        <v>3.0168956002982847</v>
      </c>
      <c r="U17" s="40">
        <v>3.2370155755350134</v>
      </c>
      <c r="V17" s="40">
        <v>3.3763090757555823</v>
      </c>
      <c r="W17" s="40">
        <v>3.4558521296661842</v>
      </c>
      <c r="X17" s="40">
        <v>3.4962801342281882</v>
      </c>
      <c r="Y17" s="40">
        <v>3.6174711968680096</v>
      </c>
      <c r="Z17" s="40">
        <v>3.747552572706935</v>
      </c>
      <c r="AA17" s="40">
        <v>4.2038519670431604</v>
      </c>
    </row>
    <row r="18" spans="2:30" x14ac:dyDescent="0.25">
      <c r="B18" s="39" t="s">
        <v>13</v>
      </c>
      <c r="C18" s="40">
        <v>1</v>
      </c>
      <c r="D18" s="40">
        <v>0.98331870061457416</v>
      </c>
      <c r="E18" s="40">
        <v>0.98960210711150132</v>
      </c>
      <c r="F18" s="40">
        <v>1.0364592098331871</v>
      </c>
      <c r="G18" s="40">
        <v>1.0921481806653008</v>
      </c>
      <c r="H18" s="40">
        <v>0.99712351882639361</v>
      </c>
      <c r="I18" s="40">
        <v>1.0943038652889399</v>
      </c>
      <c r="J18" s="40">
        <v>1.2373094527363184</v>
      </c>
      <c r="K18" s="40">
        <v>1.2843666870637898</v>
      </c>
      <c r="L18" s="40">
        <v>1.4127011998829382</v>
      </c>
      <c r="M18" s="40">
        <v>1.4374427671887242</v>
      </c>
      <c r="N18" s="40">
        <v>1.6722721235451699</v>
      </c>
      <c r="O18" s="40">
        <v>2.0464429769312007</v>
      </c>
      <c r="P18" s="40">
        <v>2.0709287785670574</v>
      </c>
      <c r="Q18" s="40">
        <v>2.2749000097551457</v>
      </c>
      <c r="R18" s="40">
        <v>2.6524737304191115</v>
      </c>
      <c r="S18" s="40">
        <v>2.4655218027509509</v>
      </c>
      <c r="T18" s="40">
        <v>2.8186778799500947</v>
      </c>
      <c r="U18" s="40">
        <v>2.8634947861312634</v>
      </c>
      <c r="V18" s="40">
        <v>2.8968122784768964</v>
      </c>
      <c r="W18" s="40">
        <v>3.0755213475108119</v>
      </c>
      <c r="X18" s="40">
        <v>3.3575765291191102</v>
      </c>
      <c r="Y18" s="40">
        <v>3.5324260267290994</v>
      </c>
      <c r="Z18" s="40">
        <v>3.7925531557896788</v>
      </c>
      <c r="AA18" s="40">
        <v>3.5004527363184077</v>
      </c>
    </row>
    <row r="19" spans="2:30" x14ac:dyDescent="0.25">
      <c r="B19" s="39" t="s">
        <v>14</v>
      </c>
      <c r="C19" s="40">
        <v>1</v>
      </c>
      <c r="D19" s="40">
        <v>0.94331144141030088</v>
      </c>
      <c r="E19" s="40">
        <v>0.94978983753888713</v>
      </c>
      <c r="F19" s="40">
        <v>1.0274496050179998</v>
      </c>
      <c r="G19" s="40">
        <v>1.0872258013284628</v>
      </c>
      <c r="H19" s="40">
        <v>1.0302281877147681</v>
      </c>
      <c r="I19" s="40">
        <v>1.1002782924300036</v>
      </c>
      <c r="J19" s="40">
        <v>1.2091478837145548</v>
      </c>
      <c r="K19" s="40">
        <v>1.238601630570819</v>
      </c>
      <c r="L19" s="40">
        <v>1.3148856846575478</v>
      </c>
      <c r="M19" s="40">
        <v>1.3472668016394254</v>
      </c>
      <c r="N19" s="40">
        <v>1.3564286720180256</v>
      </c>
      <c r="O19" s="40">
        <v>1.6120664823136306</v>
      </c>
      <c r="P19" s="40">
        <v>1.7409639459565069</v>
      </c>
      <c r="Q19" s="40">
        <v>1.8282060145178018</v>
      </c>
      <c r="R19" s="40">
        <v>2.1945223315807669</v>
      </c>
      <c r="S19" s="40">
        <v>2.2980742827514695</v>
      </c>
      <c r="T19" s="40">
        <v>2.8759656574693486</v>
      </c>
      <c r="U19" s="40">
        <v>2.6583932096631719</v>
      </c>
      <c r="V19" s="40">
        <v>3.1517723600069139</v>
      </c>
      <c r="W19" s="40">
        <v>3.358386579675078</v>
      </c>
      <c r="X19" s="40">
        <v>3.4513686916695474</v>
      </c>
      <c r="Y19" s="40">
        <v>3.27835054441756</v>
      </c>
      <c r="Z19" s="40">
        <v>3.7899050417263349</v>
      </c>
      <c r="AA19" s="40">
        <v>3.9193501289584942</v>
      </c>
      <c r="AD19" s="84"/>
    </row>
    <row r="20" spans="2:30" x14ac:dyDescent="0.25">
      <c r="B20" s="39" t="s">
        <v>15</v>
      </c>
      <c r="C20" s="40">
        <v>1</v>
      </c>
      <c r="D20" s="40">
        <v>1.006435200963617</v>
      </c>
      <c r="E20" s="40">
        <v>1.0229874256169551</v>
      </c>
      <c r="F20" s="40">
        <v>1.0334201070996718</v>
      </c>
      <c r="G20" s="40">
        <v>1.0297930791875396</v>
      </c>
      <c r="H20" s="40">
        <v>1.0796180471584038</v>
      </c>
      <c r="I20" s="40">
        <v>1.0788987432418149</v>
      </c>
      <c r="J20" s="40">
        <v>1.1653440433005127</v>
      </c>
      <c r="K20" s="40">
        <v>1.2409898960672541</v>
      </c>
      <c r="L20" s="40">
        <v>1.2693440591847798</v>
      </c>
      <c r="M20" s="40">
        <v>1.3706150873623668</v>
      </c>
      <c r="N20" s="40">
        <v>1.3859948647166456</v>
      </c>
      <c r="O20" s="40">
        <v>1.4388786175214516</v>
      </c>
      <c r="P20" s="40">
        <v>1.4229062155178189</v>
      </c>
      <c r="Q20" s="40">
        <v>1.5001236671430143</v>
      </c>
      <c r="R20" s="40">
        <v>1.6251205575068937</v>
      </c>
      <c r="S20" s="40">
        <v>1.5516850902573849</v>
      </c>
      <c r="T20" s="40">
        <v>1.8373449709387988</v>
      </c>
      <c r="U20" s="40">
        <v>1.8316745662956841</v>
      </c>
      <c r="V20" s="40">
        <v>1.974479630223714</v>
      </c>
      <c r="W20" s="40">
        <v>2.0456146228578578</v>
      </c>
      <c r="X20" s="40">
        <v>2.1262864900516654</v>
      </c>
      <c r="Y20" s="40">
        <v>2.1474578856451894</v>
      </c>
      <c r="Z20" s="40">
        <v>2.3719113487781871</v>
      </c>
      <c r="AA20" s="40">
        <v>2.2612406503713944</v>
      </c>
    </row>
    <row r="21" spans="2:30" x14ac:dyDescent="0.25">
      <c r="B21" s="39" t="s">
        <v>16</v>
      </c>
      <c r="C21" s="40">
        <v>1</v>
      </c>
      <c r="D21" s="40">
        <v>0.97360059707857993</v>
      </c>
      <c r="E21" s="40">
        <v>0.96346771084337357</v>
      </c>
      <c r="F21" s="40">
        <v>0.99197150113969401</v>
      </c>
      <c r="G21" s="40">
        <v>1.0185378954349509</v>
      </c>
      <c r="H21" s="40">
        <v>1.0449166746987955</v>
      </c>
      <c r="I21" s="40">
        <v>1.0746934585400425</v>
      </c>
      <c r="J21" s="40">
        <v>1.146995008605852</v>
      </c>
      <c r="K21" s="40">
        <v>1.1786974774096386</v>
      </c>
      <c r="L21" s="40">
        <v>1.2015903614457832</v>
      </c>
      <c r="M21" s="40">
        <v>1.2304714510214771</v>
      </c>
      <c r="N21" s="40">
        <v>1.3642815163091391</v>
      </c>
      <c r="O21" s="40">
        <v>1.4400823547353976</v>
      </c>
      <c r="P21" s="40">
        <v>1.5354518072289158</v>
      </c>
      <c r="Q21" s="40">
        <v>1.5801330695918001</v>
      </c>
      <c r="R21" s="40">
        <v>1.6936127377201113</v>
      </c>
      <c r="S21" s="40">
        <v>1.6426948411829136</v>
      </c>
      <c r="T21" s="40">
        <v>1.8491650145409226</v>
      </c>
      <c r="U21" s="40">
        <v>1.8162017590361448</v>
      </c>
      <c r="V21" s="40">
        <v>1.9695451610076673</v>
      </c>
      <c r="W21" s="40">
        <v>2.1056489338486024</v>
      </c>
      <c r="X21" s="40">
        <v>2.1013475254865619</v>
      </c>
      <c r="Y21" s="40">
        <v>2.1631094959429555</v>
      </c>
      <c r="Z21" s="40">
        <v>2.2624403373493975</v>
      </c>
      <c r="AA21" s="40">
        <v>2.2629156078860899</v>
      </c>
    </row>
    <row r="22" spans="2:30" x14ac:dyDescent="0.25">
      <c r="B22" s="39" t="s">
        <v>17</v>
      </c>
      <c r="C22" s="40">
        <v>1</v>
      </c>
      <c r="D22" s="40">
        <v>0.96769260179697958</v>
      </c>
      <c r="E22" s="40">
        <v>0.97635413878799471</v>
      </c>
      <c r="F22" s="40">
        <v>1.0146329110257613</v>
      </c>
      <c r="G22" s="40">
        <v>1.0035081593993849</v>
      </c>
      <c r="H22" s="40">
        <v>0.97921483542797005</v>
      </c>
      <c r="I22" s="40">
        <v>1.0334002421461799</v>
      </c>
      <c r="J22" s="40">
        <v>1.1037053856037131</v>
      </c>
      <c r="K22" s="40">
        <v>1.126389163503291</v>
      </c>
      <c r="L22" s="40">
        <v>1.1874506245206404</v>
      </c>
      <c r="M22" s="40">
        <v>1.2157596165583766</v>
      </c>
      <c r="N22" s="40">
        <v>1.260131905945326</v>
      </c>
      <c r="O22" s="40">
        <v>1.4234372012999428</v>
      </c>
      <c r="P22" s="40">
        <v>1.423693768928151</v>
      </c>
      <c r="Q22" s="40">
        <v>1.5588169429499958</v>
      </c>
      <c r="R22" s="40">
        <v>1.8467550542008393</v>
      </c>
      <c r="S22" s="40">
        <v>1.8857478302427835</v>
      </c>
      <c r="T22" s="40">
        <v>2.0564272127700254</v>
      </c>
      <c r="U22" s="40">
        <v>2.0780562693228037</v>
      </c>
      <c r="V22" s="40">
        <v>2.1699466988755844</v>
      </c>
      <c r="W22" s="40">
        <v>2.3843836816022823</v>
      </c>
      <c r="X22" s="40">
        <v>2.3683871152743263</v>
      </c>
      <c r="Y22" s="40">
        <v>2.3440573504110112</v>
      </c>
      <c r="Z22" s="40">
        <v>2.4657151715733132</v>
      </c>
      <c r="AA22" s="40">
        <v>2.4984066366429118</v>
      </c>
    </row>
    <row r="23" spans="2:30" x14ac:dyDescent="0.25">
      <c r="B23" s="39" t="s">
        <v>18</v>
      </c>
      <c r="C23" s="40">
        <v>1</v>
      </c>
      <c r="D23" s="40">
        <v>0.97034294374415819</v>
      </c>
      <c r="E23" s="40">
        <v>0.96932156912568557</v>
      </c>
      <c r="F23" s="40">
        <v>1.0077840711434951</v>
      </c>
      <c r="G23" s="40">
        <v>1.0968110693661728</v>
      </c>
      <c r="H23" s="40">
        <v>1.0470128489505395</v>
      </c>
      <c r="I23" s="40">
        <v>1.0943297694079828</v>
      </c>
      <c r="J23" s="40">
        <v>1.1999622098452143</v>
      </c>
      <c r="K23" s="40">
        <v>1.3124125455535645</v>
      </c>
      <c r="L23" s="40">
        <v>1.4267376330619914</v>
      </c>
      <c r="M23" s="40">
        <v>1.4631333322629503</v>
      </c>
      <c r="N23" s="40">
        <v>1.5873512836568566</v>
      </c>
      <c r="O23" s="40">
        <v>1.6664824978206689</v>
      </c>
      <c r="P23" s="40">
        <v>1.7932386245042791</v>
      </c>
      <c r="Q23" s="40">
        <v>1.7857049676476728</v>
      </c>
      <c r="R23" s="40">
        <v>1.9123760787108013</v>
      </c>
      <c r="S23" s="40">
        <v>2.0000086905371819</v>
      </c>
      <c r="T23" s="40">
        <v>2.2012446130612546</v>
      </c>
      <c r="U23" s="40">
        <v>2.4398850237812924</v>
      </c>
      <c r="V23" s="40">
        <v>2.7009716134418706</v>
      </c>
      <c r="W23" s="40">
        <v>2.9112011851489838</v>
      </c>
      <c r="X23" s="40">
        <v>2.9656357703213856</v>
      </c>
      <c r="Y23" s="40">
        <v>3.1094964383004462</v>
      </c>
      <c r="Z23" s="40">
        <v>3.5028202764442593</v>
      </c>
      <c r="AA23" s="40">
        <v>3.4364955124191194</v>
      </c>
    </row>
    <row r="24" spans="2:30" x14ac:dyDescent="0.25">
      <c r="B24" s="39" t="s">
        <v>19</v>
      </c>
      <c r="C24" s="40">
        <v>1</v>
      </c>
      <c r="D24" s="40">
        <v>1.0070576204954029</v>
      </c>
      <c r="E24" s="40">
        <v>0.98220699005724632</v>
      </c>
      <c r="F24" s="40">
        <v>0.99525102269656429</v>
      </c>
      <c r="G24" s="40">
        <v>1.0040562717557839</v>
      </c>
      <c r="H24" s="40">
        <v>1.0080368054544655</v>
      </c>
      <c r="I24" s="40">
        <v>1.0387702305097102</v>
      </c>
      <c r="J24" s="40">
        <v>1.0764336647584616</v>
      </c>
      <c r="K24" s="40">
        <v>1.1766235910304723</v>
      </c>
      <c r="L24" s="40">
        <v>1.2370584819069825</v>
      </c>
      <c r="M24" s="40">
        <v>1.2924230909328023</v>
      </c>
      <c r="N24" s="40">
        <v>1.3513577131666166</v>
      </c>
      <c r="O24" s="40">
        <v>1.4076924216754998</v>
      </c>
      <c r="P24" s="40">
        <v>1.5354915023489897</v>
      </c>
      <c r="Q24" s="40">
        <v>1.6626596405359373</v>
      </c>
      <c r="R24" s="40">
        <v>1.8124576102773842</v>
      </c>
      <c r="S24" s="40">
        <v>1.9274515299508819</v>
      </c>
      <c r="T24" s="40">
        <v>2.0090230849796988</v>
      </c>
      <c r="U24" s="40">
        <v>1.9652406598373005</v>
      </c>
      <c r="V24" s="40">
        <v>2.1325199710104803</v>
      </c>
      <c r="W24" s="40">
        <v>2.217387529534895</v>
      </c>
      <c r="X24" s="40">
        <v>2.1911001923656337</v>
      </c>
      <c r="Y24" s="40">
        <v>2.25248013827881</v>
      </c>
      <c r="Z24" s="40">
        <v>2.40189935142164</v>
      </c>
      <c r="AA24" s="40">
        <v>2.8117865914340761</v>
      </c>
    </row>
    <row r="25" spans="2:30" x14ac:dyDescent="0.25">
      <c r="B25" s="39" t="s">
        <v>20</v>
      </c>
      <c r="C25" s="40">
        <v>1</v>
      </c>
      <c r="D25" s="40">
        <v>1.0024385245901639</v>
      </c>
      <c r="E25" s="40">
        <v>0.99408265027322407</v>
      </c>
      <c r="F25" s="40">
        <v>1.0380023519001491</v>
      </c>
      <c r="G25" s="40">
        <v>1.1826495261270493</v>
      </c>
      <c r="H25" s="40">
        <v>1.0774081735230436</v>
      </c>
      <c r="I25" s="40">
        <v>1.361561475409836</v>
      </c>
      <c r="J25" s="40">
        <v>1.3959892971865306</v>
      </c>
      <c r="K25" s="40">
        <v>1.4907074329359165</v>
      </c>
      <c r="L25" s="40">
        <v>1.5596503586065573</v>
      </c>
      <c r="M25" s="40">
        <v>1.6176956636700159</v>
      </c>
      <c r="N25" s="40">
        <v>1.7040586991010049</v>
      </c>
      <c r="O25" s="40">
        <v>1.8222689372526852</v>
      </c>
      <c r="P25" s="40">
        <v>1.7953999434708874</v>
      </c>
      <c r="Q25" s="40">
        <v>1.8596311475409837</v>
      </c>
      <c r="R25" s="40">
        <v>1.9867597976434423</v>
      </c>
      <c r="S25" s="40">
        <v>2.0602008864932286</v>
      </c>
      <c r="T25" s="40">
        <v>1.946907338627049</v>
      </c>
      <c r="U25" s="40">
        <v>2.1460807962529271</v>
      </c>
      <c r="V25" s="40">
        <v>2.2037679070417289</v>
      </c>
      <c r="W25" s="40">
        <v>2.2741798887587823</v>
      </c>
      <c r="X25" s="40">
        <v>2.2692725409836063</v>
      </c>
      <c r="Y25" s="40">
        <v>2.1755210772833724</v>
      </c>
      <c r="Z25" s="40">
        <v>2.275314344262295</v>
      </c>
      <c r="AA25" s="40">
        <v>2.3145139173497267</v>
      </c>
    </row>
    <row r="26" spans="2:30" x14ac:dyDescent="0.25">
      <c r="B26" s="39" t="s">
        <v>21</v>
      </c>
      <c r="C26" s="40">
        <v>1</v>
      </c>
      <c r="D26" s="40">
        <v>0.98209786496191021</v>
      </c>
      <c r="E26" s="40">
        <v>0.99186221746763215</v>
      </c>
      <c r="F26" s="40">
        <v>1.0216001991500727</v>
      </c>
      <c r="G26" s="40">
        <v>1.0249709306134929</v>
      </c>
      <c r="H26" s="40">
        <v>1.0099767666455706</v>
      </c>
      <c r="I26" s="40">
        <v>1.0492659750076729</v>
      </c>
      <c r="J26" s="40">
        <v>1.112593544310021</v>
      </c>
      <c r="K26" s="40">
        <v>1.1669292398813604</v>
      </c>
      <c r="L26" s="40">
        <v>1.2112181957053889</v>
      </c>
      <c r="M26" s="40">
        <v>1.237640930189928</v>
      </c>
      <c r="N26" s="40">
        <v>1.3108311424928394</v>
      </c>
      <c r="O26" s="40">
        <v>1.4930301571046578</v>
      </c>
      <c r="P26" s="40">
        <v>1.5779974339629896</v>
      </c>
      <c r="Q26" s="40">
        <v>1.6432917083521243</v>
      </c>
      <c r="R26" s="40">
        <v>1.7424210861986311</v>
      </c>
      <c r="S26" s="40">
        <v>1.7438045973228002</v>
      </c>
      <c r="T26" s="40">
        <v>1.9230349899944617</v>
      </c>
      <c r="U26" s="40">
        <v>2.0681731653029876</v>
      </c>
      <c r="V26" s="40">
        <v>2.2146351355991158</v>
      </c>
      <c r="W26" s="40">
        <v>2.2975706574744592</v>
      </c>
      <c r="X26" s="40">
        <v>2.260257196861815</v>
      </c>
      <c r="Y26" s="40">
        <v>2.3912958285230879</v>
      </c>
      <c r="Z26" s="40">
        <v>2.4970595863251526</v>
      </c>
      <c r="AA26" s="40">
        <v>2.4539083054966313</v>
      </c>
    </row>
    <row r="27" spans="2:30" x14ac:dyDescent="0.25">
      <c r="B27" s="39" t="s">
        <v>22</v>
      </c>
      <c r="C27" s="40">
        <v>1</v>
      </c>
      <c r="D27" s="40">
        <v>0.96959698326655674</v>
      </c>
      <c r="E27" s="40">
        <v>0.96014117369785534</v>
      </c>
      <c r="F27" s="40">
        <v>0.97498374649154762</v>
      </c>
      <c r="G27" s="40">
        <v>1.0054274814372657</v>
      </c>
      <c r="H27" s="40">
        <v>0.94829045037765292</v>
      </c>
      <c r="I27" s="40">
        <v>1.0166814170841791</v>
      </c>
      <c r="J27" s="40">
        <v>1.0777537213699571</v>
      </c>
      <c r="K27" s="40">
        <v>1.1416615699213932</v>
      </c>
      <c r="L27" s="40">
        <v>1.1871511379875119</v>
      </c>
      <c r="M27" s="40">
        <v>1.225595403889064</v>
      </c>
      <c r="N27" s="40">
        <v>1.3616129963850983</v>
      </c>
      <c r="O27" s="40">
        <v>1.5135910126482837</v>
      </c>
      <c r="P27" s="40">
        <v>1.5047136460051851</v>
      </c>
      <c r="Q27" s="40">
        <v>1.6062212399979909</v>
      </c>
      <c r="R27" s="40">
        <v>1.6601173222355914</v>
      </c>
      <c r="S27" s="40">
        <v>1.747885539819596</v>
      </c>
      <c r="T27" s="40">
        <v>1.8142839426157247</v>
      </c>
      <c r="U27" s="40">
        <v>1.8934700910096272</v>
      </c>
      <c r="V27" s="40">
        <v>1.9521459745463117</v>
      </c>
      <c r="W27" s="40">
        <v>2.0825886357842691</v>
      </c>
      <c r="X27" s="40">
        <v>2.1993398440568779</v>
      </c>
      <c r="Y27" s="40">
        <v>2.029278179898113</v>
      </c>
      <c r="Z27" s="40">
        <v>2.4007237201141751</v>
      </c>
      <c r="AA27" s="40">
        <v>2.5832980612569041</v>
      </c>
    </row>
    <row r="28" spans="2:30" x14ac:dyDescent="0.25">
      <c r="B28" s="39" t="s">
        <v>23</v>
      </c>
      <c r="C28" s="40">
        <v>1</v>
      </c>
      <c r="D28" s="40">
        <v>0.99018287330210619</v>
      </c>
      <c r="E28" s="40">
        <v>0.99075214603059714</v>
      </c>
      <c r="F28" s="40">
        <v>1.0026617008827972</v>
      </c>
      <c r="G28" s="40">
        <v>1.0356531448356885</v>
      </c>
      <c r="H28" s="40">
        <v>1.0136933735050333</v>
      </c>
      <c r="I28" s="40">
        <v>1.0851146045512643</v>
      </c>
      <c r="J28" s="40">
        <v>1.1356325470814725</v>
      </c>
      <c r="K28" s="40">
        <v>1.1892096308358298</v>
      </c>
      <c r="L28" s="40">
        <v>1.2236945901935952</v>
      </c>
      <c r="M28" s="40">
        <v>1.2336671360357454</v>
      </c>
      <c r="N28" s="40">
        <v>1.2439880114221882</v>
      </c>
      <c r="O28" s="40">
        <v>1.2553497705478887</v>
      </c>
      <c r="P28" s="40">
        <v>1.5109557864264422</v>
      </c>
      <c r="Q28" s="40">
        <v>1.4860985465291598</v>
      </c>
      <c r="R28" s="40">
        <v>1.8013467824618539</v>
      </c>
      <c r="S28" s="40">
        <v>1.7452558349918581</v>
      </c>
      <c r="T28" s="40">
        <v>2.0102913726554492</v>
      </c>
      <c r="U28" s="40">
        <v>2.1382441296087977</v>
      </c>
      <c r="V28" s="40">
        <v>2.1582952448311596</v>
      </c>
      <c r="W28" s="40">
        <v>2.3846771405021809</v>
      </c>
      <c r="X28" s="40">
        <v>2.6129182422652431</v>
      </c>
      <c r="Y28" s="40">
        <v>2.6962089967432603</v>
      </c>
      <c r="Z28" s="40">
        <v>3.0442666907906637</v>
      </c>
      <c r="AA28" s="40">
        <v>3.0541506061154333</v>
      </c>
    </row>
    <row r="29" spans="2:30" x14ac:dyDescent="0.25">
      <c r="B29" s="39" t="s">
        <v>24</v>
      </c>
      <c r="C29" s="40">
        <v>1</v>
      </c>
      <c r="D29" s="40">
        <v>0.98591058448670699</v>
      </c>
      <c r="E29" s="40">
        <v>0.99577053669222348</v>
      </c>
      <c r="F29" s="40">
        <v>0.96995566563775759</v>
      </c>
      <c r="G29" s="40">
        <v>0.97360728628800897</v>
      </c>
      <c r="H29" s="40">
        <v>1.0636549014238772</v>
      </c>
      <c r="I29" s="40">
        <v>1.0523046924540267</v>
      </c>
      <c r="J29" s="40">
        <v>1.0228177254472435</v>
      </c>
      <c r="K29" s="40">
        <v>1.0716885268346112</v>
      </c>
      <c r="L29" s="40">
        <v>1.1008762322015333</v>
      </c>
      <c r="M29" s="40">
        <v>1.1390236269754341</v>
      </c>
      <c r="N29" s="40">
        <v>1.2630190182216467</v>
      </c>
      <c r="O29" s="40">
        <v>1.2767599322911478</v>
      </c>
      <c r="P29" s="40">
        <v>1.547888523792138</v>
      </c>
      <c r="Q29" s="40">
        <v>1.6957146768893756</v>
      </c>
      <c r="R29" s="40">
        <v>1.8846810358316384</v>
      </c>
      <c r="S29" s="40">
        <v>1.9885877014551712</v>
      </c>
      <c r="T29" s="40">
        <v>1.9372542638084804</v>
      </c>
      <c r="U29" s="40">
        <v>2.105279142544203</v>
      </c>
      <c r="V29" s="40">
        <v>2.0686288530746362</v>
      </c>
      <c r="W29" s="40">
        <v>2.0607528555781567</v>
      </c>
      <c r="X29" s="40">
        <v>2.0569831012361131</v>
      </c>
      <c r="Y29" s="40">
        <v>2.0192387732749175</v>
      </c>
      <c r="Z29" s="40">
        <v>2.178354795806603</v>
      </c>
      <c r="AA29" s="40">
        <v>1.9065204193396965</v>
      </c>
    </row>
    <row r="30" spans="2:30" x14ac:dyDescent="0.25">
      <c r="B30" s="39" t="s">
        <v>25</v>
      </c>
      <c r="C30" s="40">
        <v>1</v>
      </c>
      <c r="D30" s="40">
        <v>0.98646034816247585</v>
      </c>
      <c r="E30" s="40">
        <v>0.95322001934235978</v>
      </c>
      <c r="F30" s="40">
        <v>1.0240647969052223</v>
      </c>
      <c r="G30" s="40">
        <v>1.0062268471953577</v>
      </c>
      <c r="H30" s="40">
        <v>1.0337724049000645</v>
      </c>
      <c r="I30" s="40">
        <v>1.0766521276595744</v>
      </c>
      <c r="J30" s="40">
        <v>1.196585259085819</v>
      </c>
      <c r="K30" s="40">
        <v>1.2894415746956422</v>
      </c>
      <c r="L30" s="40">
        <v>1.3491864831038798</v>
      </c>
      <c r="M30" s="40">
        <v>1.367504835589942</v>
      </c>
      <c r="N30" s="40">
        <v>1.3770622368870178</v>
      </c>
      <c r="O30" s="40">
        <v>1.5116623051541698</v>
      </c>
      <c r="P30" s="40">
        <v>1.3818409375355558</v>
      </c>
      <c r="Q30" s="40">
        <v>1.4234687298517086</v>
      </c>
      <c r="R30" s="40">
        <v>1.7986242746615086</v>
      </c>
      <c r="S30" s="40">
        <v>1.6413547091206664</v>
      </c>
      <c r="T30" s="40">
        <v>1.9909854932301743</v>
      </c>
      <c r="U30" s="40">
        <v>2.0043107672469374</v>
      </c>
      <c r="V30" s="40">
        <v>1.9808014184397162</v>
      </c>
      <c r="W30" s="40">
        <v>2.3083481624758218</v>
      </c>
      <c r="X30" s="40">
        <v>2.3686500791278351</v>
      </c>
      <c r="Y30" s="40">
        <v>2.4990061543871986</v>
      </c>
      <c r="Z30" s="40">
        <v>2.5427367680675221</v>
      </c>
      <c r="AA30" s="40">
        <v>2.5127878787878788</v>
      </c>
    </row>
    <row r="31" spans="2:30" x14ac:dyDescent="0.25">
      <c r="B31" s="39" t="s">
        <v>26</v>
      </c>
      <c r="C31" s="40">
        <v>1</v>
      </c>
      <c r="D31" s="40">
        <v>0.97002983455383784</v>
      </c>
      <c r="E31" s="40">
        <v>0.98832938268572412</v>
      </c>
      <c r="F31" s="40">
        <v>1.0088497527696063</v>
      </c>
      <c r="G31" s="40">
        <v>1.0238776145120376</v>
      </c>
      <c r="H31" s="40">
        <v>1.0767995321399513</v>
      </c>
      <c r="I31" s="40">
        <v>1.0776117583920504</v>
      </c>
      <c r="J31" s="40">
        <v>1.1294500141706512</v>
      </c>
      <c r="K31" s="40">
        <v>1.2190930550902217</v>
      </c>
      <c r="L31" s="40">
        <v>1.2438558138166989</v>
      </c>
      <c r="M31" s="40">
        <v>1.3591537835638732</v>
      </c>
      <c r="N31" s="40">
        <v>1.5784948325905057</v>
      </c>
      <c r="O31" s="40">
        <v>1.7408524754334356</v>
      </c>
      <c r="P31" s="40">
        <v>1.823553735544025</v>
      </c>
      <c r="Q31" s="40">
        <v>1.9593756934684521</v>
      </c>
      <c r="R31" s="40">
        <v>2.1997379658258747</v>
      </c>
      <c r="S31" s="40">
        <v>2.2021050132013751</v>
      </c>
      <c r="T31" s="40">
        <v>2.3356025971006793</v>
      </c>
      <c r="U31" s="40">
        <v>2.4463632221318146</v>
      </c>
      <c r="V31" s="40">
        <v>2.5859535640622933</v>
      </c>
      <c r="W31" s="40">
        <v>2.6460923041989139</v>
      </c>
      <c r="X31" s="40">
        <v>2.9505394222945487</v>
      </c>
      <c r="Y31" s="40">
        <v>3.0787518307567128</v>
      </c>
      <c r="Z31" s="40">
        <v>3.208261635475997</v>
      </c>
      <c r="AA31" s="40">
        <v>3.8378028047671471</v>
      </c>
    </row>
    <row r="32" spans="2:30" x14ac:dyDescent="0.25">
      <c r="B32" s="39" t="s">
        <v>27</v>
      </c>
      <c r="C32" s="40">
        <v>1</v>
      </c>
      <c r="D32" s="40">
        <v>1.0413615265600826</v>
      </c>
      <c r="E32" s="40">
        <v>1.0441995530342101</v>
      </c>
      <c r="F32" s="40">
        <v>1.0399323362558019</v>
      </c>
      <c r="G32" s="40">
        <v>1.0967194607956463</v>
      </c>
      <c r="H32" s="40">
        <v>1.0766206540876029</v>
      </c>
      <c r="I32" s="40">
        <v>1.1101457304943638</v>
      </c>
      <c r="J32" s="40">
        <v>1.1713908494805865</v>
      </c>
      <c r="K32" s="40">
        <v>1.2214514108892653</v>
      </c>
      <c r="L32" s="40">
        <v>1.2910699408894355</v>
      </c>
      <c r="M32" s="40">
        <v>1.2719805932802324</v>
      </c>
      <c r="N32" s="40">
        <v>1.4364792848547363</v>
      </c>
      <c r="O32" s="40">
        <v>1.6967017854073037</v>
      </c>
      <c r="P32" s="40">
        <v>1.6919865419091824</v>
      </c>
      <c r="Q32" s="40">
        <v>1.8832158615552117</v>
      </c>
      <c r="R32" s="40">
        <v>1.8865697094722365</v>
      </c>
      <c r="S32" s="40">
        <v>1.773121033631009</v>
      </c>
      <c r="T32" s="40">
        <v>2.0920542426356827</v>
      </c>
      <c r="U32" s="40">
        <v>2.2321939143888603</v>
      </c>
      <c r="V32" s="40">
        <v>2.2694463812962007</v>
      </c>
      <c r="W32" s="40">
        <v>2.3665268007564038</v>
      </c>
      <c r="X32" s="40">
        <v>2.4485869692281246</v>
      </c>
      <c r="Y32" s="40">
        <v>2.5355530342100741</v>
      </c>
      <c r="Z32" s="40">
        <v>2.6048266411257641</v>
      </c>
      <c r="AA32" s="40">
        <v>3.15944618558337</v>
      </c>
    </row>
    <row r="33" spans="2:27" x14ac:dyDescent="0.25">
      <c r="B33" s="39" t="s">
        <v>28</v>
      </c>
      <c r="C33" s="40">
        <v>1</v>
      </c>
      <c r="D33" s="40">
        <v>0.96395770625916488</v>
      </c>
      <c r="E33" s="40">
        <v>0.9858562938951918</v>
      </c>
      <c r="F33" s="40">
        <v>1.0512179902755268</v>
      </c>
      <c r="G33" s="40">
        <v>0.97187358184764983</v>
      </c>
      <c r="H33" s="40">
        <v>0.93161648042309986</v>
      </c>
      <c r="I33" s="40">
        <v>1.1686947595894108</v>
      </c>
      <c r="J33" s="40">
        <v>1.1897093462992976</v>
      </c>
      <c r="K33" s="40">
        <v>1.1872868719611021</v>
      </c>
      <c r="L33" s="40">
        <v>1.2827043297059504</v>
      </c>
      <c r="M33" s="40">
        <v>1.1561318206374931</v>
      </c>
      <c r="N33" s="40">
        <v>1.4764991896272284</v>
      </c>
      <c r="O33" s="40">
        <v>2.0722389442000462</v>
      </c>
      <c r="P33" s="40">
        <v>2.3987034035656403</v>
      </c>
      <c r="Q33" s="40">
        <v>3.6358725013506215</v>
      </c>
      <c r="R33" s="40">
        <v>3.6360075634792004</v>
      </c>
      <c r="S33" s="40">
        <v>3.3537763371150726</v>
      </c>
      <c r="T33" s="40">
        <v>3.6052079956780116</v>
      </c>
      <c r="U33" s="40">
        <v>3.3663425175580768</v>
      </c>
      <c r="V33" s="40">
        <v>3.081080497028633</v>
      </c>
      <c r="W33" s="40">
        <v>5.0170907617504055</v>
      </c>
      <c r="X33" s="40">
        <v>4.9064991896272279</v>
      </c>
      <c r="Y33" s="40">
        <v>5.2992139384116692</v>
      </c>
      <c r="Z33" s="40">
        <v>5.3200405186385735</v>
      </c>
      <c r="AA33" s="40">
        <v>4.7709562398703405</v>
      </c>
    </row>
    <row r="34" spans="2:27" x14ac:dyDescent="0.25">
      <c r="B34" s="39" t="s">
        <v>29</v>
      </c>
      <c r="C34" s="40">
        <v>1</v>
      </c>
      <c r="D34" s="40">
        <v>0.98126058505343694</v>
      </c>
      <c r="E34" s="40">
        <v>1.0129201205831631</v>
      </c>
      <c r="F34" s="40">
        <v>1.0091191353048314</v>
      </c>
      <c r="G34" s="40">
        <v>1.0322740273963624</v>
      </c>
      <c r="H34" s="40">
        <v>0.98220335558355243</v>
      </c>
      <c r="I34" s="40">
        <v>1.0546802227063665</v>
      </c>
      <c r="J34" s="40">
        <v>1.1205779673853913</v>
      </c>
      <c r="K34" s="40">
        <v>1.1752572061485262</v>
      </c>
      <c r="L34" s="40">
        <v>1.2427047032444551</v>
      </c>
      <c r="M34" s="40">
        <v>1.2589958667639192</v>
      </c>
      <c r="N34" s="40">
        <v>1.282405702277011</v>
      </c>
      <c r="O34" s="40">
        <v>1.5932438726459446</v>
      </c>
      <c r="P34" s="40">
        <v>1.7090568629207348</v>
      </c>
      <c r="Q34" s="40">
        <v>1.7404362787294951</v>
      </c>
      <c r="R34" s="40">
        <v>1.8159479158224601</v>
      </c>
      <c r="S34" s="40">
        <v>1.778895998235045</v>
      </c>
      <c r="T34" s="40">
        <v>1.8394160790987923</v>
      </c>
      <c r="U34" s="40">
        <v>1.7043710774485519</v>
      </c>
      <c r="V34" s="40">
        <v>1.9342034200502469</v>
      </c>
      <c r="W34" s="40">
        <v>2.137538676188524</v>
      </c>
      <c r="X34" s="40">
        <v>2.2171672677418486</v>
      </c>
      <c r="Y34" s="40">
        <v>2.1361684302512005</v>
      </c>
      <c r="Z34" s="40">
        <v>2.2439289829751385</v>
      </c>
      <c r="AA34" s="40">
        <v>2.4204658566438289</v>
      </c>
    </row>
    <row r="35" spans="2:27" x14ac:dyDescent="0.25">
      <c r="B35" s="39" t="s">
        <v>30</v>
      </c>
      <c r="C35" s="40">
        <v>1</v>
      </c>
      <c r="D35" s="40">
        <v>1.03125</v>
      </c>
      <c r="E35" s="40">
        <v>1.0287328342798141</v>
      </c>
      <c r="F35" s="40">
        <v>1.0310008389261744</v>
      </c>
      <c r="G35" s="40">
        <v>1.0567848610542432</v>
      </c>
      <c r="H35" s="40">
        <v>1.0155622833542297</v>
      </c>
      <c r="I35" s="40">
        <v>1.1072619308208569</v>
      </c>
      <c r="J35" s="40">
        <v>1.1759958250095397</v>
      </c>
      <c r="K35" s="40">
        <v>1.4026824715376462</v>
      </c>
      <c r="L35" s="40">
        <v>1.5105833763551886</v>
      </c>
      <c r="M35" s="40">
        <v>1.5493334143156487</v>
      </c>
      <c r="N35" s="40">
        <v>1.6285037504934861</v>
      </c>
      <c r="O35" s="40">
        <v>1.7979349509550853</v>
      </c>
      <c r="P35" s="40">
        <v>2.4532782653588021</v>
      </c>
      <c r="Q35" s="40">
        <v>2.4839442436757877</v>
      </c>
      <c r="R35" s="40">
        <v>2.6893324728962313</v>
      </c>
      <c r="S35" s="40">
        <v>2.7612139046635691</v>
      </c>
      <c r="T35" s="40">
        <v>2.788650490449148</v>
      </c>
      <c r="U35" s="40">
        <v>2.5875498193082089</v>
      </c>
      <c r="V35" s="40">
        <v>2.6235955945620377</v>
      </c>
      <c r="W35" s="40">
        <v>2.5845559112028913</v>
      </c>
      <c r="X35" s="40">
        <v>2.7180892101187402</v>
      </c>
      <c r="Y35" s="40">
        <v>2.7919379969024263</v>
      </c>
      <c r="Z35" s="40">
        <v>2.9634259808982968</v>
      </c>
      <c r="AA35" s="40">
        <v>2.6783409912235414</v>
      </c>
    </row>
    <row r="36" spans="2:27" x14ac:dyDescent="0.25">
      <c r="B36" s="39" t="s">
        <v>31</v>
      </c>
      <c r="C36" s="40">
        <v>1</v>
      </c>
      <c r="D36" s="40">
        <v>1.0041501182560577</v>
      </c>
      <c r="E36" s="40">
        <v>1.0218749007614256</v>
      </c>
      <c r="F36" s="40">
        <v>1.0457163232011324</v>
      </c>
      <c r="G36" s="40">
        <v>1.0769640899943294</v>
      </c>
      <c r="H36" s="40">
        <v>1.0616949752519942</v>
      </c>
      <c r="I36" s="40">
        <v>1.1250842408092097</v>
      </c>
      <c r="J36" s="40">
        <v>1.2380517059936476</v>
      </c>
      <c r="K36" s="40">
        <v>1.299991075014503</v>
      </c>
      <c r="L36" s="40">
        <v>1.3524913527334665</v>
      </c>
      <c r="M36" s="40">
        <v>1.4368173702279532</v>
      </c>
      <c r="N36" s="40">
        <v>1.5438247517638204</v>
      </c>
      <c r="O36" s="40">
        <v>1.7722602813673654</v>
      </c>
      <c r="P36" s="40">
        <v>1.8929527458695961</v>
      </c>
      <c r="Q36" s="40">
        <v>2.1052057457073299</v>
      </c>
      <c r="R36" s="40">
        <v>2.2870372300475519</v>
      </c>
      <c r="S36" s="40">
        <v>2.3456526891477134</v>
      </c>
      <c r="T36" s="40">
        <v>2.5792613489030107</v>
      </c>
      <c r="U36" s="40">
        <v>2.6071875261157249</v>
      </c>
      <c r="V36" s="40">
        <v>2.7358814081927116</v>
      </c>
      <c r="W36" s="40">
        <v>2.9595550296663755</v>
      </c>
      <c r="X36" s="40">
        <v>3.0479135324122488</v>
      </c>
      <c r="Y36" s="40">
        <v>3.0988391602290606</v>
      </c>
      <c r="Z36" s="40">
        <v>3.188782376262346</v>
      </c>
      <c r="AA36" s="40">
        <v>3.3728199979175035</v>
      </c>
    </row>
    <row r="37" spans="2:27" x14ac:dyDescent="0.25">
      <c r="B37" s="39" t="s">
        <v>32</v>
      </c>
      <c r="C37" s="40">
        <v>1</v>
      </c>
      <c r="D37" s="40">
        <v>0.99610012080942312</v>
      </c>
      <c r="E37" s="40">
        <v>1.0314506244676911</v>
      </c>
      <c r="F37" s="40">
        <v>1.0313393302088276</v>
      </c>
      <c r="G37" s="40">
        <v>1.0434085197893557</v>
      </c>
      <c r="H37" s="40">
        <v>1.0030005539086033</v>
      </c>
      <c r="I37" s="40">
        <v>1.0730476961379745</v>
      </c>
      <c r="J37" s="40">
        <v>1.1719034732312101</v>
      </c>
      <c r="K37" s="40">
        <v>1.3030822559829922</v>
      </c>
      <c r="L37" s="40">
        <v>1.3837749435074274</v>
      </c>
      <c r="M37" s="40">
        <v>1.4101359698859128</v>
      </c>
      <c r="N37" s="40">
        <v>1.5194639317521028</v>
      </c>
      <c r="O37" s="40">
        <v>1.7329326012461739</v>
      </c>
      <c r="P37" s="40">
        <v>1.8490950960355665</v>
      </c>
      <c r="Q37" s="40">
        <v>1.804342667299478</v>
      </c>
      <c r="R37" s="40">
        <v>1.9824573402248025</v>
      </c>
      <c r="S37" s="40">
        <v>2.0548151810813771</v>
      </c>
      <c r="T37" s="40">
        <v>2.321376312292359</v>
      </c>
      <c r="U37" s="40">
        <v>2.3495811546545529</v>
      </c>
      <c r="V37" s="40">
        <v>2.3498368482608991</v>
      </c>
      <c r="W37" s="40">
        <v>2.6348788616698919</v>
      </c>
      <c r="X37" s="40">
        <v>2.640907453178051</v>
      </c>
      <c r="Y37" s="40">
        <v>2.6615894080742764</v>
      </c>
      <c r="Z37" s="40">
        <v>2.8675003598465691</v>
      </c>
      <c r="AA37" s="40">
        <v>2.8512126245847176</v>
      </c>
    </row>
    <row r="38" spans="2:27" x14ac:dyDescent="0.25">
      <c r="B38" s="39" t="s">
        <v>33</v>
      </c>
      <c r="C38" s="40">
        <v>1</v>
      </c>
      <c r="D38" s="40">
        <v>0.99314546839299311</v>
      </c>
      <c r="E38" s="40">
        <v>1.0550733825981351</v>
      </c>
      <c r="F38" s="40">
        <v>1.0542150223338342</v>
      </c>
      <c r="G38" s="40">
        <v>1.0570545098465891</v>
      </c>
      <c r="H38" s="40">
        <v>1.0960517897943638</v>
      </c>
      <c r="I38" s="40">
        <v>1.1106815296914305</v>
      </c>
      <c r="J38" s="40">
        <v>1.1558614322970759</v>
      </c>
      <c r="K38" s="40">
        <v>1.1732534791940732</v>
      </c>
      <c r="L38" s="40">
        <v>1.2333396801218581</v>
      </c>
      <c r="M38" s="40">
        <v>1.3625022979751555</v>
      </c>
      <c r="N38" s="40">
        <v>1.3577750347979094</v>
      </c>
      <c r="O38" s="40">
        <v>1.4759003372864756</v>
      </c>
      <c r="P38" s="40">
        <v>1.5175171363290174</v>
      </c>
      <c r="Q38" s="40">
        <v>1.661045225401661</v>
      </c>
      <c r="R38" s="40">
        <v>1.9658548122018675</v>
      </c>
      <c r="S38" s="40">
        <v>1.8447578065498855</v>
      </c>
      <c r="T38" s="40">
        <v>2.064212129714996</v>
      </c>
      <c r="U38" s="40">
        <v>2.1177135527317912</v>
      </c>
      <c r="V38" s="40">
        <v>2.2561521536769056</v>
      </c>
      <c r="W38" s="40">
        <v>2.2959092832360155</v>
      </c>
      <c r="X38" s="40">
        <v>2.2030058390454426</v>
      </c>
      <c r="Y38" s="40">
        <v>2.1772877559249135</v>
      </c>
      <c r="Z38" s="40">
        <v>2.1728255902513323</v>
      </c>
      <c r="AA38" s="40">
        <v>2.3149134298045189</v>
      </c>
    </row>
    <row r="39" spans="2:27" x14ac:dyDescent="0.25">
      <c r="B39" s="39" t="s">
        <v>34</v>
      </c>
      <c r="C39" s="40">
        <v>1</v>
      </c>
      <c r="D39" s="40">
        <v>1.0014357136311336</v>
      </c>
      <c r="E39" s="40">
        <v>1.0099377857426508</v>
      </c>
      <c r="F39" s="40">
        <v>1.0404020454946219</v>
      </c>
      <c r="G39" s="40">
        <v>1.016451984567412</v>
      </c>
      <c r="H39" s="40">
        <v>0.98771483680484473</v>
      </c>
      <c r="I39" s="40">
        <v>1.0572761746207917</v>
      </c>
      <c r="J39" s="40">
        <v>1.0996862506414617</v>
      </c>
      <c r="K39" s="40">
        <v>1.1599904867607422</v>
      </c>
      <c r="L39" s="40">
        <v>1.2004541569392884</v>
      </c>
      <c r="M39" s="40">
        <v>1.2536271612532262</v>
      </c>
      <c r="N39" s="40">
        <v>1.3233159737044311</v>
      </c>
      <c r="O39" s="40">
        <v>1.4730968634546091</v>
      </c>
      <c r="P39" s="40">
        <v>1.4930940929831051</v>
      </c>
      <c r="Q39" s="40">
        <v>1.5814931999271127</v>
      </c>
      <c r="R39" s="40">
        <v>1.6905349958379579</v>
      </c>
      <c r="S39" s="40">
        <v>1.7554747413268414</v>
      </c>
      <c r="T39" s="40">
        <v>1.8380644456978585</v>
      </c>
      <c r="U39" s="40">
        <v>1.9571885644303266</v>
      </c>
      <c r="V39" s="40">
        <v>1.9220914614646629</v>
      </c>
      <c r="W39" s="40">
        <v>2.2451636042257577</v>
      </c>
      <c r="X39" s="40">
        <v>2.3241554255954924</v>
      </c>
      <c r="Y39" s="40">
        <v>2.2740534022026808</v>
      </c>
      <c r="Z39" s="40">
        <v>2.4558259530227189</v>
      </c>
      <c r="AA39" s="40">
        <v>2.5320575777480805</v>
      </c>
    </row>
    <row r="40" spans="2:27" x14ac:dyDescent="0.25">
      <c r="B40" s="39" t="s">
        <v>35</v>
      </c>
      <c r="C40" s="40">
        <v>1</v>
      </c>
      <c r="D40" s="40">
        <v>0.99169139465875367</v>
      </c>
      <c r="E40" s="40">
        <v>1.020639287833828</v>
      </c>
      <c r="F40" s="40">
        <v>1.0321298527310692</v>
      </c>
      <c r="G40" s="40">
        <v>1.0249386771679745</v>
      </c>
      <c r="H40" s="40">
        <v>0.99947147528133917</v>
      </c>
      <c r="I40" s="40">
        <v>1.0225028139965331</v>
      </c>
      <c r="J40" s="40">
        <v>1.1318823158027651</v>
      </c>
      <c r="K40" s="40">
        <v>1.2005814164193866</v>
      </c>
      <c r="L40" s="40">
        <v>1.2313366917397004</v>
      </c>
      <c r="M40" s="40">
        <v>1.2666610145541894</v>
      </c>
      <c r="N40" s="40">
        <v>1.3743802784752339</v>
      </c>
      <c r="O40" s="40">
        <v>1.505256577645895</v>
      </c>
      <c r="P40" s="40">
        <v>1.4973093158356667</v>
      </c>
      <c r="Q40" s="40">
        <v>1.6040769714953691</v>
      </c>
      <c r="R40" s="40">
        <v>1.7105884272997032</v>
      </c>
      <c r="S40" s="40">
        <v>1.7497487863015033</v>
      </c>
      <c r="T40" s="40">
        <v>1.8513888269040555</v>
      </c>
      <c r="U40" s="40">
        <v>1.8414187979681131</v>
      </c>
      <c r="V40" s="40">
        <v>1.9279834074239965</v>
      </c>
      <c r="W40" s="40">
        <v>2.180476268545994</v>
      </c>
      <c r="X40" s="40">
        <v>2.1712120771513352</v>
      </c>
      <c r="Y40" s="40">
        <v>2.1753914312772267</v>
      </c>
      <c r="Z40" s="40">
        <v>2.2950759308476325</v>
      </c>
      <c r="AA40" s="40">
        <v>2.6056473272056158</v>
      </c>
    </row>
    <row r="41" spans="2:27" x14ac:dyDescent="0.25">
      <c r="B41" s="39" t="s">
        <v>36</v>
      </c>
      <c r="C41" s="40">
        <v>1</v>
      </c>
      <c r="D41" s="40">
        <v>1.0617862371888724</v>
      </c>
      <c r="E41" s="40">
        <v>1.1241148383827007</v>
      </c>
      <c r="F41" s="40">
        <v>1.1312065475841873</v>
      </c>
      <c r="G41" s="40">
        <v>1.1695720292825766</v>
      </c>
      <c r="H41" s="40">
        <v>1.2281075158613957</v>
      </c>
      <c r="I41" s="40">
        <v>1.3200009110135025</v>
      </c>
      <c r="J41" s="40">
        <v>1.4163075855818168</v>
      </c>
      <c r="K41" s="40">
        <v>1.5069674057031304</v>
      </c>
      <c r="L41" s="40">
        <v>1.5217130307467055</v>
      </c>
      <c r="M41" s="40">
        <v>1.8422874860046505</v>
      </c>
      <c r="N41" s="40">
        <v>1.8185513736973558</v>
      </c>
      <c r="O41" s="40">
        <v>2.0716384074056577</v>
      </c>
      <c r="P41" s="40">
        <v>2.1327161951542055</v>
      </c>
      <c r="Q41" s="40">
        <v>2.2442689813846473</v>
      </c>
      <c r="R41" s="40">
        <v>2.5315568726207904</v>
      </c>
      <c r="S41" s="40">
        <v>2.1609951508052707</v>
      </c>
      <c r="T41" s="40">
        <v>2.2025253421605449</v>
      </c>
      <c r="U41" s="40">
        <v>2.2446230441148383</v>
      </c>
      <c r="V41" s="40">
        <v>2.290874837900021</v>
      </c>
      <c r="W41" s="40">
        <v>2.7488290922401171</v>
      </c>
      <c r="X41" s="40">
        <v>3.0947548277722121</v>
      </c>
      <c r="Y41" s="40">
        <v>3.3710250366032208</v>
      </c>
      <c r="Z41" s="40">
        <v>3.5807422616484361</v>
      </c>
      <c r="AA41" s="40">
        <v>3.4869225389716645</v>
      </c>
    </row>
    <row r="42" spans="2:27" x14ac:dyDescent="0.25">
      <c r="B42" s="39" t="s">
        <v>37</v>
      </c>
      <c r="C42" s="40">
        <v>1</v>
      </c>
      <c r="D42" s="40">
        <v>1.0771312584573749</v>
      </c>
      <c r="E42" s="40">
        <v>1.3430423649422296</v>
      </c>
      <c r="F42" s="40">
        <v>1.4364792338919536</v>
      </c>
      <c r="G42" s="40">
        <v>1.3841090871239723</v>
      </c>
      <c r="H42" s="40">
        <v>1.4853874605322506</v>
      </c>
      <c r="I42" s="40">
        <v>1.5116565383195966</v>
      </c>
      <c r="J42" s="40">
        <v>1.8147550744248986</v>
      </c>
      <c r="K42" s="40">
        <v>1.883489400090212</v>
      </c>
      <c r="L42" s="40">
        <v>1.9296346414073071</v>
      </c>
      <c r="M42" s="40">
        <v>1.8681616083510537</v>
      </c>
      <c r="N42" s="40">
        <v>1.8619756427604872</v>
      </c>
      <c r="O42" s="40">
        <v>1.8990914363038853</v>
      </c>
      <c r="P42" s="40">
        <v>2.0315741993685159</v>
      </c>
      <c r="Q42" s="40">
        <v>1.8944519621109608</v>
      </c>
      <c r="R42" s="40">
        <v>1.8882742444745153</v>
      </c>
      <c r="S42" s="40">
        <v>1.9954641407307174</v>
      </c>
      <c r="T42" s="40">
        <v>1.9326801984663962</v>
      </c>
      <c r="U42" s="40">
        <v>1.9600613441587731</v>
      </c>
      <c r="V42" s="40">
        <v>1.8203085250338293</v>
      </c>
      <c r="W42" s="40">
        <v>1.9133964817320703</v>
      </c>
      <c r="X42" s="40">
        <v>1.7582390617952188</v>
      </c>
      <c r="Y42" s="40">
        <v>2.0415444294091114</v>
      </c>
      <c r="Z42" s="40">
        <v>1.4808010825439781</v>
      </c>
      <c r="AA42" s="40">
        <v>2.1560974289580512</v>
      </c>
    </row>
    <row r="43" spans="2:27" x14ac:dyDescent="0.25">
      <c r="B43" s="39" t="s">
        <v>38</v>
      </c>
      <c r="C43" s="40">
        <v>1</v>
      </c>
      <c r="D43" s="40">
        <v>0.98069963811821481</v>
      </c>
      <c r="E43" s="40">
        <v>1.1140051697397897</v>
      </c>
      <c r="F43" s="40">
        <v>1.0843984146131311</v>
      </c>
      <c r="G43" s="40">
        <v>1.178264656212304</v>
      </c>
      <c r="H43" s="40">
        <v>1.1556454828264875</v>
      </c>
      <c r="I43" s="40">
        <v>1.3092950542822679</v>
      </c>
      <c r="J43" s="40">
        <v>1.4960404565277907</v>
      </c>
      <c r="K43" s="40">
        <v>1.6790796139927626</v>
      </c>
      <c r="L43" s="40">
        <v>1.6887816646562124</v>
      </c>
      <c r="M43" s="40">
        <v>1.7358262967430642</v>
      </c>
      <c r="N43" s="40">
        <v>1.744270205066345</v>
      </c>
      <c r="O43" s="40">
        <v>1.6248492159227987</v>
      </c>
      <c r="P43" s="40">
        <v>1.9310012062726178</v>
      </c>
      <c r="Q43" s="40">
        <v>1.9382388419782872</v>
      </c>
      <c r="R43" s="40">
        <v>1.9851966224366708</v>
      </c>
      <c r="S43" s="40">
        <v>2.0735189384800967</v>
      </c>
      <c r="T43" s="40">
        <v>2.3257466827503017</v>
      </c>
      <c r="U43" s="40">
        <v>2.283274306393245</v>
      </c>
      <c r="V43" s="40">
        <v>2.5499638118214718</v>
      </c>
      <c r="W43" s="40">
        <v>2.6885822275834337</v>
      </c>
      <c r="X43" s="40">
        <v>2.8905862484921592</v>
      </c>
      <c r="Y43" s="40">
        <v>3.2448039806996385</v>
      </c>
      <c r="Z43" s="40">
        <v>2.781047044632087</v>
      </c>
      <c r="AA43" s="40">
        <v>3.4210096501809413</v>
      </c>
    </row>
    <row r="44" spans="2:27" x14ac:dyDescent="0.25">
      <c r="B44" s="39" t="s">
        <v>39</v>
      </c>
      <c r="C44" s="40">
        <v>1</v>
      </c>
      <c r="D44" s="40">
        <v>0.98037873602555325</v>
      </c>
      <c r="E44" s="40">
        <v>0.99697513118868364</v>
      </c>
      <c r="F44" s="40">
        <v>1.0014287018024184</v>
      </c>
      <c r="G44" s="40">
        <v>1.0252787167201951</v>
      </c>
      <c r="H44" s="40">
        <v>0.98214678816997925</v>
      </c>
      <c r="I44" s="40">
        <v>1.0521550089562672</v>
      </c>
      <c r="J44" s="40">
        <v>1.1329760090864902</v>
      </c>
      <c r="K44" s="40">
        <v>1.1541856884189883</v>
      </c>
      <c r="L44" s="40">
        <v>1.2010622436581082</v>
      </c>
      <c r="M44" s="40">
        <v>1.3870050748900853</v>
      </c>
      <c r="N44" s="40">
        <v>1.4928338829776202</v>
      </c>
      <c r="O44" s="40">
        <v>1.6243820822876267</v>
      </c>
      <c r="P44" s="40">
        <v>1.6056941765360657</v>
      </c>
      <c r="Q44" s="40">
        <v>1.7116277700499734</v>
      </c>
      <c r="R44" s="40">
        <v>1.889954306214449</v>
      </c>
      <c r="S44" s="40">
        <v>1.7984449007529091</v>
      </c>
      <c r="T44" s="40">
        <v>2.3890476228084032</v>
      </c>
      <c r="U44" s="40">
        <v>2.8265683520320608</v>
      </c>
      <c r="V44" s="40">
        <v>3.0783350444900757</v>
      </c>
      <c r="W44" s="40">
        <v>3.5075921172712756</v>
      </c>
      <c r="X44" s="40">
        <v>3.7249015894744848</v>
      </c>
      <c r="Y44" s="40">
        <v>3.9529339157976677</v>
      </c>
      <c r="Z44" s="40">
        <v>4.1103761592248125</v>
      </c>
      <c r="AA44" s="40">
        <v>4.1532407832400589</v>
      </c>
    </row>
    <row r="45" spans="2:27" x14ac:dyDescent="0.25">
      <c r="B45" s="39" t="s">
        <v>40</v>
      </c>
      <c r="C45" s="40">
        <v>1</v>
      </c>
      <c r="D45" s="40">
        <v>0.96265204728456399</v>
      </c>
      <c r="E45" s="40">
        <v>0.98699383244817529</v>
      </c>
      <c r="F45" s="40">
        <v>0.99274139350503487</v>
      </c>
      <c r="G45" s="40">
        <v>1.0208541215087164</v>
      </c>
      <c r="H45" s="40">
        <v>1.0496033342067339</v>
      </c>
      <c r="I45" s="40">
        <v>1.0660142116027069</v>
      </c>
      <c r="J45" s="40">
        <v>1.1040425618182856</v>
      </c>
      <c r="K45" s="40">
        <v>1.1839019187939011</v>
      </c>
      <c r="L45" s="40">
        <v>1.2422290404473033</v>
      </c>
      <c r="M45" s="40">
        <v>1.3242379515293683</v>
      </c>
      <c r="N45" s="40">
        <v>1.3693308743747628</v>
      </c>
      <c r="O45" s="40">
        <v>1.5396206882725387</v>
      </c>
      <c r="P45" s="40">
        <v>1.6153184232248821</v>
      </c>
      <c r="Q45" s="40">
        <v>1.6342697546923992</v>
      </c>
      <c r="R45" s="40">
        <v>1.7819293990815528</v>
      </c>
      <c r="S45" s="40">
        <v>1.8069394723316772</v>
      </c>
      <c r="T45" s="40">
        <v>1.8103018245674147</v>
      </c>
      <c r="U45" s="40">
        <v>1.8501497615032956</v>
      </c>
      <c r="V45" s="40">
        <v>1.9468014581310795</v>
      </c>
      <c r="W45" s="40">
        <v>2.1938515879304439</v>
      </c>
      <c r="X45" s="40">
        <v>2.0590135948160317</v>
      </c>
      <c r="Y45" s="40">
        <v>1.9971073507042327</v>
      </c>
      <c r="Z45" s="40">
        <v>2.111148556621552</v>
      </c>
      <c r="AA45" s="40">
        <v>2.2563424133401857</v>
      </c>
    </row>
    <row r="46" spans="2:27" x14ac:dyDescent="0.25">
      <c r="B46" s="39" t="s">
        <v>41</v>
      </c>
      <c r="C46" s="40">
        <v>1</v>
      </c>
      <c r="D46" s="40">
        <v>0.97721149528513707</v>
      </c>
      <c r="E46" s="40">
        <v>0.99714054782218231</v>
      </c>
      <c r="F46" s="40">
        <v>1.0132533018683743</v>
      </c>
      <c r="G46" s="40">
        <v>1.0203486852168937</v>
      </c>
      <c r="H46" s="40">
        <v>1.0068653072859646</v>
      </c>
      <c r="I46" s="40">
        <v>1.0642716458720893</v>
      </c>
      <c r="J46" s="40">
        <v>1.1326453609115403</v>
      </c>
      <c r="K46" s="40">
        <v>1.2570097709923664</v>
      </c>
      <c r="L46" s="40">
        <v>1.2786165993114804</v>
      </c>
      <c r="M46" s="40">
        <v>1.3023221502341396</v>
      </c>
      <c r="N46" s="40">
        <v>1.3642693943315989</v>
      </c>
      <c r="O46" s="40">
        <v>1.5913624991981525</v>
      </c>
      <c r="P46" s="40">
        <v>1.6109168858383047</v>
      </c>
      <c r="Q46" s="40">
        <v>1.6789660426803683</v>
      </c>
      <c r="R46" s="40">
        <v>1.7930077402334978</v>
      </c>
      <c r="S46" s="40">
        <v>1.7643520543331837</v>
      </c>
      <c r="T46" s="40">
        <v>1.9407674968645003</v>
      </c>
      <c r="U46" s="40">
        <v>2.0198447344787658</v>
      </c>
      <c r="V46" s="40">
        <v>2.0307701985374305</v>
      </c>
      <c r="W46" s="40">
        <v>2.2428318513780279</v>
      </c>
      <c r="X46" s="40">
        <v>2.214202518911264</v>
      </c>
      <c r="Y46" s="40">
        <v>2.1972296093399191</v>
      </c>
      <c r="Z46" s="40">
        <v>2.2974541353277953</v>
      </c>
      <c r="AA46" s="40">
        <v>2.3585732141321691</v>
      </c>
    </row>
    <row r="47" spans="2:27" x14ac:dyDescent="0.25">
      <c r="B47" s="39" t="s">
        <v>42</v>
      </c>
      <c r="C47" s="40">
        <v>1</v>
      </c>
      <c r="D47" s="40">
        <v>1.0041896082526423</v>
      </c>
      <c r="E47" s="40">
        <v>1.0716711499272198</v>
      </c>
      <c r="F47" s="40">
        <v>1.0175677252878126</v>
      </c>
      <c r="G47" s="40">
        <v>1.0751975432243406</v>
      </c>
      <c r="H47" s="40">
        <v>1.0582288657485164</v>
      </c>
      <c r="I47" s="40">
        <v>1.0638526456587591</v>
      </c>
      <c r="J47" s="40">
        <v>1.0638746878112311</v>
      </c>
      <c r="K47" s="40">
        <v>1.2072204886108815</v>
      </c>
      <c r="L47" s="40">
        <v>1.2760074859638177</v>
      </c>
      <c r="M47" s="40">
        <v>1.3320489767959587</v>
      </c>
      <c r="N47" s="40">
        <v>1.6018169954324148</v>
      </c>
      <c r="O47" s="40">
        <v>2.0162794759825329</v>
      </c>
      <c r="P47" s="40">
        <v>2.052401746724891</v>
      </c>
      <c r="Q47" s="40">
        <v>2.44484583829562</v>
      </c>
      <c r="R47" s="40">
        <v>2.4627888050813818</v>
      </c>
      <c r="S47" s="40">
        <v>2.2084794362842399</v>
      </c>
      <c r="T47" s="40">
        <v>2.5195809545698307</v>
      </c>
      <c r="U47" s="40">
        <v>2.7955088106858468</v>
      </c>
      <c r="V47" s="40">
        <v>2.8174580624292416</v>
      </c>
      <c r="W47" s="40">
        <v>2.889595422933851</v>
      </c>
      <c r="X47" s="40">
        <v>3.2731232714701601</v>
      </c>
      <c r="Y47" s="40">
        <v>2.9719300453805979</v>
      </c>
      <c r="Z47" s="40">
        <v>3.4948990198932561</v>
      </c>
      <c r="AA47" s="40">
        <v>3.7267725930546893</v>
      </c>
    </row>
    <row r="48" spans="2:27" x14ac:dyDescent="0.25">
      <c r="B48" s="39" t="s">
        <v>43</v>
      </c>
      <c r="C48" s="40">
        <v>1</v>
      </c>
      <c r="D48" s="40">
        <v>1.0042389872257544</v>
      </c>
      <c r="E48" s="40">
        <v>1.0084127713811077</v>
      </c>
      <c r="F48" s="40">
        <v>1.0495449305306024</v>
      </c>
      <c r="G48" s="40">
        <v>1.0288713511930903</v>
      </c>
      <c r="H48" s="40">
        <v>1.0494780812073301</v>
      </c>
      <c r="I48" s="40">
        <v>1.1026400269931553</v>
      </c>
      <c r="J48" s="40">
        <v>1.136874919766224</v>
      </c>
      <c r="K48" s="40">
        <v>1.1245557098600576</v>
      </c>
      <c r="L48" s="40">
        <v>1.1535479013739882</v>
      </c>
      <c r="M48" s="40">
        <v>1.2229907773386033</v>
      </c>
      <c r="N48" s="40">
        <v>1.4313874531265836</v>
      </c>
      <c r="O48" s="40">
        <v>1.518535153910648</v>
      </c>
      <c r="P48" s="40">
        <v>1.5839400873725815</v>
      </c>
      <c r="Q48" s="40">
        <v>1.9099555335968377</v>
      </c>
      <c r="R48" s="40">
        <v>2.3592686335403723</v>
      </c>
      <c r="S48" s="40">
        <v>2.2150664470794905</v>
      </c>
      <c r="T48" s="40">
        <v>2.5730697581404103</v>
      </c>
      <c r="U48" s="40">
        <v>2.8684474637681157</v>
      </c>
      <c r="V48" s="40">
        <v>3.1889899688585457</v>
      </c>
      <c r="W48" s="40">
        <v>2.9990844113067432</v>
      </c>
      <c r="X48" s="40">
        <v>3.3632401185770751</v>
      </c>
      <c r="Y48" s="40">
        <v>3.7259110671936755</v>
      </c>
      <c r="Z48" s="40">
        <v>3.7090426959815543</v>
      </c>
      <c r="AA48" s="40">
        <v>3.6441719367588927</v>
      </c>
    </row>
    <row r="49" spans="2:27" x14ac:dyDescent="0.25">
      <c r="B49" s="39" t="s">
        <v>44</v>
      </c>
      <c r="C49" s="40">
        <v>1</v>
      </c>
      <c r="D49" s="40">
        <v>1.0088141025641026</v>
      </c>
      <c r="E49" s="40">
        <v>1.0157207278481013</v>
      </c>
      <c r="F49" s="40">
        <v>1.0376629464285714</v>
      </c>
      <c r="G49" s="40">
        <v>1.0558754340277778</v>
      </c>
      <c r="H49" s="40">
        <v>1.1086093749999999</v>
      </c>
      <c r="I49" s="40">
        <v>1.1798984375000001</v>
      </c>
      <c r="J49" s="40">
        <v>1.2697454545454545</v>
      </c>
      <c r="K49" s="40">
        <v>1.4406418750000001</v>
      </c>
      <c r="L49" s="40">
        <v>1.4770408163265305</v>
      </c>
      <c r="M49" s="40">
        <v>1.5065104166666667</v>
      </c>
      <c r="N49" s="40">
        <v>1.7308238636363635</v>
      </c>
      <c r="O49" s="40">
        <v>1.9200148809523809</v>
      </c>
      <c r="P49" s="40">
        <v>1.9624999999999999</v>
      </c>
      <c r="Q49" s="40">
        <v>2.2267857142857141</v>
      </c>
      <c r="R49" s="40">
        <v>2.5484897460937499</v>
      </c>
      <c r="S49" s="40">
        <v>2.5870080645161289</v>
      </c>
      <c r="T49" s="40">
        <v>2.7389251077586207</v>
      </c>
      <c r="U49" s="40">
        <v>3.0094938616071429</v>
      </c>
      <c r="V49" s="40">
        <v>3.0320184151785718</v>
      </c>
      <c r="W49" s="40">
        <v>3.5237824999999998</v>
      </c>
      <c r="X49" s="40">
        <v>3.6332128906249999</v>
      </c>
      <c r="Y49" s="40">
        <v>3.2910943509615387</v>
      </c>
      <c r="Z49" s="40">
        <v>3.6086126302083334</v>
      </c>
      <c r="AA49" s="40">
        <v>3.6913607336956522</v>
      </c>
    </row>
    <row r="50" spans="2:27" x14ac:dyDescent="0.25">
      <c r="B50" s="39" t="s">
        <v>45</v>
      </c>
      <c r="C50" s="40">
        <v>1</v>
      </c>
      <c r="D50" s="40">
        <v>1.0054453168128568</v>
      </c>
      <c r="E50" s="40">
        <v>1.0152245541018989</v>
      </c>
      <c r="F50" s="40">
        <v>1.034417315831442</v>
      </c>
      <c r="G50" s="40">
        <v>1.0628421565432742</v>
      </c>
      <c r="H50" s="40">
        <v>1.0344370130775824</v>
      </c>
      <c r="I50" s="40">
        <v>1.0940475309611895</v>
      </c>
      <c r="J50" s="40">
        <v>1.18074026263869</v>
      </c>
      <c r="K50" s="40">
        <v>1.2874527384112238</v>
      </c>
      <c r="L50" s="40">
        <v>1.3365050399721934</v>
      </c>
      <c r="M50" s="40">
        <v>1.3250453638550657</v>
      </c>
      <c r="N50" s="40">
        <v>1.4744230856417466</v>
      </c>
      <c r="O50" s="40">
        <v>1.7302590158773881</v>
      </c>
      <c r="P50" s="40">
        <v>1.8163132301930158</v>
      </c>
      <c r="Q50" s="40">
        <v>2.1088009554526277</v>
      </c>
      <c r="R50" s="40">
        <v>2.2362155828737262</v>
      </c>
      <c r="S50" s="40">
        <v>2.2526867203491294</v>
      </c>
      <c r="T50" s="40">
        <v>2.6690052351907667</v>
      </c>
      <c r="U50" s="40">
        <v>2.7629060293460448</v>
      </c>
      <c r="V50" s="40">
        <v>2.7808513610259444</v>
      </c>
      <c r="W50" s="40">
        <v>3.2227308654848805</v>
      </c>
      <c r="X50" s="40">
        <v>3.2685779148477407</v>
      </c>
      <c r="Y50" s="40">
        <v>3.2561027111574559</v>
      </c>
      <c r="Z50" s="40">
        <v>3.4387715607133873</v>
      </c>
      <c r="AA50" s="40">
        <v>3.4348942536868763</v>
      </c>
    </row>
    <row r="51" spans="2:27" x14ac:dyDescent="0.25">
      <c r="B51" s="39" t="s">
        <v>46</v>
      </c>
      <c r="C51" s="40">
        <v>1</v>
      </c>
      <c r="D51" s="40">
        <v>1.0253590380727764</v>
      </c>
      <c r="E51" s="40">
        <v>1.0483079356890161</v>
      </c>
      <c r="F51" s="40">
        <v>1.0594037843053172</v>
      </c>
      <c r="G51" s="40">
        <v>1.0968102360715557</v>
      </c>
      <c r="H51" s="40">
        <v>1.0461571864594896</v>
      </c>
      <c r="I51" s="40">
        <v>1.1567243317610063</v>
      </c>
      <c r="J51" s="40">
        <v>1.2171429432890222</v>
      </c>
      <c r="K51" s="40">
        <v>1.422144958726415</v>
      </c>
      <c r="L51" s="40">
        <v>1.4593840711175616</v>
      </c>
      <c r="M51" s="40">
        <v>1.4283608490566038</v>
      </c>
      <c r="N51" s="40">
        <v>1.6319887624861267</v>
      </c>
      <c r="O51" s="40">
        <v>1.7746301457975986</v>
      </c>
      <c r="P51" s="40">
        <v>1.797545025728988</v>
      </c>
      <c r="Q51" s="40">
        <v>1.9883216676810713</v>
      </c>
      <c r="R51" s="40">
        <v>1.9588416007303713</v>
      </c>
      <c r="S51" s="40">
        <v>2.0587071344339622</v>
      </c>
      <c r="T51" s="40">
        <v>2.2695350113858166</v>
      </c>
      <c r="U51" s="40">
        <v>2.1535200471698115</v>
      </c>
      <c r="V51" s="40">
        <v>2.2687507580862531</v>
      </c>
      <c r="W51" s="40">
        <v>2.4215718886066768</v>
      </c>
      <c r="X51" s="40">
        <v>2.321505813679245</v>
      </c>
      <c r="Y51" s="40">
        <v>2.2892606003896638</v>
      </c>
      <c r="Z51" s="40">
        <v>2.6243886034366577</v>
      </c>
      <c r="AA51" s="40">
        <v>2.4237401533018867</v>
      </c>
    </row>
    <row r="52" spans="2:27" x14ac:dyDescent="0.25">
      <c r="B52" s="39" t="s">
        <v>47</v>
      </c>
      <c r="C52" s="40">
        <v>1</v>
      </c>
      <c r="D52" s="40">
        <v>0.98664872542423565</v>
      </c>
      <c r="E52" s="40">
        <v>0.99831344546609868</v>
      </c>
      <c r="F52" s="40">
        <v>1.0119866996336995</v>
      </c>
      <c r="G52" s="40">
        <v>1.0309590380633857</v>
      </c>
      <c r="H52" s="40">
        <v>1.0443080063753039</v>
      </c>
      <c r="I52" s="40">
        <v>1.0923603909586348</v>
      </c>
      <c r="J52" s="40">
        <v>1.1563609609173435</v>
      </c>
      <c r="K52" s="40">
        <v>1.218038537755822</v>
      </c>
      <c r="L52" s="40">
        <v>1.2372861212861213</v>
      </c>
      <c r="M52" s="40">
        <v>1.2908686653152672</v>
      </c>
      <c r="N52" s="40">
        <v>1.3526692083426777</v>
      </c>
      <c r="O52" s="40">
        <v>1.5351973244147157</v>
      </c>
      <c r="P52" s="40">
        <v>1.5889934065934066</v>
      </c>
      <c r="Q52" s="40">
        <v>1.6973722862503351</v>
      </c>
      <c r="R52" s="40">
        <v>1.8578470445344126</v>
      </c>
      <c r="S52" s="40">
        <v>1.8672469450549447</v>
      </c>
      <c r="T52" s="40">
        <v>1.9955972058212057</v>
      </c>
      <c r="U52" s="40">
        <v>2.0734191145996861</v>
      </c>
      <c r="V52" s="40">
        <v>2.1627203381234152</v>
      </c>
      <c r="W52" s="40">
        <v>2.4899008996336995</v>
      </c>
      <c r="X52" s="40">
        <v>2.5467334899583176</v>
      </c>
      <c r="Y52" s="40">
        <v>2.4825064451480721</v>
      </c>
      <c r="Z52" s="40">
        <v>2.646887995204795</v>
      </c>
      <c r="AA52" s="40">
        <v>2.7026994708994709</v>
      </c>
    </row>
    <row r="53" spans="2:27" x14ac:dyDescent="0.25">
      <c r="B53" s="39" t="s">
        <v>48</v>
      </c>
      <c r="C53" s="40">
        <v>1</v>
      </c>
      <c r="D53" s="40">
        <v>0.99455304960678981</v>
      </c>
      <c r="E53" s="40">
        <v>1.010131161091975</v>
      </c>
      <c r="F53" s="40">
        <v>1.0249863696218442</v>
      </c>
      <c r="G53" s="40">
        <v>1.0765860533571248</v>
      </c>
      <c r="H53" s="40">
        <v>1.0401885972001259</v>
      </c>
      <c r="I53" s="40">
        <v>1.1339369183616064</v>
      </c>
      <c r="J53" s="40">
        <v>1.2020618363173747</v>
      </c>
      <c r="K53" s="40">
        <v>1.3339577213293841</v>
      </c>
      <c r="L53" s="40">
        <v>1.4046527331327603</v>
      </c>
      <c r="M53" s="40">
        <v>1.4734186630493915</v>
      </c>
      <c r="N53" s="40">
        <v>1.5895615160488072</v>
      </c>
      <c r="O53" s="40">
        <v>1.8548719607191346</v>
      </c>
      <c r="P53" s="40">
        <v>1.9293981954515271</v>
      </c>
      <c r="Q53" s="40">
        <v>2.0119714639296999</v>
      </c>
      <c r="R53" s="40">
        <v>2.2777243931450726</v>
      </c>
      <c r="S53" s="40">
        <v>2.2303910891816083</v>
      </c>
      <c r="T53" s="40">
        <v>2.5160207646180699</v>
      </c>
      <c r="U53" s="40">
        <v>2.7249663388962295</v>
      </c>
      <c r="V53" s="40">
        <v>2.8122828160173001</v>
      </c>
      <c r="W53" s="40">
        <v>3.1475438551515529</v>
      </c>
      <c r="X53" s="40">
        <v>3.3650008459512399</v>
      </c>
      <c r="Y53" s="40">
        <v>3.3957918564182212</v>
      </c>
      <c r="Z53" s="40">
        <v>3.4456113193184414</v>
      </c>
      <c r="AA53" s="40">
        <v>3.4889633574166261</v>
      </c>
    </row>
    <row r="54" spans="2:27" x14ac:dyDescent="0.25">
      <c r="B54" s="39" t="s">
        <v>49</v>
      </c>
      <c r="C54" s="40">
        <v>1</v>
      </c>
      <c r="D54" s="40">
        <v>0.98192587578270429</v>
      </c>
      <c r="E54" s="40">
        <v>0.97945038812562912</v>
      </c>
      <c r="F54" s="40">
        <v>1.0332956295819935</v>
      </c>
      <c r="G54" s="40">
        <v>1.0633191836662976</v>
      </c>
      <c r="H54" s="40">
        <v>1.0389272775991425</v>
      </c>
      <c r="I54" s="40">
        <v>1.0883137298069772</v>
      </c>
      <c r="J54" s="40">
        <v>1.1138382386232732</v>
      </c>
      <c r="K54" s="40">
        <v>1.2110757385612752</v>
      </c>
      <c r="L54" s="40">
        <v>1.26174694639882</v>
      </c>
      <c r="M54" s="40">
        <v>1.2955657948530954</v>
      </c>
      <c r="N54" s="40">
        <v>1.3888790737665335</v>
      </c>
      <c r="O54" s="40">
        <v>1.5095592963873652</v>
      </c>
      <c r="P54" s="40">
        <v>1.5779233001333226</v>
      </c>
      <c r="Q54" s="40">
        <v>1.7273896521484944</v>
      </c>
      <c r="R54" s="40">
        <v>2.0169833946906501</v>
      </c>
      <c r="S54" s="40">
        <v>2.0577341907824223</v>
      </c>
      <c r="T54" s="40">
        <v>2.1405108516777966</v>
      </c>
      <c r="U54" s="40">
        <v>2.3423424843848171</v>
      </c>
      <c r="V54" s="40">
        <v>2.4697639950776069</v>
      </c>
      <c r="W54" s="40">
        <v>2.6662699493516588</v>
      </c>
      <c r="X54" s="40">
        <v>2.8639485359056809</v>
      </c>
      <c r="Y54" s="40">
        <v>2.959180882385108</v>
      </c>
      <c r="Z54" s="40">
        <v>3.0755226152197213</v>
      </c>
      <c r="AA54" s="40">
        <v>3.1836870265216302</v>
      </c>
    </row>
    <row r="55" spans="2:27" x14ac:dyDescent="0.25">
      <c r="B55" s="39" t="s">
        <v>50</v>
      </c>
      <c r="C55" s="40">
        <v>1</v>
      </c>
      <c r="D55" s="40">
        <v>0.99099005001630758</v>
      </c>
      <c r="E55" s="40">
        <v>1.0073839033546161</v>
      </c>
      <c r="F55" s="40">
        <v>1.0298928403808985</v>
      </c>
      <c r="G55" s="40">
        <v>1.0534458664177939</v>
      </c>
      <c r="H55" s="40">
        <v>1.0396028149206513</v>
      </c>
      <c r="I55" s="40">
        <v>1.1019424381317091</v>
      </c>
      <c r="J55" s="40">
        <v>1.1745235065710389</v>
      </c>
      <c r="K55" s="40">
        <v>1.2576681709514801</v>
      </c>
      <c r="L55" s="40">
        <v>1.3119224960870859</v>
      </c>
      <c r="M55" s="40">
        <v>1.3630874558870334</v>
      </c>
      <c r="N55" s="40">
        <v>1.4609572770139552</v>
      </c>
      <c r="O55" s="40">
        <v>1.6359717372077884</v>
      </c>
      <c r="P55" s="40">
        <v>1.7223145692217152</v>
      </c>
      <c r="Q55" s="40">
        <v>1.8695197945661264</v>
      </c>
      <c r="R55" s="40">
        <v>2.0395137284176323</v>
      </c>
      <c r="S55" s="40">
        <v>2.0297180700077222</v>
      </c>
      <c r="T55" s="40">
        <v>2.2203536235219063</v>
      </c>
      <c r="U55" s="40">
        <v>2.3223699740373327</v>
      </c>
      <c r="V55" s="40">
        <v>2.4050300842177514</v>
      </c>
      <c r="W55" s="40">
        <v>2.6311785664790381</v>
      </c>
      <c r="X55" s="40">
        <v>2.7200447347874319</v>
      </c>
      <c r="Y55" s="40">
        <v>2.7455304114675618</v>
      </c>
      <c r="Z55" s="40">
        <v>2.9140673324315562</v>
      </c>
      <c r="AA55" s="40">
        <v>2.9803292474768694</v>
      </c>
    </row>
    <row r="56" spans="2:27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2:27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2:27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2:27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2:27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2:27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2:27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2:27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2:27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7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2:27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2:27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7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2:27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2:27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2:27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2:27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</sheetData>
  <conditionalFormatting pivot="1" sqref="C7:AA55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5C5B6-0CF6-4358-AF6D-F0BAD0B99E4B}">
  <sheetPr>
    <tabColor rgb="FFFF0000"/>
  </sheetPr>
  <dimension ref="B2:B23"/>
  <sheetViews>
    <sheetView tabSelected="1" workbookViewId="0">
      <selection activeCell="B2" sqref="B2"/>
    </sheetView>
  </sheetViews>
  <sheetFormatPr baseColWidth="10" defaultRowHeight="12" x14ac:dyDescent="0.25"/>
  <cols>
    <col min="1" max="1" width="11.42578125" style="73"/>
    <col min="2" max="2" width="157" style="73" customWidth="1"/>
    <col min="3" max="16384" width="11.42578125" style="73"/>
  </cols>
  <sheetData>
    <row r="2" spans="2:2" ht="18" x14ac:dyDescent="0.35">
      <c r="B2" s="72" t="s">
        <v>123</v>
      </c>
    </row>
    <row r="3" spans="2:2" ht="13.8" x14ac:dyDescent="0.3">
      <c r="B3" s="74"/>
    </row>
    <row r="4" spans="2:2" ht="13.8" x14ac:dyDescent="0.3">
      <c r="B4" s="75"/>
    </row>
    <row r="5" spans="2:2" ht="21.6" customHeight="1" x14ac:dyDescent="0.3">
      <c r="B5" s="79" t="s">
        <v>124</v>
      </c>
    </row>
    <row r="6" spans="2:2" ht="21.6" customHeight="1" x14ac:dyDescent="0.3">
      <c r="B6" s="79" t="s">
        <v>125</v>
      </c>
    </row>
    <row r="7" spans="2:2" ht="21.6" customHeight="1" x14ac:dyDescent="0.3">
      <c r="B7" s="79" t="s">
        <v>126</v>
      </c>
    </row>
    <row r="8" spans="2:2" ht="13.8" customHeight="1" x14ac:dyDescent="0.3">
      <c r="B8" s="79"/>
    </row>
    <row r="9" spans="2:2" ht="25.2" customHeight="1" x14ac:dyDescent="0.3">
      <c r="B9" s="80" t="s">
        <v>127</v>
      </c>
    </row>
    <row r="10" spans="2:2" ht="25.2" customHeight="1" x14ac:dyDescent="0.3">
      <c r="B10" s="79" t="s">
        <v>128</v>
      </c>
    </row>
    <row r="11" spans="2:2" ht="25.2" customHeight="1" x14ac:dyDescent="0.3">
      <c r="B11" s="81" t="s">
        <v>135</v>
      </c>
    </row>
    <row r="12" spans="2:2" ht="25.2" customHeight="1" x14ac:dyDescent="0.3">
      <c r="B12" s="79" t="s">
        <v>129</v>
      </c>
    </row>
    <row r="13" spans="2:2" ht="51.6" customHeight="1" x14ac:dyDescent="0.25">
      <c r="B13" s="82" t="s">
        <v>137</v>
      </c>
    </row>
    <row r="14" spans="2:2" ht="13.8" x14ac:dyDescent="0.3">
      <c r="B14" s="74"/>
    </row>
    <row r="15" spans="2:2" ht="13.8" x14ac:dyDescent="0.3">
      <c r="B15" s="74"/>
    </row>
    <row r="16" spans="2:2" ht="13.8" x14ac:dyDescent="0.3">
      <c r="B16" s="76"/>
    </row>
    <row r="17" spans="2:2" ht="13.8" x14ac:dyDescent="0.3">
      <c r="B17" s="74" t="s">
        <v>130</v>
      </c>
    </row>
    <row r="18" spans="2:2" ht="13.8" x14ac:dyDescent="0.3">
      <c r="B18" s="74"/>
    </row>
    <row r="19" spans="2:2" ht="13.8" x14ac:dyDescent="0.3">
      <c r="B19" s="76"/>
    </row>
    <row r="20" spans="2:2" x14ac:dyDescent="0.25">
      <c r="B20" s="77" t="s">
        <v>131</v>
      </c>
    </row>
    <row r="21" spans="2:2" x14ac:dyDescent="0.25">
      <c r="B21" s="77" t="s">
        <v>132</v>
      </c>
    </row>
    <row r="22" spans="2:2" x14ac:dyDescent="0.25">
      <c r="B22" s="78" t="s">
        <v>133</v>
      </c>
    </row>
    <row r="23" spans="2:2" x14ac:dyDescent="0.25">
      <c r="B23" s="77" t="s">
        <v>134</v>
      </c>
    </row>
  </sheetData>
  <hyperlinks>
    <hyperlink ref="B22" r:id="rId1" xr:uid="{0001EF61-D5C3-43B4-82E4-D6A2134AB31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36CE2-A643-41E2-9527-FB5B45FC7DBA}">
  <sheetPr>
    <tabColor theme="9" tint="0.79998168889431442"/>
  </sheetPr>
  <dimension ref="B1:AA69"/>
  <sheetViews>
    <sheetView showGridLines="0" showRowColHeaders="0" workbookViewId="0">
      <selection activeCell="AC26" sqref="AC26"/>
    </sheetView>
  </sheetViews>
  <sheetFormatPr baseColWidth="10" defaultRowHeight="12" x14ac:dyDescent="0.25"/>
  <cols>
    <col min="1" max="1" width="3.140625" style="25" customWidth="1"/>
    <col min="2" max="2" width="24.28515625" style="26" customWidth="1"/>
    <col min="3" max="27" width="10.28515625" style="26" customWidth="1"/>
    <col min="28" max="16384" width="11.42578125" style="25"/>
  </cols>
  <sheetData>
    <row r="1" spans="2:27" ht="8.4" customHeight="1" x14ac:dyDescent="0.25"/>
    <row r="2" spans="2:27" ht="28.2" customHeight="1" x14ac:dyDescent="0.25">
      <c r="B2" s="86" t="str">
        <f>P_melkemengde!E2</f>
        <v>Innveid melkemengde til meieri i Trøndelag 1995 - 2019 i tusen liter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31" t="s">
        <v>120</v>
      </c>
      <c r="T2" s="31" t="s">
        <v>120</v>
      </c>
      <c r="U2" s="31" t="s">
        <v>120</v>
      </c>
      <c r="V2" s="31" t="s">
        <v>120</v>
      </c>
      <c r="W2" s="31" t="s">
        <v>120</v>
      </c>
      <c r="X2" s="31" t="s">
        <v>120</v>
      </c>
      <c r="Y2" s="87" t="s">
        <v>54</v>
      </c>
      <c r="Z2" s="87"/>
      <c r="AA2" s="87"/>
    </row>
    <row r="3" spans="2:27" x14ac:dyDescent="0.25">
      <c r="B3" s="31" t="s">
        <v>53</v>
      </c>
      <c r="C3" s="36">
        <f>IF(P_melkemengde!C6=0," ",P_melkemengde!C6)</f>
        <v>1995</v>
      </c>
      <c r="D3" s="36">
        <f>IF(P_melkemengde!D6=0," ",P_melkemengde!D6)</f>
        <v>1996</v>
      </c>
      <c r="E3" s="36">
        <f>IF(P_melkemengde!E6=0," ",P_melkemengde!E6)</f>
        <v>1997</v>
      </c>
      <c r="F3" s="36">
        <f>IF(P_melkemengde!F6=0," ",P_melkemengde!F6)</f>
        <v>1998</v>
      </c>
      <c r="G3" s="36">
        <f>IF(P_melkemengde!G6=0," ",P_melkemengde!G6)</f>
        <v>1999</v>
      </c>
      <c r="H3" s="36">
        <f>IF(P_melkemengde!H6=0," ",P_melkemengde!H6)</f>
        <v>2000</v>
      </c>
      <c r="I3" s="36">
        <f>IF(P_melkemengde!I6=0," ",P_melkemengde!I6)</f>
        <v>2001</v>
      </c>
      <c r="J3" s="36">
        <f>IF(P_melkemengde!J6=0," ",P_melkemengde!J6)</f>
        <v>2002</v>
      </c>
      <c r="K3" s="36">
        <f>IF(P_melkemengde!K6=0," ",P_melkemengde!K6)</f>
        <v>2003</v>
      </c>
      <c r="L3" s="36">
        <f>IF(P_melkemengde!L6=0," ",P_melkemengde!L6)</f>
        <v>2004</v>
      </c>
      <c r="M3" s="36">
        <f>IF(P_melkemengde!M6=0," ",P_melkemengde!M6)</f>
        <v>2005</v>
      </c>
      <c r="N3" s="36">
        <f>IF(P_melkemengde!N6=0," ",P_melkemengde!N6)</f>
        <v>2006</v>
      </c>
      <c r="O3" s="36">
        <f>IF(P_melkemengde!O6=0," ",P_melkemengde!O6)</f>
        <v>2007</v>
      </c>
      <c r="P3" s="36">
        <f>IF(P_melkemengde!P6=0," ",P_melkemengde!P6)</f>
        <v>2008</v>
      </c>
      <c r="Q3" s="36">
        <f>IF(P_melkemengde!Q6=0," ",P_melkemengde!Q6)</f>
        <v>2009</v>
      </c>
      <c r="R3" s="36">
        <f>IF(P_melkemengde!R6=0," ",P_melkemengde!R6)</f>
        <v>2010</v>
      </c>
      <c r="S3" s="36">
        <f>IF(P_melkemengde!S6=0," ",P_melkemengde!S6)</f>
        <v>2011</v>
      </c>
      <c r="T3" s="36">
        <f>IF(P_melkemengde!T6=0," ",P_melkemengde!T6)</f>
        <v>2012</v>
      </c>
      <c r="U3" s="36">
        <f>IF(P_melkemengde!U6=0," ",P_melkemengde!U6)</f>
        <v>2013</v>
      </c>
      <c r="V3" s="36">
        <f>IF(P_melkemengde!V6=0," ",P_melkemengde!V6)</f>
        <v>2014</v>
      </c>
      <c r="W3" s="36">
        <f>IF(P_melkemengde!W6=0," ",P_melkemengde!W6)</f>
        <v>2015</v>
      </c>
      <c r="X3" s="36">
        <f>IF(P_melkemengde!X6=0," ",P_melkemengde!X6)</f>
        <v>2016</v>
      </c>
      <c r="Y3" s="36">
        <f>IF(P_melkemengde!Y6=0," ",P_melkemengde!Y6)</f>
        <v>2017</v>
      </c>
      <c r="Z3" s="36">
        <f>IF(P_melkemengde!Z6=0," ",P_melkemengde!Z6)</f>
        <v>2018</v>
      </c>
      <c r="AA3" s="36">
        <f>IF(P_melkemengde!AA6=0," ",P_melkemengde!AA6)</f>
        <v>2019</v>
      </c>
    </row>
    <row r="4" spans="2:27" x14ac:dyDescent="0.25">
      <c r="B4" s="30" t="str">
        <f>IF(P_melkemengde!B7=0," ",P_melkemengde!B7)</f>
        <v>5001 Trondheim</v>
      </c>
      <c r="C4" s="34">
        <f>IF(P_melkemengde!C7=0," ",P_melkemengde!C7)</f>
        <v>6837</v>
      </c>
      <c r="D4" s="34">
        <f>IF(P_melkemengde!D7=0," ",P_melkemengde!D7)</f>
        <v>6680</v>
      </c>
      <c r="E4" s="34">
        <f>IF(P_melkemengde!E7=0," ",P_melkemengde!E7)</f>
        <v>6509.0870000000004</v>
      </c>
      <c r="F4" s="34">
        <f>IF(P_melkemengde!F7=0," ",P_melkemengde!F7)</f>
        <v>6377.308</v>
      </c>
      <c r="G4" s="34">
        <f>IF(P_melkemengde!G7=0," ",P_melkemengde!G7)</f>
        <v>6380.4369999999999</v>
      </c>
      <c r="H4" s="34">
        <f>IF(P_melkemengde!H7=0," ",P_melkemengde!H7)</f>
        <v>5796.1149999999998</v>
      </c>
      <c r="I4" s="34">
        <f>IF(P_melkemengde!I7=0," ",P_melkemengde!I7)</f>
        <v>5377.9539999999997</v>
      </c>
      <c r="J4" s="34">
        <f>IF(P_melkemengde!J7=0," ",P_melkemengde!J7)</f>
        <v>5129.1310000000003</v>
      </c>
      <c r="K4" s="34">
        <f>IF(P_melkemengde!K7=0," ",P_melkemengde!K7)</f>
        <v>5000.47</v>
      </c>
      <c r="L4" s="34">
        <f>IF(P_melkemengde!L7=0," ",P_melkemengde!L7)</f>
        <v>4997</v>
      </c>
      <c r="M4" s="34">
        <f>IF(P_melkemengde!M7=0," ",P_melkemengde!M7)</f>
        <v>4839</v>
      </c>
      <c r="N4" s="34">
        <f>IF(P_melkemengde!N7=0," ",P_melkemengde!N7)</f>
        <v>4537</v>
      </c>
      <c r="O4" s="34">
        <f>IF(P_melkemengde!O7=0," ",P_melkemengde!O7)</f>
        <v>4681</v>
      </c>
      <c r="P4" s="34">
        <f>IF(P_melkemengde!P7=0," ",P_melkemengde!P7)</f>
        <v>4409</v>
      </c>
      <c r="Q4" s="34">
        <f>IF(P_melkemengde!Q7=0," ",P_melkemengde!Q7)</f>
        <v>4368</v>
      </c>
      <c r="R4" s="34">
        <f>IF(P_melkemengde!R7=0," ",P_melkemengde!R7)</f>
        <v>4579.25</v>
      </c>
      <c r="S4" s="34">
        <f>IF(P_melkemengde!S7=0," ",P_melkemengde!S7)</f>
        <v>4496.9489999999996</v>
      </c>
      <c r="T4" s="34">
        <f>IF(P_melkemengde!T7=0," ",P_melkemengde!T7)</f>
        <v>4540.2790000000005</v>
      </c>
      <c r="U4" s="34">
        <f>IF(P_melkemengde!U7=0," ",P_melkemengde!U7)</f>
        <v>4577.951</v>
      </c>
      <c r="V4" s="34">
        <f>IF(P_melkemengde!V7=0," ",P_melkemengde!V7)</f>
        <v>4347.8869999999997</v>
      </c>
      <c r="W4" s="34">
        <f>IF(P_melkemengde!W7=0," ",P_melkemengde!W7)</f>
        <v>4386.1289999999999</v>
      </c>
      <c r="X4" s="34">
        <f>IF(P_melkemengde!X7=0," ",P_melkemengde!X7)</f>
        <v>4360.049</v>
      </c>
      <c r="Y4" s="34">
        <f>IF(P_melkemengde!Y7=0," ",P_melkemengde!Y7)</f>
        <v>3802.558</v>
      </c>
      <c r="Z4" s="34">
        <f>IF(P_melkemengde!Z7=0," ",P_melkemengde!Z7)</f>
        <v>3394.7420000000002</v>
      </c>
      <c r="AA4" s="34">
        <f>IF(P_melkemengde!AA7=0," ",P_melkemengde!AA7)</f>
        <v>3273.5309999999999</v>
      </c>
    </row>
    <row r="5" spans="2:27" x14ac:dyDescent="0.25">
      <c r="B5" s="30" t="str">
        <f>IF(P_melkemengde!B8=0," ",P_melkemengde!B8)</f>
        <v>5004 Steinkjer</v>
      </c>
      <c r="C5" s="34">
        <f>IF(P_melkemengde!C8=0," ",P_melkemengde!C8)</f>
        <v>32673</v>
      </c>
      <c r="D5" s="34">
        <f>IF(P_melkemengde!D8=0," ",P_melkemengde!D8)</f>
        <v>32267</v>
      </c>
      <c r="E5" s="34">
        <f>IF(P_melkemengde!E8=0," ",P_melkemengde!E8)</f>
        <v>32612.413</v>
      </c>
      <c r="F5" s="34">
        <f>IF(P_melkemengde!F8=0," ",P_melkemengde!F8)</f>
        <v>32936.061999999998</v>
      </c>
      <c r="G5" s="34">
        <f>IF(P_melkemengde!G8=0," ",P_melkemengde!G8)</f>
        <v>32201.917000000001</v>
      </c>
      <c r="H5" s="34">
        <f>IF(P_melkemengde!H8=0," ",P_melkemengde!H8)</f>
        <v>30469.469000000001</v>
      </c>
      <c r="I5" s="34">
        <f>IF(P_melkemengde!I8=0," ",P_melkemengde!I8)</f>
        <v>29602.946</v>
      </c>
      <c r="J5" s="34">
        <f>IF(P_melkemengde!J8=0," ",P_melkemengde!J8)</f>
        <v>30212.715</v>
      </c>
      <c r="K5" s="34">
        <f>IF(P_melkemengde!K8=0," ",P_melkemengde!K8)</f>
        <v>30875.761999999999</v>
      </c>
      <c r="L5" s="34">
        <f>IF(P_melkemengde!L8=0," ",P_melkemengde!L8)</f>
        <v>31398</v>
      </c>
      <c r="M5" s="34">
        <f>IF(P_melkemengde!M8=0," ",P_melkemengde!M8)</f>
        <v>31397</v>
      </c>
      <c r="N5" s="34">
        <f>IF(P_melkemengde!N8=0," ",P_melkemengde!N8)</f>
        <v>31084</v>
      </c>
      <c r="O5" s="34">
        <f>IF(P_melkemengde!O8=0," ",P_melkemengde!O8)</f>
        <v>32787</v>
      </c>
      <c r="P5" s="34">
        <f>IF(P_melkemengde!P8=0," ",P_melkemengde!P8)</f>
        <v>31714</v>
      </c>
      <c r="Q5" s="34">
        <f>IF(P_melkemengde!Q8=0," ",P_melkemengde!Q8)</f>
        <v>31483</v>
      </c>
      <c r="R5" s="34">
        <f>IF(P_melkemengde!R8=0," ",P_melkemengde!R8)</f>
        <v>31690.920999999998</v>
      </c>
      <c r="S5" s="34">
        <f>IF(P_melkemengde!S8=0," ",P_melkemengde!S8)</f>
        <v>31103.969000000001</v>
      </c>
      <c r="T5" s="34">
        <f>IF(P_melkemengde!T8=0," ",P_melkemengde!T8)</f>
        <v>32175.293000000001</v>
      </c>
      <c r="U5" s="34">
        <f>IF(P_melkemengde!U8=0," ",P_melkemengde!U8)</f>
        <v>31374.879000000001</v>
      </c>
      <c r="V5" s="34">
        <f>IF(P_melkemengde!V8=0," ",P_melkemengde!V8)</f>
        <v>30079.007000000001</v>
      </c>
      <c r="W5" s="34">
        <f>IF(P_melkemengde!W8=0," ",P_melkemengde!W8)</f>
        <v>30133.654999999999</v>
      </c>
      <c r="X5" s="34">
        <f>IF(P_melkemengde!X8=0," ",P_melkemengde!X8)</f>
        <v>30239.131000000001</v>
      </c>
      <c r="Y5" s="34">
        <f>IF(P_melkemengde!Y8=0," ",P_melkemengde!Y8)</f>
        <v>29040.839</v>
      </c>
      <c r="Z5" s="34">
        <f>IF(P_melkemengde!Z8=0," ",P_melkemengde!Z8)</f>
        <v>30028.251</v>
      </c>
      <c r="AA5" s="34">
        <f>IF(P_melkemengde!AA8=0," ",P_melkemengde!AA8)</f>
        <v>29187.09</v>
      </c>
    </row>
    <row r="6" spans="2:27" x14ac:dyDescent="0.25">
      <c r="B6" s="30" t="str">
        <f>IF(P_melkemengde!B9=0," ",P_melkemengde!B9)</f>
        <v>5005 Namsos</v>
      </c>
      <c r="C6" s="34">
        <f>IF(P_melkemengde!C9=0," ",P_melkemengde!C9)</f>
        <v>5009</v>
      </c>
      <c r="D6" s="34">
        <f>IF(P_melkemengde!D9=0," ",P_melkemengde!D9)</f>
        <v>4947</v>
      </c>
      <c r="E6" s="34">
        <f>IF(P_melkemengde!E9=0," ",P_melkemengde!E9)</f>
        <v>4992.3950000000004</v>
      </c>
      <c r="F6" s="34">
        <f>IF(P_melkemengde!F9=0," ",P_melkemengde!F9)</f>
        <v>4926.6220000000003</v>
      </c>
      <c r="G6" s="34">
        <f>IF(P_melkemengde!G9=0," ",P_melkemengde!G9)</f>
        <v>4898.0640000000003</v>
      </c>
      <c r="H6" s="34">
        <f>IF(P_melkemengde!H9=0," ",P_melkemengde!H9)</f>
        <v>4493.4409999999998</v>
      </c>
      <c r="I6" s="34">
        <f>IF(P_melkemengde!I9=0," ",P_melkemengde!I9)</f>
        <v>4193.9179999999997</v>
      </c>
      <c r="J6" s="34">
        <f>IF(P_melkemengde!J9=0," ",P_melkemengde!J9)</f>
        <v>4145.6989999999996</v>
      </c>
      <c r="K6" s="34">
        <f>IF(P_melkemengde!K9=0," ",P_melkemengde!K9)</f>
        <v>4013.2310000000002</v>
      </c>
      <c r="L6" s="34">
        <f>IF(P_melkemengde!L9=0," ",P_melkemengde!L9)</f>
        <v>3932</v>
      </c>
      <c r="M6" s="34">
        <f>IF(P_melkemengde!M9=0," ",P_melkemengde!M9)</f>
        <v>3875</v>
      </c>
      <c r="N6" s="34">
        <f>IF(P_melkemengde!N9=0," ",P_melkemengde!N9)</f>
        <v>3806</v>
      </c>
      <c r="O6" s="34">
        <f>IF(P_melkemengde!O9=0," ",P_melkemengde!O9)</f>
        <v>4048</v>
      </c>
      <c r="P6" s="34">
        <f>IF(P_melkemengde!P9=0," ",P_melkemengde!P9)</f>
        <v>3800</v>
      </c>
      <c r="Q6" s="34">
        <f>IF(P_melkemengde!Q9=0," ",P_melkemengde!Q9)</f>
        <v>4176</v>
      </c>
      <c r="R6" s="34">
        <f>IF(P_melkemengde!R9=0," ",P_melkemengde!R9)</f>
        <v>4351.6559999999999</v>
      </c>
      <c r="S6" s="34">
        <f>IF(P_melkemengde!S9=0," ",P_melkemengde!S9)</f>
        <v>4191.5389999999998</v>
      </c>
      <c r="T6" s="34">
        <f>IF(P_melkemengde!T9=0," ",P_melkemengde!T9)</f>
        <v>4332.2979999999998</v>
      </c>
      <c r="U6" s="34">
        <f>IF(P_melkemengde!U9=0," ",P_melkemengde!U9)</f>
        <v>4259.68</v>
      </c>
      <c r="V6" s="34">
        <f>IF(P_melkemengde!V9=0," ",P_melkemengde!V9)</f>
        <v>4355.9350000000004</v>
      </c>
      <c r="W6" s="34">
        <f>IF(P_melkemengde!W9=0," ",P_melkemengde!W9)</f>
        <v>4542.09</v>
      </c>
      <c r="X6" s="34">
        <f>IF(P_melkemengde!X9=0," ",P_melkemengde!X9)</f>
        <v>4397.357</v>
      </c>
      <c r="Y6" s="34">
        <f>IF(P_melkemengde!Y9=0," ",P_melkemengde!Y9)</f>
        <v>4216.8509999999997</v>
      </c>
      <c r="Z6" s="34">
        <f>IF(P_melkemengde!Z9=0," ",P_melkemengde!Z9)</f>
        <v>4430.0870000000004</v>
      </c>
      <c r="AA6" s="34">
        <f>IF(P_melkemengde!AA9=0," ",P_melkemengde!AA9)</f>
        <v>4307.3130000000001</v>
      </c>
    </row>
    <row r="7" spans="2:27" x14ac:dyDescent="0.25">
      <c r="B7" s="30" t="str">
        <f>IF(P_melkemengde!B10=0," ",P_melkemengde!B10)</f>
        <v>5011 Hemne</v>
      </c>
      <c r="C7" s="34">
        <f>IF(P_melkemengde!C10=0," ",P_melkemengde!C10)</f>
        <v>5937</v>
      </c>
      <c r="D7" s="34">
        <f>IF(P_melkemengde!D10=0," ",P_melkemengde!D10)</f>
        <v>5828</v>
      </c>
      <c r="E7" s="34">
        <f>IF(P_melkemengde!E10=0," ",P_melkemengde!E10)</f>
        <v>5868.1790000000001</v>
      </c>
      <c r="F7" s="34">
        <f>IF(P_melkemengde!F10=0," ",P_melkemengde!F10)</f>
        <v>5780.57</v>
      </c>
      <c r="G7" s="34">
        <f>IF(P_melkemengde!G10=0," ",P_melkemengde!G10)</f>
        <v>5652.14</v>
      </c>
      <c r="H7" s="34">
        <f>IF(P_melkemengde!H10=0," ",P_melkemengde!H10)</f>
        <v>5432.076</v>
      </c>
      <c r="I7" s="34">
        <f>IF(P_melkemengde!I10=0," ",P_melkemengde!I10)</f>
        <v>5173.5519999999997</v>
      </c>
      <c r="J7" s="34">
        <f>IF(P_melkemengde!J10=0," ",P_melkemengde!J10)</f>
        <v>4960.8680000000004</v>
      </c>
      <c r="K7" s="34">
        <f>IF(P_melkemengde!K10=0," ",P_melkemengde!K10)</f>
        <v>5080.143</v>
      </c>
      <c r="L7" s="34">
        <f>IF(P_melkemengde!L10=0," ",P_melkemengde!L10)</f>
        <v>5171</v>
      </c>
      <c r="M7" s="34">
        <f>IF(P_melkemengde!M10=0," ",P_melkemengde!M10)</f>
        <v>5345</v>
      </c>
      <c r="N7" s="34">
        <f>IF(P_melkemengde!N10=0," ",P_melkemengde!N10)</f>
        <v>5431</v>
      </c>
      <c r="O7" s="34">
        <f>IF(P_melkemengde!O10=0," ",P_melkemengde!O10)</f>
        <v>5608</v>
      </c>
      <c r="P7" s="34">
        <f>IF(P_melkemengde!P10=0," ",P_melkemengde!P10)</f>
        <v>5490</v>
      </c>
      <c r="Q7" s="34">
        <f>IF(P_melkemengde!Q10=0," ",P_melkemengde!Q10)</f>
        <v>5431</v>
      </c>
      <c r="R7" s="34">
        <f>IF(P_melkemengde!R10=0," ",P_melkemengde!R10)</f>
        <v>5679.259</v>
      </c>
      <c r="S7" s="34">
        <f>IF(P_melkemengde!S10=0," ",P_melkemengde!S10)</f>
        <v>5453.5420000000004</v>
      </c>
      <c r="T7" s="34">
        <f>IF(P_melkemengde!T10=0," ",P_melkemengde!T10)</f>
        <v>5713.9650000000001</v>
      </c>
      <c r="U7" s="34">
        <f>IF(P_melkemengde!U10=0," ",P_melkemengde!U10)</f>
        <v>5947.5720000000001</v>
      </c>
      <c r="V7" s="34">
        <f>IF(P_melkemengde!V10=0," ",P_melkemengde!V10)</f>
        <v>6268.82</v>
      </c>
      <c r="W7" s="34">
        <f>IF(P_melkemengde!W10=0," ",P_melkemengde!W10)</f>
        <v>6462.5640000000003</v>
      </c>
      <c r="X7" s="34">
        <f>IF(P_melkemengde!X10=0," ",P_melkemengde!X10)</f>
        <v>6872.8720000000003</v>
      </c>
      <c r="Y7" s="34">
        <f>IF(P_melkemengde!Y10=0," ",P_melkemengde!Y10)</f>
        <v>6895.2740000000003</v>
      </c>
      <c r="Z7" s="34">
        <f>IF(P_melkemengde!Z10=0," ",P_melkemengde!Z10)</f>
        <v>7080.8639999999996</v>
      </c>
      <c r="AA7" s="34">
        <f>IF(P_melkemengde!AA10=0," ",P_melkemengde!AA10)</f>
        <v>6950.2039999999997</v>
      </c>
    </row>
    <row r="8" spans="2:27" x14ac:dyDescent="0.25">
      <c r="B8" s="30" t="str">
        <f>IF(P_melkemengde!B11=0," ",P_melkemengde!B11)</f>
        <v>5012 Snillfjord</v>
      </c>
      <c r="C8" s="34">
        <f>IF(P_melkemengde!C11=0," ",P_melkemengde!C11)</f>
        <v>4049</v>
      </c>
      <c r="D8" s="34">
        <f>IF(P_melkemengde!D11=0," ",P_melkemengde!D11)</f>
        <v>4010</v>
      </c>
      <c r="E8" s="34">
        <f>IF(P_melkemengde!E11=0," ",P_melkemengde!E11)</f>
        <v>4072.6689999999999</v>
      </c>
      <c r="F8" s="34">
        <f>IF(P_melkemengde!F11=0," ",P_melkemengde!F11)</f>
        <v>4039.5509999999999</v>
      </c>
      <c r="G8" s="34">
        <f>IF(P_melkemengde!G11=0," ",P_melkemengde!G11)</f>
        <v>3987.9569999999999</v>
      </c>
      <c r="H8" s="34">
        <f>IF(P_melkemengde!H11=0," ",P_melkemengde!H11)</f>
        <v>3595.2</v>
      </c>
      <c r="I8" s="34">
        <f>IF(P_melkemengde!I11=0," ",P_melkemengde!I11)</f>
        <v>3580.4780000000001</v>
      </c>
      <c r="J8" s="34">
        <f>IF(P_melkemengde!J11=0," ",P_melkemengde!J11)</f>
        <v>3479.8270000000002</v>
      </c>
      <c r="K8" s="34">
        <f>IF(P_melkemengde!K11=0," ",P_melkemengde!K11)</f>
        <v>3566.395</v>
      </c>
      <c r="L8" s="34">
        <f>IF(P_melkemengde!L11=0," ",P_melkemengde!L11)</f>
        <v>3665</v>
      </c>
      <c r="M8" s="34">
        <f>IF(P_melkemengde!M11=0," ",P_melkemengde!M11)</f>
        <v>3469</v>
      </c>
      <c r="N8" s="34">
        <f>IF(P_melkemengde!N11=0," ",P_melkemengde!N11)</f>
        <v>3461</v>
      </c>
      <c r="O8" s="34">
        <f>IF(P_melkemengde!O11=0," ",P_melkemengde!O11)</f>
        <v>3430</v>
      </c>
      <c r="P8" s="34">
        <f>IF(P_melkemengde!P11=0," ",P_melkemengde!P11)</f>
        <v>3437</v>
      </c>
      <c r="Q8" s="34">
        <f>IF(P_melkemengde!Q11=0," ",P_melkemengde!Q11)</f>
        <v>3513</v>
      </c>
      <c r="R8" s="34">
        <f>IF(P_melkemengde!R11=0," ",P_melkemengde!R11)</f>
        <v>3515.6239999999998</v>
      </c>
      <c r="S8" s="34">
        <f>IF(P_melkemengde!S11=0," ",P_melkemengde!S11)</f>
        <v>3402.0039999999999</v>
      </c>
      <c r="T8" s="34">
        <f>IF(P_melkemengde!T11=0," ",P_melkemengde!T11)</f>
        <v>3577.91</v>
      </c>
      <c r="U8" s="34">
        <f>IF(P_melkemengde!U11=0," ",P_melkemengde!U11)</f>
        <v>3568.66</v>
      </c>
      <c r="V8" s="34">
        <f>IF(P_melkemengde!V11=0," ",P_melkemengde!V11)</f>
        <v>3536.9949999999999</v>
      </c>
      <c r="W8" s="34">
        <f>IF(P_melkemengde!W11=0," ",P_melkemengde!W11)</f>
        <v>3662.8049999999998</v>
      </c>
      <c r="X8" s="34">
        <f>IF(P_melkemengde!X11=0," ",P_melkemengde!X11)</f>
        <v>3565.422</v>
      </c>
      <c r="Y8" s="34">
        <f>IF(P_melkemengde!Y11=0," ",P_melkemengde!Y11)</f>
        <v>3324.7919999999999</v>
      </c>
      <c r="Z8" s="34">
        <f>IF(P_melkemengde!Z11=0," ",P_melkemengde!Z11)</f>
        <v>3308.078</v>
      </c>
      <c r="AA8" s="34">
        <f>IF(P_melkemengde!AA11=0," ",P_melkemengde!AA11)</f>
        <v>3265.616</v>
      </c>
    </row>
    <row r="9" spans="2:27" x14ac:dyDescent="0.25">
      <c r="B9" s="30" t="str">
        <f>IF(P_melkemengde!B12=0," ",P_melkemengde!B12)</f>
        <v>5013 Hitra</v>
      </c>
      <c r="C9" s="34">
        <f>IF(P_melkemengde!C12=0," ",P_melkemengde!C12)</f>
        <v>4185</v>
      </c>
      <c r="D9" s="34">
        <f>IF(P_melkemengde!D12=0," ",P_melkemengde!D12)</f>
        <v>4182</v>
      </c>
      <c r="E9" s="34">
        <f>IF(P_melkemengde!E12=0," ",P_melkemengde!E12)</f>
        <v>4021.2310000000002</v>
      </c>
      <c r="F9" s="34">
        <f>IF(P_melkemengde!F12=0," ",P_melkemengde!F12)</f>
        <v>3989.24</v>
      </c>
      <c r="G9" s="34">
        <f>IF(P_melkemengde!G12=0," ",P_melkemengde!G12)</f>
        <v>3904.703</v>
      </c>
      <c r="H9" s="34">
        <f>IF(P_melkemengde!H12=0," ",P_melkemengde!H12)</f>
        <v>3595.2779999999998</v>
      </c>
      <c r="I9" s="34">
        <f>IF(P_melkemengde!I12=0," ",P_melkemengde!I12)</f>
        <v>3243.6979999999999</v>
      </c>
      <c r="J9" s="34">
        <f>IF(P_melkemengde!J12=0," ",P_melkemengde!J12)</f>
        <v>3115.0059999999999</v>
      </c>
      <c r="K9" s="34">
        <f>IF(P_melkemengde!K12=0," ",P_melkemengde!K12)</f>
        <v>3132.1489999999999</v>
      </c>
      <c r="L9" s="34">
        <f>IF(P_melkemengde!L12=0," ",P_melkemengde!L12)</f>
        <v>3050</v>
      </c>
      <c r="M9" s="34">
        <f>IF(P_melkemengde!M12=0," ",P_melkemengde!M12)</f>
        <v>2964</v>
      </c>
      <c r="N9" s="34">
        <f>IF(P_melkemengde!N12=0," ",P_melkemengde!N12)</f>
        <v>3006</v>
      </c>
      <c r="O9" s="34">
        <f>IF(P_melkemengde!O12=0," ",P_melkemengde!O12)</f>
        <v>2861</v>
      </c>
      <c r="P9" s="34">
        <f>IF(P_melkemengde!P12=0," ",P_melkemengde!P12)</f>
        <v>2683</v>
      </c>
      <c r="Q9" s="34">
        <f>IF(P_melkemengde!Q12=0," ",P_melkemengde!Q12)</f>
        <v>2345</v>
      </c>
      <c r="R9" s="34">
        <f>IF(P_melkemengde!R12=0," ",P_melkemengde!R12)</f>
        <v>2250.8409999999999</v>
      </c>
      <c r="S9" s="34">
        <f>IF(P_melkemengde!S12=0," ",P_melkemengde!S12)</f>
        <v>2150.58</v>
      </c>
      <c r="T9" s="34">
        <f>IF(P_melkemengde!T12=0," ",P_melkemengde!T12)</f>
        <v>2065.5970000000002</v>
      </c>
      <c r="U9" s="34">
        <f>IF(P_melkemengde!U12=0," ",P_melkemengde!U12)</f>
        <v>1844.3689999999999</v>
      </c>
      <c r="V9" s="34">
        <f>IF(P_melkemengde!V12=0," ",P_melkemengde!V12)</f>
        <v>1668.2190000000001</v>
      </c>
      <c r="W9" s="34">
        <f>IF(P_melkemengde!W12=0," ",P_melkemengde!W12)</f>
        <v>1662.845</v>
      </c>
      <c r="X9" s="34">
        <f>IF(P_melkemengde!X12=0," ",P_melkemengde!X12)</f>
        <v>1569.252</v>
      </c>
      <c r="Y9" s="34">
        <f>IF(P_melkemengde!Y12=0," ",P_melkemengde!Y12)</f>
        <v>1444.095</v>
      </c>
      <c r="Z9" s="34">
        <f>IF(P_melkemengde!Z12=0," ",P_melkemengde!Z12)</f>
        <v>1448.63</v>
      </c>
      <c r="AA9" s="34">
        <f>IF(P_melkemengde!AA12=0," ",P_melkemengde!AA12)</f>
        <v>1378.3789999999999</v>
      </c>
    </row>
    <row r="10" spans="2:27" x14ac:dyDescent="0.25">
      <c r="B10" s="30" t="str">
        <f>IF(P_melkemengde!B13=0," ",P_melkemengde!B13)</f>
        <v>5014 Frøya</v>
      </c>
      <c r="C10" s="34">
        <f>IF(P_melkemengde!C13=0," ",P_melkemengde!C13)</f>
        <v>1110</v>
      </c>
      <c r="D10" s="34">
        <f>IF(P_melkemengde!D13=0," ",P_melkemengde!D13)</f>
        <v>1025</v>
      </c>
      <c r="E10" s="34">
        <f>IF(P_melkemengde!E13=0," ",P_melkemengde!E13)</f>
        <v>1000.182</v>
      </c>
      <c r="F10" s="34">
        <f>IF(P_melkemengde!F13=0," ",P_melkemengde!F13)</f>
        <v>1042.0170000000001</v>
      </c>
      <c r="G10" s="34">
        <f>IF(P_melkemengde!G13=0," ",P_melkemengde!G13)</f>
        <v>1077.423</v>
      </c>
      <c r="H10" s="34">
        <f>IF(P_melkemengde!H13=0," ",P_melkemengde!H13)</f>
        <v>998.26599999999996</v>
      </c>
      <c r="I10" s="34">
        <f>IF(P_melkemengde!I13=0," ",P_melkemengde!I13)</f>
        <v>880.88199999999995</v>
      </c>
      <c r="J10" s="34">
        <f>IF(P_melkemengde!J13=0," ",P_melkemengde!J13)</f>
        <v>868.923</v>
      </c>
      <c r="K10" s="34">
        <f>IF(P_melkemengde!K13=0," ",P_melkemengde!K13)</f>
        <v>924.48</v>
      </c>
      <c r="L10" s="34">
        <f>IF(P_melkemengde!L13=0," ",P_melkemengde!L13)</f>
        <v>787</v>
      </c>
      <c r="M10" s="34">
        <f>IF(P_melkemengde!M13=0," ",P_melkemengde!M13)</f>
        <v>832</v>
      </c>
      <c r="N10" s="34">
        <f>IF(P_melkemengde!N13=0," ",P_melkemengde!N13)</f>
        <v>823</v>
      </c>
      <c r="O10" s="34">
        <f>IF(P_melkemengde!O13=0," ",P_melkemengde!O13)</f>
        <v>647</v>
      </c>
      <c r="P10" s="34">
        <f>IF(P_melkemengde!P13=0," ",P_melkemengde!P13)</f>
        <v>474</v>
      </c>
      <c r="Q10" s="34">
        <f>IF(P_melkemengde!Q13=0," ",P_melkemengde!Q13)</f>
        <v>471</v>
      </c>
      <c r="R10" s="34">
        <f>IF(P_melkemengde!R13=0," ",P_melkemengde!R13)</f>
        <v>466.64100000000002</v>
      </c>
      <c r="S10" s="34">
        <f>IF(P_melkemengde!S13=0," ",P_melkemengde!S13)</f>
        <v>465.7</v>
      </c>
      <c r="T10" s="34">
        <f>IF(P_melkemengde!T13=0," ",P_melkemengde!T13)</f>
        <v>556.35599999999999</v>
      </c>
      <c r="U10" s="34">
        <f>IF(P_melkemengde!U13=0," ",P_melkemengde!U13)</f>
        <v>515.05700000000002</v>
      </c>
      <c r="V10" s="34">
        <f>IF(P_melkemengde!V13=0," ",P_melkemengde!V13)</f>
        <v>518.14300000000003</v>
      </c>
      <c r="W10" s="34">
        <f>IF(P_melkemengde!W13=0," ",P_melkemengde!W13)</f>
        <v>461.27699999999999</v>
      </c>
      <c r="X10" s="34">
        <f>IF(P_melkemengde!X13=0," ",P_melkemengde!X13)</f>
        <v>508.65100000000001</v>
      </c>
      <c r="Y10" s="34">
        <f>IF(P_melkemengde!Y13=0," ",P_melkemengde!Y13)</f>
        <v>516.76400000000001</v>
      </c>
      <c r="Z10" s="34">
        <f>IF(P_melkemengde!Z13=0," ",P_melkemengde!Z13)</f>
        <v>524.39400000000001</v>
      </c>
      <c r="AA10" s="34">
        <f>IF(P_melkemengde!AA13=0," ",P_melkemengde!AA13)</f>
        <v>525.89400000000001</v>
      </c>
    </row>
    <row r="11" spans="2:27" x14ac:dyDescent="0.25">
      <c r="B11" s="30" t="str">
        <f>IF(P_melkemengde!B14=0," ",P_melkemengde!B14)</f>
        <v>5015 Ørland</v>
      </c>
      <c r="C11" s="34">
        <f>IF(P_melkemengde!C14=0," ",P_melkemengde!C14)</f>
        <v>10319</v>
      </c>
      <c r="D11" s="34">
        <f>IF(P_melkemengde!D14=0," ",P_melkemengde!D14)</f>
        <v>10342</v>
      </c>
      <c r="E11" s="34">
        <f>IF(P_melkemengde!E14=0," ",P_melkemengde!E14)</f>
        <v>10307.438</v>
      </c>
      <c r="F11" s="34">
        <f>IF(P_melkemengde!F14=0," ",P_melkemengde!F14)</f>
        <v>10290.031000000001</v>
      </c>
      <c r="G11" s="34">
        <f>IF(P_melkemengde!G14=0," ",P_melkemengde!G14)</f>
        <v>10194.231</v>
      </c>
      <c r="H11" s="34">
        <f>IF(P_melkemengde!H14=0," ",P_melkemengde!H14)</f>
        <v>9659.9699999999993</v>
      </c>
      <c r="I11" s="34">
        <f>IF(P_melkemengde!I14=0," ",P_melkemengde!I14)</f>
        <v>9164.5470000000005</v>
      </c>
      <c r="J11" s="34">
        <f>IF(P_melkemengde!J14=0," ",P_melkemengde!J14)</f>
        <v>9620.8799999999992</v>
      </c>
      <c r="K11" s="34">
        <f>IF(P_melkemengde!K14=0," ",P_melkemengde!K14)</f>
        <v>10236.843000000001</v>
      </c>
      <c r="L11" s="34">
        <f>IF(P_melkemengde!L14=0," ",P_melkemengde!L14)</f>
        <v>10210</v>
      </c>
      <c r="M11" s="34">
        <f>IF(P_melkemengde!M14=0," ",P_melkemengde!M14)</f>
        <v>9994</v>
      </c>
      <c r="N11" s="34">
        <f>IF(P_melkemengde!N14=0," ",P_melkemengde!N14)</f>
        <v>10030</v>
      </c>
      <c r="O11" s="34">
        <f>IF(P_melkemengde!O14=0," ",P_melkemengde!O14)</f>
        <v>9880</v>
      </c>
      <c r="P11" s="34">
        <f>IF(P_melkemengde!P14=0," ",P_melkemengde!P14)</f>
        <v>9108</v>
      </c>
      <c r="Q11" s="34">
        <f>IF(P_melkemengde!Q14=0," ",P_melkemengde!Q14)</f>
        <v>8226</v>
      </c>
      <c r="R11" s="34">
        <f>IF(P_melkemengde!R14=0," ",P_melkemengde!R14)</f>
        <v>7983.7839999999997</v>
      </c>
      <c r="S11" s="34">
        <f>IF(P_melkemengde!S14=0," ",P_melkemengde!S14)</f>
        <v>7428.5820000000003</v>
      </c>
      <c r="T11" s="34">
        <f>IF(P_melkemengde!T14=0," ",P_melkemengde!T14)</f>
        <v>7817.3919999999998</v>
      </c>
      <c r="U11" s="34">
        <f>IF(P_melkemengde!U14=0," ",P_melkemengde!U14)</f>
        <v>7555.6</v>
      </c>
      <c r="V11" s="34">
        <f>IF(P_melkemengde!V14=0," ",P_melkemengde!V14)</f>
        <v>7524.0770000000002</v>
      </c>
      <c r="W11" s="34">
        <f>IF(P_melkemengde!W14=0," ",P_melkemengde!W14)</f>
        <v>7541.0529999999999</v>
      </c>
      <c r="X11" s="34">
        <f>IF(P_melkemengde!X14=0," ",P_melkemengde!X14)</f>
        <v>7195.3680000000004</v>
      </c>
      <c r="Y11" s="34">
        <f>IF(P_melkemengde!Y14=0," ",P_melkemengde!Y14)</f>
        <v>6749.2640000000001</v>
      </c>
      <c r="Z11" s="34">
        <f>IF(P_melkemengde!Z14=0," ",P_melkemengde!Z14)</f>
        <v>6365.4160000000002</v>
      </c>
      <c r="AA11" s="34">
        <f>IF(P_melkemengde!AA14=0," ",P_melkemengde!AA14)</f>
        <v>6294.8180000000002</v>
      </c>
    </row>
    <row r="12" spans="2:27" x14ac:dyDescent="0.25">
      <c r="B12" s="30" t="str">
        <f>IF(P_melkemengde!B15=0," ",P_melkemengde!B15)</f>
        <v>5016 Agdenes</v>
      </c>
      <c r="C12" s="34">
        <f>IF(P_melkemengde!C15=0," ",P_melkemengde!C15)</f>
        <v>5278</v>
      </c>
      <c r="D12" s="34">
        <f>IF(P_melkemengde!D15=0," ",P_melkemengde!D15)</f>
        <v>5282</v>
      </c>
      <c r="E12" s="34">
        <f>IF(P_melkemengde!E15=0," ",P_melkemengde!E15)</f>
        <v>5319.4170000000004</v>
      </c>
      <c r="F12" s="34">
        <f>IF(P_melkemengde!F15=0," ",P_melkemengde!F15)</f>
        <v>5305.8789999999999</v>
      </c>
      <c r="G12" s="34">
        <f>IF(P_melkemengde!G15=0," ",P_melkemengde!G15)</f>
        <v>5004.9070000000002</v>
      </c>
      <c r="H12" s="34">
        <f>IF(P_melkemengde!H15=0," ",P_melkemengde!H15)</f>
        <v>4819.0469999999996</v>
      </c>
      <c r="I12" s="34">
        <f>IF(P_melkemengde!I15=0," ",P_melkemengde!I15)</f>
        <v>4514.2030000000004</v>
      </c>
      <c r="J12" s="34">
        <f>IF(P_melkemengde!J15=0," ",P_melkemengde!J15)</f>
        <v>4519.8440000000001</v>
      </c>
      <c r="K12" s="34">
        <f>IF(P_melkemengde!K15=0," ",P_melkemengde!K15)</f>
        <v>4715.7110000000002</v>
      </c>
      <c r="L12" s="34">
        <f>IF(P_melkemengde!L15=0," ",P_melkemengde!L15)</f>
        <v>4828</v>
      </c>
      <c r="M12" s="34">
        <f>IF(P_melkemengde!M15=0," ",P_melkemengde!M15)</f>
        <v>4994</v>
      </c>
      <c r="N12" s="34">
        <f>IF(P_melkemengde!N15=0," ",P_melkemengde!N15)</f>
        <v>5054</v>
      </c>
      <c r="O12" s="34">
        <f>IF(P_melkemengde!O15=0," ",P_melkemengde!O15)</f>
        <v>5410</v>
      </c>
      <c r="P12" s="34">
        <f>IF(P_melkemengde!P15=0," ",P_melkemengde!P15)</f>
        <v>5194</v>
      </c>
      <c r="Q12" s="34">
        <f>IF(P_melkemengde!Q15=0," ",P_melkemengde!Q15)</f>
        <v>5252</v>
      </c>
      <c r="R12" s="34">
        <f>IF(P_melkemengde!R15=0," ",P_melkemengde!R15)</f>
        <v>5297.6419999999998</v>
      </c>
      <c r="S12" s="34">
        <f>IF(P_melkemengde!S15=0," ",P_melkemengde!S15)</f>
        <v>5216.2060000000001</v>
      </c>
      <c r="T12" s="34">
        <f>IF(P_melkemengde!T15=0," ",P_melkemengde!T15)</f>
        <v>5540.4989999999998</v>
      </c>
      <c r="U12" s="34">
        <f>IF(P_melkemengde!U15=0," ",P_melkemengde!U15)</f>
        <v>5513.0649999999996</v>
      </c>
      <c r="V12" s="34">
        <f>IF(P_melkemengde!V15=0," ",P_melkemengde!V15)</f>
        <v>5276.3909999999996</v>
      </c>
      <c r="W12" s="34">
        <f>IF(P_melkemengde!W15=0," ",P_melkemengde!W15)</f>
        <v>5412.2129999999997</v>
      </c>
      <c r="X12" s="34">
        <f>IF(P_melkemengde!X15=0," ",P_melkemengde!X15)</f>
        <v>5821.2089999999998</v>
      </c>
      <c r="Y12" s="34">
        <f>IF(P_melkemengde!Y15=0," ",P_melkemengde!Y15)</f>
        <v>5852.7030000000004</v>
      </c>
      <c r="Z12" s="34">
        <f>IF(P_melkemengde!Z15=0," ",P_melkemengde!Z15)</f>
        <v>5854.6270000000004</v>
      </c>
      <c r="AA12" s="34">
        <f>IF(P_melkemengde!AA15=0," ",P_melkemengde!AA15)</f>
        <v>5703.4219999999996</v>
      </c>
    </row>
    <row r="13" spans="2:27" x14ac:dyDescent="0.25">
      <c r="B13" s="30" t="str">
        <f>IF(P_melkemengde!B16=0," ",P_melkemengde!B16)</f>
        <v>5017 Bjugn</v>
      </c>
      <c r="C13" s="34">
        <f>IF(P_melkemengde!C16=0," ",P_melkemengde!C16)</f>
        <v>10044</v>
      </c>
      <c r="D13" s="34">
        <f>IF(P_melkemengde!D16=0," ",P_melkemengde!D16)</f>
        <v>9944</v>
      </c>
      <c r="E13" s="34">
        <f>IF(P_melkemengde!E16=0," ",P_melkemengde!E16)</f>
        <v>9980.8960000000006</v>
      </c>
      <c r="F13" s="34">
        <f>IF(P_melkemengde!F16=0," ",P_melkemengde!F16)</f>
        <v>9702.4220000000005</v>
      </c>
      <c r="G13" s="34">
        <f>IF(P_melkemengde!G16=0," ",P_melkemengde!G16)</f>
        <v>9597.2649999999994</v>
      </c>
      <c r="H13" s="34">
        <f>IF(P_melkemengde!H16=0," ",P_melkemengde!H16)</f>
        <v>8878.5059999999994</v>
      </c>
      <c r="I13" s="34">
        <f>IF(P_melkemengde!I16=0," ",P_melkemengde!I16)</f>
        <v>8236.9259999999995</v>
      </c>
      <c r="J13" s="34">
        <f>IF(P_melkemengde!J16=0," ",P_melkemengde!J16)</f>
        <v>7837.826</v>
      </c>
      <c r="K13" s="34">
        <f>IF(P_melkemengde!K16=0," ",P_melkemengde!K16)</f>
        <v>8004.7510000000002</v>
      </c>
      <c r="L13" s="34">
        <f>IF(P_melkemengde!L16=0," ",P_melkemengde!L16)</f>
        <v>7630</v>
      </c>
      <c r="M13" s="34">
        <f>IF(P_melkemengde!M16=0," ",P_melkemengde!M16)</f>
        <v>7544</v>
      </c>
      <c r="N13" s="34">
        <f>IF(P_melkemengde!N16=0," ",P_melkemengde!N16)</f>
        <v>7084</v>
      </c>
      <c r="O13" s="34">
        <f>IF(P_melkemengde!O16=0," ",P_melkemengde!O16)</f>
        <v>7140</v>
      </c>
      <c r="P13" s="34">
        <f>IF(P_melkemengde!P16=0," ",P_melkemengde!P16)</f>
        <v>7371</v>
      </c>
      <c r="Q13" s="34">
        <f>IF(P_melkemengde!Q16=0," ",P_melkemengde!Q16)</f>
        <v>7252</v>
      </c>
      <c r="R13" s="34">
        <f>IF(P_melkemengde!R16=0," ",P_melkemengde!R16)</f>
        <v>7016.1170000000002</v>
      </c>
      <c r="S13" s="34">
        <f>IF(P_melkemengde!S16=0," ",P_melkemengde!S16)</f>
        <v>6560.1469999999999</v>
      </c>
      <c r="T13" s="34">
        <f>IF(P_melkemengde!T16=0," ",P_melkemengde!T16)</f>
        <v>6578.5929999999998</v>
      </c>
      <c r="U13" s="34">
        <f>IF(P_melkemengde!U16=0," ",P_melkemengde!U16)</f>
        <v>6835.5429999999997</v>
      </c>
      <c r="V13" s="34">
        <f>IF(P_melkemengde!V16=0," ",P_melkemengde!V16)</f>
        <v>6722.08</v>
      </c>
      <c r="W13" s="34">
        <f>IF(P_melkemengde!W16=0," ",P_melkemengde!W16)</f>
        <v>6958.3980000000001</v>
      </c>
      <c r="X13" s="34">
        <f>IF(P_melkemengde!X16=0," ",P_melkemengde!X16)</f>
        <v>7191.7910000000002</v>
      </c>
      <c r="Y13" s="34">
        <f>IF(P_melkemengde!Y16=0," ",P_melkemengde!Y16)</f>
        <v>7037.3720000000003</v>
      </c>
      <c r="Z13" s="34">
        <f>IF(P_melkemengde!Z16=0," ",P_melkemengde!Z16)</f>
        <v>7207.5789999999997</v>
      </c>
      <c r="AA13" s="34">
        <f>IF(P_melkemengde!AA16=0," ",P_melkemengde!AA16)</f>
        <v>7046.7169999999996</v>
      </c>
    </row>
    <row r="14" spans="2:27" x14ac:dyDescent="0.25">
      <c r="B14" s="30" t="str">
        <f>IF(P_melkemengde!B17=0," ",P_melkemengde!B17)</f>
        <v>5018 Åfjord</v>
      </c>
      <c r="C14" s="34">
        <f>IF(P_melkemengde!C17=0," ",P_melkemengde!C17)</f>
        <v>10728</v>
      </c>
      <c r="D14" s="34">
        <f>IF(P_melkemengde!D17=0," ",P_melkemengde!D17)</f>
        <v>10297</v>
      </c>
      <c r="E14" s="34">
        <f>IF(P_melkemengde!E17=0," ",P_melkemengde!E17)</f>
        <v>10035.852000000001</v>
      </c>
      <c r="F14" s="34">
        <f>IF(P_melkemengde!F17=0," ",P_melkemengde!F17)</f>
        <v>10017.905000000001</v>
      </c>
      <c r="G14" s="34">
        <f>IF(P_melkemengde!G17=0," ",P_melkemengde!G17)</f>
        <v>10001.766</v>
      </c>
      <c r="H14" s="34">
        <f>IF(P_melkemengde!H17=0," ",P_melkemengde!H17)</f>
        <v>9637.2690000000002</v>
      </c>
      <c r="I14" s="34">
        <f>IF(P_melkemengde!I17=0," ",P_melkemengde!I17)</f>
        <v>9316.4359999999997</v>
      </c>
      <c r="J14" s="34">
        <f>IF(P_melkemengde!J17=0," ",P_melkemengde!J17)</f>
        <v>9426.5010000000002</v>
      </c>
      <c r="K14" s="34">
        <f>IF(P_melkemengde!K17=0," ",P_melkemengde!K17)</f>
        <v>9504.7549999999992</v>
      </c>
      <c r="L14" s="34">
        <f>IF(P_melkemengde!L17=0," ",P_melkemengde!L17)</f>
        <v>9606</v>
      </c>
      <c r="M14" s="34">
        <f>IF(P_melkemengde!M17=0," ",P_melkemengde!M17)</f>
        <v>9738</v>
      </c>
      <c r="N14" s="34">
        <f>IF(P_melkemengde!N17=0," ",P_melkemengde!N17)</f>
        <v>10007</v>
      </c>
      <c r="O14" s="34">
        <f>IF(P_melkemengde!O17=0," ",P_melkemengde!O17)</f>
        <v>10775</v>
      </c>
      <c r="P14" s="34">
        <f>IF(P_melkemengde!P17=0," ",P_melkemengde!P17)</f>
        <v>10552</v>
      </c>
      <c r="Q14" s="34">
        <f>IF(P_melkemengde!Q17=0," ",P_melkemengde!Q17)</f>
        <v>10574</v>
      </c>
      <c r="R14" s="34">
        <f>IF(P_melkemengde!R17=0," ",P_melkemengde!R17)</f>
        <v>10705.924999999999</v>
      </c>
      <c r="S14" s="34">
        <f>IF(P_melkemengde!S17=0," ",P_melkemengde!S17)</f>
        <v>10417.028</v>
      </c>
      <c r="T14" s="34">
        <f>IF(P_melkemengde!T17=0," ",P_melkemengde!T17)</f>
        <v>10981.069</v>
      </c>
      <c r="U14" s="34">
        <f>IF(P_melkemengde!U17=0," ",P_melkemengde!U17)</f>
        <v>10955.448</v>
      </c>
      <c r="V14" s="34">
        <f>IF(P_melkemengde!V17=0," ",P_melkemengde!V17)</f>
        <v>10995.674000000001</v>
      </c>
      <c r="W14" s="34">
        <f>IF(P_melkemengde!W17=0," ",P_melkemengde!W17)</f>
        <v>11254.723</v>
      </c>
      <c r="X14" s="34">
        <f>IF(P_melkemengde!X17=0," ",P_melkemengde!X17)</f>
        <v>11163.123</v>
      </c>
      <c r="Y14" s="34">
        <f>IF(P_melkemengde!Y17=0," ",P_melkemengde!Y17)</f>
        <v>11088.066000000001</v>
      </c>
      <c r="Z14" s="34">
        <f>IF(P_melkemengde!Z17=0," ",P_melkemengde!Z17)</f>
        <v>11247.476000000001</v>
      </c>
      <c r="AA14" s="34">
        <f>IF(P_melkemengde!AA17=0," ",P_melkemengde!AA17)</f>
        <v>11006.285</v>
      </c>
    </row>
    <row r="15" spans="2:27" x14ac:dyDescent="0.25">
      <c r="B15" s="30" t="str">
        <f>IF(P_melkemengde!B18=0," ",P_melkemengde!B18)</f>
        <v>5019 Roan</v>
      </c>
      <c r="C15" s="34">
        <f>IF(P_melkemengde!C18=0," ",P_melkemengde!C18)</f>
        <v>3417</v>
      </c>
      <c r="D15" s="34">
        <f>IF(P_melkemengde!D18=0," ",P_melkemengde!D18)</f>
        <v>3360</v>
      </c>
      <c r="E15" s="34">
        <f>IF(P_melkemengde!E18=0," ",P_melkemengde!E18)</f>
        <v>3321.087</v>
      </c>
      <c r="F15" s="34">
        <f>IF(P_melkemengde!F18=0," ",P_melkemengde!F18)</f>
        <v>3162.1260000000002</v>
      </c>
      <c r="G15" s="34">
        <f>IF(P_melkemengde!G18=0," ",P_melkemengde!G18)</f>
        <v>3198.7460000000001</v>
      </c>
      <c r="H15" s="34">
        <f>IF(P_melkemengde!H18=0," ",P_melkemengde!H18)</f>
        <v>2859.59</v>
      </c>
      <c r="I15" s="34">
        <f>IF(P_melkemengde!I18=0," ",P_melkemengde!I18)</f>
        <v>2604.1109999999999</v>
      </c>
      <c r="J15" s="34">
        <f>IF(P_melkemengde!J18=0," ",P_melkemengde!J18)</f>
        <v>2642.4290000000001</v>
      </c>
      <c r="K15" s="34">
        <f>IF(P_melkemengde!K18=0," ",P_melkemengde!K18)</f>
        <v>2586.1869999999999</v>
      </c>
      <c r="L15" s="34">
        <f>IF(P_melkemengde!L18=0," ",P_melkemengde!L18)</f>
        <v>2586</v>
      </c>
      <c r="M15" s="34">
        <f>IF(P_melkemengde!M18=0," ",P_melkemengde!M18)</f>
        <v>2719</v>
      </c>
      <c r="N15" s="34">
        <f>IF(P_melkemengde!N18=0," ",P_melkemengde!N18)</f>
        <v>2653</v>
      </c>
      <c r="O15" s="34">
        <f>IF(P_melkemengde!O18=0," ",P_melkemengde!O18)</f>
        <v>2872</v>
      </c>
      <c r="P15" s="34">
        <f>IF(P_melkemengde!P18=0," ",P_melkemengde!P18)</f>
        <v>2780</v>
      </c>
      <c r="Q15" s="34">
        <f>IF(P_melkemengde!Q18=0," ",P_melkemengde!Q18)</f>
        <v>2915</v>
      </c>
      <c r="R15" s="34">
        <f>IF(P_melkemengde!R18=0," ",P_melkemengde!R18)</f>
        <v>3075.1170000000002</v>
      </c>
      <c r="S15" s="34">
        <f>IF(P_melkemengde!S18=0," ",P_melkemengde!S18)</f>
        <v>3159.2579999999998</v>
      </c>
      <c r="T15" s="34">
        <f>IF(P_melkemengde!T18=0," ",P_melkemengde!T18)</f>
        <v>3267.8040000000001</v>
      </c>
      <c r="U15" s="34">
        <f>IF(P_melkemengde!U18=0," ",P_melkemengde!U18)</f>
        <v>3319.7620000000002</v>
      </c>
      <c r="V15" s="34">
        <f>IF(P_melkemengde!V18=0," ",P_melkemengde!V18)</f>
        <v>3181.6309999999999</v>
      </c>
      <c r="W15" s="34">
        <f>IF(P_melkemengde!W18=0," ",P_melkemengde!W18)</f>
        <v>3377.9110000000001</v>
      </c>
      <c r="X15" s="34">
        <f>IF(P_melkemengde!X18=0," ",P_melkemengde!X18)</f>
        <v>3277.9540000000002</v>
      </c>
      <c r="Y15" s="34">
        <f>IF(P_melkemengde!Y18=0," ",P_melkemengde!Y18)</f>
        <v>3233.116</v>
      </c>
      <c r="Z15" s="34">
        <f>IF(P_melkemengde!Z18=0," ",P_melkemengde!Z18)</f>
        <v>3471.2020000000002</v>
      </c>
      <c r="AA15" s="34">
        <f>IF(P_melkemengde!AA18=0," ",P_melkemengde!AA18)</f>
        <v>3417.442</v>
      </c>
    </row>
    <row r="16" spans="2:27" x14ac:dyDescent="0.25">
      <c r="B16" s="30" t="str">
        <f>IF(P_melkemengde!B19=0," ",P_melkemengde!B19)</f>
        <v>5020 Osen</v>
      </c>
      <c r="C16" s="34">
        <f>IF(P_melkemengde!C19=0," ",P_melkemengde!C19)</f>
        <v>2893</v>
      </c>
      <c r="D16" s="34">
        <f>IF(P_melkemengde!D19=0," ",P_melkemengde!D19)</f>
        <v>2729</v>
      </c>
      <c r="E16" s="34">
        <f>IF(P_melkemengde!E19=0," ",P_melkemengde!E19)</f>
        <v>2747.7420000000002</v>
      </c>
      <c r="F16" s="34">
        <f>IF(P_melkemengde!F19=0," ",P_melkemengde!F19)</f>
        <v>2834.16</v>
      </c>
      <c r="G16" s="34">
        <f>IF(P_melkemengde!G19=0," ",P_melkemengde!G19)</f>
        <v>2706.4589999999998</v>
      </c>
      <c r="H16" s="34">
        <f>IF(P_melkemengde!H19=0," ",P_melkemengde!H19)</f>
        <v>2356.6350000000002</v>
      </c>
      <c r="I16" s="34">
        <f>IF(P_melkemengde!I19=0," ",P_melkemengde!I19)</f>
        <v>2220.7710000000002</v>
      </c>
      <c r="J16" s="34">
        <f>IF(P_melkemengde!J19=0," ",P_melkemengde!J19)</f>
        <v>2359.16</v>
      </c>
      <c r="K16" s="34">
        <f>IF(P_melkemengde!K19=0," ",P_melkemengde!K19)</f>
        <v>2416.627</v>
      </c>
      <c r="L16" s="34">
        <f>IF(P_melkemengde!L19=0," ",P_melkemengde!L19)</f>
        <v>2477</v>
      </c>
      <c r="M16" s="34">
        <f>IF(P_melkemengde!M19=0," ",P_melkemengde!M19)</f>
        <v>2538</v>
      </c>
      <c r="N16" s="34">
        <f>IF(P_melkemengde!N19=0," ",P_melkemengde!N19)</f>
        <v>2464</v>
      </c>
      <c r="O16" s="34">
        <f>IF(P_melkemengde!O19=0," ",P_melkemengde!O19)</f>
        <v>2603</v>
      </c>
      <c r="P16" s="34">
        <f>IF(P_melkemengde!P19=0," ",P_melkemengde!P19)</f>
        <v>2694</v>
      </c>
      <c r="Q16" s="34">
        <f>IF(P_melkemengde!Q19=0," ",P_melkemengde!Q19)</f>
        <v>2706</v>
      </c>
      <c r="R16" s="34">
        <f>IF(P_melkemengde!R19=0," ",P_melkemengde!R19)</f>
        <v>2805.2629999999999</v>
      </c>
      <c r="S16" s="34">
        <f>IF(P_melkemengde!S19=0," ",P_melkemengde!S19)</f>
        <v>3092.2460000000001</v>
      </c>
      <c r="T16" s="34">
        <f>IF(P_melkemengde!T19=0," ",P_melkemengde!T19)</f>
        <v>3289.3690000000001</v>
      </c>
      <c r="U16" s="34">
        <f>IF(P_melkemengde!U19=0," ",P_melkemengde!U19)</f>
        <v>3219.3760000000002</v>
      </c>
      <c r="V16" s="34">
        <f>IF(P_melkemengde!V19=0," ",P_melkemengde!V19)</f>
        <v>3392.7730000000001</v>
      </c>
      <c r="W16" s="34">
        <f>IF(P_melkemengde!W19=0," ",P_melkemengde!W19)</f>
        <v>3615.1860000000001</v>
      </c>
      <c r="X16" s="34">
        <f>IF(P_melkemengde!X19=0," ",P_melkemengde!X19)</f>
        <v>3715.2779999999998</v>
      </c>
      <c r="Y16" s="34">
        <f>IF(P_melkemengde!Y19=0," ",P_melkemengde!Y19)</f>
        <v>3529.03</v>
      </c>
      <c r="Z16" s="34">
        <f>IF(P_melkemengde!Z19=0," ",P_melkemengde!Z19)</f>
        <v>3569.7379999999998</v>
      </c>
      <c r="AA16" s="34">
        <f>IF(P_melkemengde!AA19=0," ",P_melkemengde!AA19)</f>
        <v>3427.973</v>
      </c>
    </row>
    <row r="17" spans="2:27" x14ac:dyDescent="0.25">
      <c r="B17" s="30" t="str">
        <f>IF(P_melkemengde!B20=0," ",P_melkemengde!B20)</f>
        <v>5021 Oppdal</v>
      </c>
      <c r="C17" s="34">
        <f>IF(P_melkemengde!C20=0," ",P_melkemengde!C20)</f>
        <v>11578</v>
      </c>
      <c r="D17" s="34">
        <f>IF(P_melkemengde!D20=0," ",P_melkemengde!D20)</f>
        <v>11421</v>
      </c>
      <c r="E17" s="34">
        <f>IF(P_melkemengde!E20=0," ",P_melkemengde!E20)</f>
        <v>11373.52</v>
      </c>
      <c r="F17" s="34">
        <f>IF(P_melkemengde!F20=0," ",P_melkemengde!F20)</f>
        <v>11489.51</v>
      </c>
      <c r="G17" s="34">
        <f>IF(P_melkemengde!G20=0," ",P_melkemengde!G20)</f>
        <v>11370.225</v>
      </c>
      <c r="H17" s="34">
        <f>IF(P_melkemengde!H20=0," ",P_melkemengde!H20)</f>
        <v>11258.114</v>
      </c>
      <c r="I17" s="34">
        <f>IF(P_melkemengde!I20=0," ",P_melkemengde!I20)</f>
        <v>11085.163</v>
      </c>
      <c r="J17" s="34">
        <f>IF(P_melkemengde!J20=0," ",P_melkemengde!J20)</f>
        <v>11258.52</v>
      </c>
      <c r="K17" s="34">
        <f>IF(P_melkemengde!K20=0," ",P_melkemengde!K20)</f>
        <v>11418.422</v>
      </c>
      <c r="L17" s="34">
        <f>IF(P_melkemengde!L20=0," ",P_melkemengde!L20)</f>
        <v>11290</v>
      </c>
      <c r="M17" s="34">
        <f>IF(P_melkemengde!M20=0," ",P_melkemengde!M20)</f>
        <v>11350</v>
      </c>
      <c r="N17" s="34">
        <f>IF(P_melkemengde!N20=0," ",P_melkemengde!N20)</f>
        <v>10946</v>
      </c>
      <c r="O17" s="34">
        <f>IF(P_melkemengde!O20=0," ",P_melkemengde!O20)</f>
        <v>11143</v>
      </c>
      <c r="P17" s="34">
        <f>IF(P_melkemengde!P20=0," ",P_melkemengde!P20)</f>
        <v>10692</v>
      </c>
      <c r="Q17" s="34">
        <f>IF(P_melkemengde!Q20=0," ",P_melkemengde!Q20)</f>
        <v>10122</v>
      </c>
      <c r="R17" s="34">
        <f>IF(P_melkemengde!R20=0," ",P_melkemengde!R20)</f>
        <v>10093.161</v>
      </c>
      <c r="S17" s="34">
        <f>IF(P_melkemengde!S20=0," ",P_melkemengde!S20)</f>
        <v>9518.098</v>
      </c>
      <c r="T17" s="34">
        <f>IF(P_melkemengde!T20=0," ",P_melkemengde!T20)</f>
        <v>9579.7950000000001</v>
      </c>
      <c r="U17" s="34">
        <f>IF(P_melkemengde!U20=0," ",P_melkemengde!U20)</f>
        <v>9831.1190000000006</v>
      </c>
      <c r="V17" s="34">
        <f>IF(P_melkemengde!V20=0," ",P_melkemengde!V20)</f>
        <v>9537.8349999999991</v>
      </c>
      <c r="W17" s="34">
        <f>IF(P_melkemengde!W20=0," ",P_melkemengde!W20)</f>
        <v>9097.2139999999999</v>
      </c>
      <c r="X17" s="34">
        <f>IF(P_melkemengde!X20=0," ",P_melkemengde!X20)</f>
        <v>8966.8739999999998</v>
      </c>
      <c r="Y17" s="34">
        <f>IF(P_melkemengde!Y20=0," ",P_melkemengde!Y20)</f>
        <v>9056.1569999999992</v>
      </c>
      <c r="Z17" s="34">
        <f>IF(P_melkemengde!Z20=0," ",P_melkemengde!Z20)</f>
        <v>9457.1090000000004</v>
      </c>
      <c r="AA17" s="34">
        <f>IF(P_melkemengde!AA20=0," ",P_melkemengde!AA20)</f>
        <v>9015.8510000000006</v>
      </c>
    </row>
    <row r="18" spans="2:27" x14ac:dyDescent="0.25">
      <c r="B18" s="30" t="str">
        <f>IF(P_melkemengde!B21=0," ",P_melkemengde!B21)</f>
        <v>5022 Rennebu</v>
      </c>
      <c r="C18" s="34">
        <f>IF(P_melkemengde!C21=0," ",P_melkemengde!C21)</f>
        <v>8300</v>
      </c>
      <c r="D18" s="34">
        <f>IF(P_melkemengde!D21=0," ",P_melkemengde!D21)</f>
        <v>8010</v>
      </c>
      <c r="E18" s="34">
        <f>IF(P_melkemengde!E21=0," ",P_melkemengde!E21)</f>
        <v>7996.7820000000002</v>
      </c>
      <c r="F18" s="34">
        <f>IF(P_melkemengde!F21=0," ",P_melkemengde!F21)</f>
        <v>8016.6959999999999</v>
      </c>
      <c r="G18" s="34">
        <f>IF(P_melkemengde!G21=0," ",P_melkemengde!G21)</f>
        <v>8083.0810000000001</v>
      </c>
      <c r="H18" s="34">
        <f>IF(P_melkemengde!H21=0," ",P_melkemengde!H21)</f>
        <v>7988.1130000000003</v>
      </c>
      <c r="I18" s="34">
        <f>IF(P_melkemengde!I21=0," ",P_melkemengde!I21)</f>
        <v>7981.0129999999999</v>
      </c>
      <c r="J18" s="34">
        <f>IF(P_melkemengde!J21=0," ",P_melkemengde!J21)</f>
        <v>8183.91</v>
      </c>
      <c r="K18" s="34">
        <f>IF(P_melkemengde!K21=0," ",P_melkemengde!K21)</f>
        <v>8238.4750000000004</v>
      </c>
      <c r="L18" s="34">
        <f>IF(P_melkemengde!L21=0," ",P_melkemengde!L21)</f>
        <v>8311</v>
      </c>
      <c r="M18" s="34">
        <f>IF(P_melkemengde!M21=0," ",P_melkemengde!M21)</f>
        <v>8242</v>
      </c>
      <c r="N18" s="34">
        <f>IF(P_melkemengde!N21=0," ",P_melkemengde!N21)</f>
        <v>8145</v>
      </c>
      <c r="O18" s="34">
        <f>IF(P_melkemengde!O21=0," ",P_melkemengde!O21)</f>
        <v>8283</v>
      </c>
      <c r="P18" s="34">
        <f>IF(P_melkemengde!P21=0," ",P_melkemengde!P21)</f>
        <v>8049</v>
      </c>
      <c r="Q18" s="34">
        <f>IF(P_melkemengde!Q21=0," ",P_melkemengde!Q21)</f>
        <v>7708</v>
      </c>
      <c r="R18" s="34">
        <f>IF(P_melkemengde!R21=0," ",P_melkemengde!R21)</f>
        <v>8014.9480000000003</v>
      </c>
      <c r="S18" s="34">
        <f>IF(P_melkemengde!S21=0," ",P_melkemengde!S21)</f>
        <v>7893.5810000000001</v>
      </c>
      <c r="T18" s="34">
        <f>IF(P_melkemengde!T21=0," ",P_melkemengde!T21)</f>
        <v>7808.6670000000004</v>
      </c>
      <c r="U18" s="34">
        <f>IF(P_melkemengde!U21=0," ",P_melkemengde!U21)</f>
        <v>7933.9340000000002</v>
      </c>
      <c r="V18" s="34">
        <f>IF(P_melkemengde!V21=0," ",P_melkemengde!V21)</f>
        <v>7886.8190000000004</v>
      </c>
      <c r="W18" s="34">
        <f>IF(P_melkemengde!W21=0," ",P_melkemengde!W21)</f>
        <v>8125.2190000000001</v>
      </c>
      <c r="X18" s="34">
        <f>IF(P_melkemengde!X21=0," ",P_melkemengde!X21)</f>
        <v>7955.6279999999997</v>
      </c>
      <c r="Y18" s="34">
        <f>IF(P_melkemengde!Y21=0," ",P_melkemengde!Y21)</f>
        <v>7716.9880000000003</v>
      </c>
      <c r="Z18" s="34">
        <f>IF(P_melkemengde!Z21=0," ",P_melkemengde!Z21)</f>
        <v>7412.4690000000001</v>
      </c>
      <c r="AA18" s="34">
        <f>IF(P_melkemengde!AA21=0," ",P_melkemengde!AA21)</f>
        <v>7249.27</v>
      </c>
    </row>
    <row r="19" spans="2:27" x14ac:dyDescent="0.25">
      <c r="B19" s="30" t="str">
        <f>IF(P_melkemengde!B22=0," ",P_melkemengde!B22)</f>
        <v>5023 Meldal</v>
      </c>
      <c r="C19" s="34">
        <f>IF(P_melkemengde!C22=0," ",P_melkemengde!C22)</f>
        <v>10462</v>
      </c>
      <c r="D19" s="34">
        <f>IF(P_melkemengde!D22=0," ",P_melkemengde!D22)</f>
        <v>10124</v>
      </c>
      <c r="E19" s="34">
        <f>IF(P_melkemengde!E22=0," ",P_melkemengde!E22)</f>
        <v>10214.617</v>
      </c>
      <c r="F19" s="34">
        <f>IF(P_melkemengde!F22=0," ",P_melkemengde!F22)</f>
        <v>10302.880999999999</v>
      </c>
      <c r="G19" s="34">
        <f>IF(P_melkemengde!G22=0," ",P_melkemengde!G22)</f>
        <v>10189.916999999999</v>
      </c>
      <c r="H19" s="34">
        <f>IF(P_melkemengde!H22=0," ",P_melkemengde!H22)</f>
        <v>9742.3619999999992</v>
      </c>
      <c r="I19" s="34">
        <f>IF(P_melkemengde!I22=0," ",P_melkemengde!I22)</f>
        <v>9539.5</v>
      </c>
      <c r="J19" s="34">
        <f>IF(P_melkemengde!J22=0," ",P_melkemengde!J22)</f>
        <v>9735.6769999999997</v>
      </c>
      <c r="K19" s="34">
        <f>IF(P_melkemengde!K22=0," ",P_melkemengde!K22)</f>
        <v>9704.7039999999997</v>
      </c>
      <c r="L19" s="34">
        <f>IF(P_melkemengde!L22=0," ",P_melkemengde!L22)</f>
        <v>10109</v>
      </c>
      <c r="M19" s="34">
        <f>IF(P_melkemengde!M22=0," ",P_melkemengde!M22)</f>
        <v>10350</v>
      </c>
      <c r="N19" s="34">
        <f>IF(P_melkemengde!N22=0," ",P_melkemengde!N22)</f>
        <v>10340</v>
      </c>
      <c r="O19" s="34">
        <f>IF(P_melkemengde!O22=0," ",P_melkemengde!O22)</f>
        <v>11388</v>
      </c>
      <c r="P19" s="34">
        <f>IF(P_melkemengde!P22=0," ",P_melkemengde!P22)</f>
        <v>11098</v>
      </c>
      <c r="Q19" s="34">
        <f>IF(P_melkemengde!Q22=0," ",P_melkemengde!Q22)</f>
        <v>11192</v>
      </c>
      <c r="R19" s="34">
        <f>IF(P_melkemengde!R22=0," ",P_melkemengde!R22)</f>
        <v>11554.566999999999</v>
      </c>
      <c r="S19" s="34">
        <f>IF(P_melkemengde!S22=0," ",P_melkemengde!S22)</f>
        <v>11605.114</v>
      </c>
      <c r="T19" s="34">
        <f>IF(P_melkemengde!T22=0," ",P_melkemengde!T22)</f>
        <v>12655.495000000001</v>
      </c>
      <c r="U19" s="34">
        <f>IF(P_melkemengde!U22=0," ",P_melkemengde!U22)</f>
        <v>12362.316000000001</v>
      </c>
      <c r="V19" s="34">
        <f>IF(P_melkemengde!V22=0," ",P_melkemengde!V22)</f>
        <v>12241.264999999999</v>
      </c>
      <c r="W19" s="34">
        <f>IF(P_melkemengde!W22=0," ",P_melkemengde!W22)</f>
        <v>12717.273999999999</v>
      </c>
      <c r="X19" s="34">
        <f>IF(P_melkemengde!X22=0," ",P_melkemengde!X22)</f>
        <v>12389.032999999999</v>
      </c>
      <c r="Y19" s="34">
        <f>IF(P_melkemengde!Y22=0," ",P_melkemengde!Y22)</f>
        <v>12261.763999999999</v>
      </c>
      <c r="Z19" s="34">
        <f>IF(P_melkemengde!Z22=0," ",P_melkemengde!Z22)</f>
        <v>12139.441000000001</v>
      </c>
      <c r="AA19" s="34">
        <f>IF(P_melkemengde!AA22=0," ",P_melkemengde!AA22)</f>
        <v>11019.1</v>
      </c>
    </row>
    <row r="20" spans="2:27" x14ac:dyDescent="0.25">
      <c r="B20" s="30" t="str">
        <f>IF(P_melkemengde!B23=0," ",P_melkemengde!B23)</f>
        <v>5024 Orkdal</v>
      </c>
      <c r="C20" s="34">
        <f>IF(P_melkemengde!C23=0," ",P_melkemengde!C23)</f>
        <v>9582</v>
      </c>
      <c r="D20" s="34">
        <f>IF(P_melkemengde!D23=0," ",P_melkemengde!D23)</f>
        <v>9165</v>
      </c>
      <c r="E20" s="34">
        <f>IF(P_melkemengde!E23=0," ",P_melkemengde!E23)</f>
        <v>9155.3529999999992</v>
      </c>
      <c r="F20" s="34">
        <f>IF(P_melkemengde!F23=0," ",P_melkemengde!F23)</f>
        <v>9104.7819999999992</v>
      </c>
      <c r="G20" s="34">
        <f>IF(P_melkemengde!G23=0," ",P_melkemengde!G23)</f>
        <v>9008.2659999999996</v>
      </c>
      <c r="H20" s="34">
        <f>IF(P_melkemengde!H23=0," ",P_melkemengde!H23)</f>
        <v>8455.9449999999997</v>
      </c>
      <c r="I20" s="34">
        <f>IF(P_melkemengde!I23=0," ",P_melkemengde!I23)</f>
        <v>8014.1989999999996</v>
      </c>
      <c r="J20" s="34">
        <f>IF(P_melkemengde!J23=0," ",P_melkemengde!J23)</f>
        <v>7802.24</v>
      </c>
      <c r="K20" s="34">
        <f>IF(P_melkemengde!K23=0," ",P_melkemengde!K23)</f>
        <v>7814.7979999999998</v>
      </c>
      <c r="L20" s="34">
        <f>IF(P_melkemengde!L23=0," ",P_melkemengde!L23)</f>
        <v>7812</v>
      </c>
      <c r="M20" s="34">
        <f>IF(P_melkemengde!M23=0," ",P_melkemengde!M23)</f>
        <v>7811</v>
      </c>
      <c r="N20" s="34">
        <f>IF(P_melkemengde!N23=0," ",P_melkemengde!N23)</f>
        <v>7605</v>
      </c>
      <c r="O20" s="34">
        <f>IF(P_melkemengde!O23=0," ",P_melkemengde!O23)</f>
        <v>7756</v>
      </c>
      <c r="P20" s="34">
        <f>IF(P_melkemengde!P23=0," ",P_melkemengde!P23)</f>
        <v>7855</v>
      </c>
      <c r="Q20" s="34">
        <f>IF(P_melkemengde!Q23=0," ",P_melkemengde!Q23)</f>
        <v>7822</v>
      </c>
      <c r="R20" s="34">
        <f>IF(P_melkemengde!R23=0," ",P_melkemengde!R23)</f>
        <v>7591.5320000000002</v>
      </c>
      <c r="S20" s="34">
        <f>IF(P_melkemengde!S23=0," ",P_melkemengde!S23)</f>
        <v>7528.7470000000003</v>
      </c>
      <c r="T20" s="34">
        <f>IF(P_melkemengde!T23=0," ",P_melkemengde!T23)</f>
        <v>7683.6329999999998</v>
      </c>
      <c r="U20" s="34">
        <f>IF(P_melkemengde!U23=0," ",P_melkemengde!U23)</f>
        <v>7848.6570000000002</v>
      </c>
      <c r="V20" s="34">
        <f>IF(P_melkemengde!V23=0," ",P_melkemengde!V23)</f>
        <v>7764.2129999999997</v>
      </c>
      <c r="W20" s="34">
        <f>IF(P_melkemengde!W23=0," ",P_melkemengde!W23)</f>
        <v>8169.2879999999996</v>
      </c>
      <c r="X20" s="34">
        <f>IF(P_melkemengde!X23=0," ",P_melkemengde!X23)</f>
        <v>8322.0400000000009</v>
      </c>
      <c r="Y20" s="34">
        <f>IF(P_melkemengde!Y23=0," ",P_melkemengde!Y23)</f>
        <v>8300.09</v>
      </c>
      <c r="Z20" s="34">
        <f>IF(P_melkemengde!Z23=0," ",P_melkemengde!Z23)</f>
        <v>8630.7489999999998</v>
      </c>
      <c r="AA20" s="34">
        <f>IF(P_melkemengde!AA23=0," ",P_melkemengde!AA23)</f>
        <v>8232.125</v>
      </c>
    </row>
    <row r="21" spans="2:27" x14ac:dyDescent="0.25">
      <c r="B21" s="30" t="str">
        <f>IF(P_melkemengde!B24=0," ",P_melkemengde!B24)</f>
        <v>5025 Røros</v>
      </c>
      <c r="C21" s="34">
        <f>IF(P_melkemengde!C24=0," ",P_melkemengde!C24)</f>
        <v>6638</v>
      </c>
      <c r="D21" s="34">
        <f>IF(P_melkemengde!D24=0," ",P_melkemengde!D24)</f>
        <v>6618</v>
      </c>
      <c r="E21" s="34">
        <f>IF(P_melkemengde!E24=0," ",P_melkemengde!E24)</f>
        <v>6519.89</v>
      </c>
      <c r="F21" s="34">
        <f>IF(P_melkemengde!F24=0," ",P_melkemengde!F24)</f>
        <v>6408.2820000000002</v>
      </c>
      <c r="G21" s="34">
        <f>IF(P_melkemengde!G24=0," ",P_melkemengde!G24)</f>
        <v>6265.03</v>
      </c>
      <c r="H21" s="34">
        <f>IF(P_melkemengde!H24=0," ",P_melkemengde!H24)</f>
        <v>5955.3</v>
      </c>
      <c r="I21" s="34">
        <f>IF(P_melkemengde!I24=0," ",P_melkemengde!I24)</f>
        <v>5585.2389999999996</v>
      </c>
      <c r="J21" s="34">
        <f>IF(P_melkemengde!J24=0," ",P_melkemengde!J24)</f>
        <v>5573.3860000000004</v>
      </c>
      <c r="K21" s="34">
        <f>IF(P_melkemengde!K24=0," ",P_melkemengde!K24)</f>
        <v>5701.6120000000001</v>
      </c>
      <c r="L21" s="34">
        <f>IF(P_melkemengde!L24=0," ",P_melkemengde!L24)</f>
        <v>5666</v>
      </c>
      <c r="M21" s="34">
        <f>IF(P_melkemengde!M24=0," ",P_melkemengde!M24)</f>
        <v>5748</v>
      </c>
      <c r="N21" s="34">
        <f>IF(P_melkemengde!N24=0," ",P_melkemengde!N24)</f>
        <v>5741</v>
      </c>
      <c r="O21" s="34">
        <f>IF(P_melkemengde!O24=0," ",P_melkemengde!O24)</f>
        <v>5700</v>
      </c>
      <c r="P21" s="34">
        <f>IF(P_melkemengde!P24=0," ",P_melkemengde!P24)</f>
        <v>5504</v>
      </c>
      <c r="Q21" s="34">
        <f>IF(P_melkemengde!Q24=0," ",P_melkemengde!Q24)</f>
        <v>5408</v>
      </c>
      <c r="R21" s="34">
        <f>IF(P_melkemengde!R24=0," ",P_melkemengde!R24)</f>
        <v>5654.6139999999996</v>
      </c>
      <c r="S21" s="34">
        <f>IF(P_melkemengde!S24=0," ",P_melkemengde!S24)</f>
        <v>5501.6019999999999</v>
      </c>
      <c r="T21" s="34">
        <f>IF(P_melkemengde!T24=0," ",P_melkemengde!T24)</f>
        <v>5601.076</v>
      </c>
      <c r="U21" s="34">
        <f>IF(P_melkemengde!U24=0," ",P_melkemengde!U24)</f>
        <v>5218.107</v>
      </c>
      <c r="V21" s="34">
        <f>IF(P_melkemengde!V24=0," ",P_melkemengde!V24)</f>
        <v>5237.5969999999998</v>
      </c>
      <c r="W21" s="34">
        <f>IF(P_melkemengde!W24=0," ",P_melkemengde!W24)</f>
        <v>5593.2269999999999</v>
      </c>
      <c r="X21" s="34">
        <f>IF(P_melkemengde!X24=0," ",P_melkemengde!X24)</f>
        <v>5672.3639999999996</v>
      </c>
      <c r="Y21" s="34">
        <f>IF(P_melkemengde!Y24=0," ",P_melkemengde!Y24)</f>
        <v>5681.7460000000001</v>
      </c>
      <c r="Z21" s="34">
        <f>IF(P_melkemengde!Z24=0," ",P_melkemengde!Z24)</f>
        <v>6058.6469999999999</v>
      </c>
      <c r="AA21" s="34">
        <f>IF(P_melkemengde!AA24=0," ",P_melkemengde!AA24)</f>
        <v>6159.3310000000001</v>
      </c>
    </row>
    <row r="22" spans="2:27" x14ac:dyDescent="0.25">
      <c r="B22" s="30" t="str">
        <f>IF(P_melkemengde!B25=0," ",P_melkemengde!B25)</f>
        <v>5026 Holtålen</v>
      </c>
      <c r="C22" s="34">
        <f>IF(P_melkemengde!C25=0," ",P_melkemengde!C25)</f>
        <v>3904</v>
      </c>
      <c r="D22" s="34">
        <f>IF(P_melkemengde!D25=0," ",P_melkemengde!D25)</f>
        <v>3763</v>
      </c>
      <c r="E22" s="34">
        <f>IF(P_melkemengde!E25=0," ",P_melkemengde!E25)</f>
        <v>3582.3679999999999</v>
      </c>
      <c r="F22" s="34">
        <f>IF(P_melkemengde!F25=0," ",P_melkemengde!F25)</f>
        <v>3428.9209999999998</v>
      </c>
      <c r="G22" s="34">
        <f>IF(P_melkemengde!G25=0," ",P_melkemengde!G25)</f>
        <v>3314.8150000000001</v>
      </c>
      <c r="H22" s="34">
        <f>IF(P_melkemengde!H25=0," ",P_melkemengde!H25)</f>
        <v>2858.06</v>
      </c>
      <c r="I22" s="34">
        <f>IF(P_melkemengde!I25=0," ",P_melkemengde!I25)</f>
        <v>2657.768</v>
      </c>
      <c r="J22" s="34">
        <f>IF(P_melkemengde!J25=0," ",P_melkemengde!J25)</f>
        <v>2585.2289999999998</v>
      </c>
      <c r="K22" s="34">
        <f>IF(P_melkemengde!K25=0," ",P_melkemengde!K25)</f>
        <v>2462.19</v>
      </c>
      <c r="L22" s="34">
        <f>IF(P_melkemengde!L25=0," ",P_melkemengde!L25)</f>
        <v>2498</v>
      </c>
      <c r="M22" s="34">
        <f>IF(P_melkemengde!M25=0," ",P_melkemengde!M25)</f>
        <v>2510</v>
      </c>
      <c r="N22" s="34">
        <f>IF(P_melkemengde!N25=0," ",P_melkemengde!N25)</f>
        <v>2644</v>
      </c>
      <c r="O22" s="34">
        <f>IF(P_melkemengde!O25=0," ",P_melkemengde!O25)</f>
        <v>2645</v>
      </c>
      <c r="P22" s="34">
        <f>IF(P_melkemengde!P25=0," ",P_melkemengde!P25)</f>
        <v>2606</v>
      </c>
      <c r="Q22" s="34">
        <f>IF(P_melkemengde!Q25=0," ",P_melkemengde!Q25)</f>
        <v>2420</v>
      </c>
      <c r="R22" s="34">
        <f>IF(P_melkemengde!R25=0," ",P_melkemengde!R25)</f>
        <v>2386.5569999999998</v>
      </c>
      <c r="S22" s="34">
        <f>IF(P_melkemengde!S25=0," ",P_melkemengde!S25)</f>
        <v>2371.6610000000001</v>
      </c>
      <c r="T22" s="34">
        <f>IF(P_melkemengde!T25=0," ",P_melkemengde!T25)</f>
        <v>2338.6849999999999</v>
      </c>
      <c r="U22" s="34">
        <f>IF(P_melkemengde!U25=0," ",P_melkemengde!U25)</f>
        <v>2255.6959999999999</v>
      </c>
      <c r="V22" s="34">
        <f>IF(P_melkemengde!V25=0," ",P_melkemengde!V25)</f>
        <v>2426.6309999999999</v>
      </c>
      <c r="W22" s="34">
        <f>IF(P_melkemengde!W25=0," ",P_melkemengde!W25)</f>
        <v>2390.3380000000002</v>
      </c>
      <c r="X22" s="34">
        <f>IF(P_melkemengde!X25=0," ",P_melkemengde!X25)</f>
        <v>2385.1799999999998</v>
      </c>
      <c r="Y22" s="34">
        <f>IF(P_melkemengde!Y25=0," ",P_melkemengde!Y25)</f>
        <v>2286.64</v>
      </c>
      <c r="Z22" s="34">
        <f>IF(P_melkemengde!Z25=0," ",P_melkemengde!Z25)</f>
        <v>2277.6480000000001</v>
      </c>
      <c r="AA22" s="34">
        <f>IF(P_melkemengde!AA25=0," ",P_melkemengde!AA25)</f>
        <v>2085.1990000000001</v>
      </c>
    </row>
    <row r="23" spans="2:27" x14ac:dyDescent="0.25">
      <c r="B23" s="30" t="str">
        <f>IF(P_melkemengde!B26=0," ",P_melkemengde!B26)</f>
        <v>5027 Midtre Gauldal</v>
      </c>
      <c r="C23" s="34">
        <f>IF(P_melkemengde!C26=0," ",P_melkemengde!C26)</f>
        <v>13671</v>
      </c>
      <c r="D23" s="34">
        <f>IF(P_melkemengde!D26=0," ",P_melkemengde!D26)</f>
        <v>13309</v>
      </c>
      <c r="E23" s="34">
        <f>IF(P_melkemengde!E26=0," ",P_melkemengde!E26)</f>
        <v>13263.683999999999</v>
      </c>
      <c r="F23" s="34">
        <f>IF(P_melkemengde!F26=0," ",P_melkemengde!F26)</f>
        <v>13234.438</v>
      </c>
      <c r="G23" s="34">
        <f>IF(P_melkemengde!G26=0," ",P_melkemengde!G26)</f>
        <v>12910.968000000001</v>
      </c>
      <c r="H23" s="34">
        <f>IF(P_melkemengde!H26=0," ",P_melkemengde!H26)</f>
        <v>12480.918</v>
      </c>
      <c r="I23" s="34">
        <f>IF(P_melkemengde!I26=0," ",P_melkemengde!I26)</f>
        <v>12152.121999999999</v>
      </c>
      <c r="J23" s="34">
        <f>IF(P_melkemengde!J26=0," ",P_melkemengde!J26)</f>
        <v>12154.929</v>
      </c>
      <c r="K23" s="34">
        <f>IF(P_melkemengde!K26=0," ",P_melkemengde!K26)</f>
        <v>12330.554</v>
      </c>
      <c r="L23" s="34">
        <f>IF(P_melkemengde!L26=0," ",P_melkemengde!L26)</f>
        <v>12437</v>
      </c>
      <c r="M23" s="34">
        <f>IF(P_melkemengde!M26=0," ",P_melkemengde!M26)</f>
        <v>12265</v>
      </c>
      <c r="N23" s="34">
        <f>IF(P_melkemengde!N26=0," ",P_melkemengde!N26)</f>
        <v>11973</v>
      </c>
      <c r="O23" s="34">
        <f>IF(P_melkemengde!O26=0," ",P_melkemengde!O26)</f>
        <v>12835</v>
      </c>
      <c r="P23" s="34">
        <f>IF(P_melkemengde!P26=0," ",P_melkemengde!P26)</f>
        <v>12906</v>
      </c>
      <c r="Q23" s="34">
        <f>IF(P_melkemengde!Q26=0," ",P_melkemengde!Q26)</f>
        <v>12459</v>
      </c>
      <c r="R23" s="34">
        <f>IF(P_melkemengde!R26=0," ",P_melkemengde!R26)</f>
        <v>12586.450999999999</v>
      </c>
      <c r="S23" s="34">
        <f>IF(P_melkemengde!S26=0," ",P_melkemengde!S26)</f>
        <v>12492.342000000001</v>
      </c>
      <c r="T23" s="34">
        <f>IF(P_melkemengde!T26=0," ",P_melkemengde!T26)</f>
        <v>12857.898999999999</v>
      </c>
      <c r="U23" s="34">
        <f>IF(P_melkemengde!U26=0," ",P_melkemengde!U26)</f>
        <v>12964.058999999999</v>
      </c>
      <c r="V23" s="34">
        <f>IF(P_melkemengde!V26=0," ",P_melkemengde!V26)</f>
        <v>12956.66</v>
      </c>
      <c r="W23" s="34">
        <f>IF(P_melkemengde!W26=0," ",P_melkemengde!W26)</f>
        <v>13167.548000000001</v>
      </c>
      <c r="X23" s="34">
        <f>IF(P_melkemengde!X26=0," ",P_melkemengde!X26)</f>
        <v>12683.833000000001</v>
      </c>
      <c r="Y23" s="34">
        <f>IF(P_melkemengde!Y26=0," ",P_melkemengde!Y26)</f>
        <v>13133.665000000001</v>
      </c>
      <c r="Z23" s="34">
        <f>IF(P_melkemengde!Z26=0," ",P_melkemengde!Z26)</f>
        <v>12820.121999999999</v>
      </c>
      <c r="AA23" s="34">
        <f>IF(P_melkemengde!AA26=0," ",P_melkemengde!AA26)</f>
        <v>11866.103999999999</v>
      </c>
    </row>
    <row r="24" spans="2:27" x14ac:dyDescent="0.25">
      <c r="B24" s="30" t="str">
        <f>IF(P_melkemengde!B27=0," ",P_melkemengde!B27)</f>
        <v>5028 Melhus</v>
      </c>
      <c r="C24" s="34">
        <f>IF(P_melkemengde!C27=0," ",P_melkemengde!C27)</f>
        <v>8486</v>
      </c>
      <c r="D24" s="34">
        <f>IF(P_melkemengde!D27=0," ",P_melkemengde!D27)</f>
        <v>8228</v>
      </c>
      <c r="E24" s="34">
        <f>IF(P_melkemengde!E27=0," ",P_melkemengde!E27)</f>
        <v>8147.7579999999998</v>
      </c>
      <c r="F24" s="34">
        <f>IF(P_melkemengde!F27=0," ",P_melkemengde!F27)</f>
        <v>8054.0559999999996</v>
      </c>
      <c r="G24" s="34">
        <f>IF(P_melkemengde!G27=0," ",P_melkemengde!G27)</f>
        <v>8079.0280000000002</v>
      </c>
      <c r="H24" s="34">
        <f>IF(P_melkemengde!H27=0," ",P_melkemengde!H27)</f>
        <v>7477.48</v>
      </c>
      <c r="I24" s="34">
        <f>IF(P_melkemengde!I27=0," ",P_melkemengde!I27)</f>
        <v>7100.5569999999998</v>
      </c>
      <c r="J24" s="34">
        <f>IF(P_melkemengde!J27=0," ",P_melkemengde!J27)</f>
        <v>7122.4070000000002</v>
      </c>
      <c r="K24" s="34">
        <f>IF(P_melkemengde!K27=0," ",P_melkemengde!K27)</f>
        <v>7287.5389999999998</v>
      </c>
      <c r="L24" s="34">
        <f>IF(P_melkemengde!L27=0," ",P_melkemengde!L27)</f>
        <v>7043</v>
      </c>
      <c r="M24" s="34">
        <f>IF(P_melkemengde!M27=0," ",P_melkemengde!M27)</f>
        <v>7087</v>
      </c>
      <c r="N24" s="34">
        <f>IF(P_melkemengde!N27=0," ",P_melkemengde!N27)</f>
        <v>7260</v>
      </c>
      <c r="O24" s="34">
        <f>IF(P_melkemengde!O27=0," ",P_melkemengde!O27)</f>
        <v>7502</v>
      </c>
      <c r="P24" s="34">
        <f>IF(P_melkemengde!P27=0," ",P_melkemengde!P27)</f>
        <v>7458</v>
      </c>
      <c r="Q24" s="34">
        <f>IF(P_melkemengde!Q27=0," ",P_melkemengde!Q27)</f>
        <v>7358</v>
      </c>
      <c r="R24" s="34">
        <f>IF(P_melkemengde!R27=0," ",P_melkemengde!R27)</f>
        <v>7106.2129999999997</v>
      </c>
      <c r="S24" s="34">
        <f>IF(P_melkemengde!S27=0," ",P_melkemengde!S27)</f>
        <v>7219.3860000000004</v>
      </c>
      <c r="T24" s="34">
        <f>IF(P_melkemengde!T27=0," ",P_melkemengde!T27)</f>
        <v>7357.3869999999997</v>
      </c>
      <c r="U24" s="34">
        <f>IF(P_melkemengde!U27=0," ",P_melkemengde!U27)</f>
        <v>7394.1180000000004</v>
      </c>
      <c r="V24" s="34">
        <f>IF(P_melkemengde!V27=0," ",P_melkemengde!V27)</f>
        <v>7330.049</v>
      </c>
      <c r="W24" s="34">
        <f>IF(P_melkemengde!W27=0," ",P_melkemengde!W27)</f>
        <v>7663.4470000000001</v>
      </c>
      <c r="X24" s="34">
        <f>IF(P_melkemengde!X27=0," ",P_melkemengde!X27)</f>
        <v>7927.9</v>
      </c>
      <c r="Y24" s="34">
        <f>IF(P_melkemengde!Y27=0," ",P_melkemengde!Y27)</f>
        <v>7924.4570000000003</v>
      </c>
      <c r="Z24" s="34">
        <f>IF(P_melkemengde!Z27=0," ",P_melkemengde!Z27)</f>
        <v>8112.9589999999998</v>
      </c>
      <c r="AA24" s="34">
        <f>IF(P_melkemengde!AA27=0," ",P_melkemengde!AA27)</f>
        <v>8923.9459999999999</v>
      </c>
    </row>
    <row r="25" spans="2:27" x14ac:dyDescent="0.25">
      <c r="B25" s="30" t="str">
        <f>IF(P_melkemengde!B28=0," ",P_melkemengde!B28)</f>
        <v>5029 Skaun</v>
      </c>
      <c r="C25" s="34">
        <f>IF(P_melkemengde!C28=0," ",P_melkemengde!C28)</f>
        <v>5527</v>
      </c>
      <c r="D25" s="34">
        <f>IF(P_melkemengde!D28=0," ",P_melkemengde!D28)</f>
        <v>5406</v>
      </c>
      <c r="E25" s="34">
        <f>IF(P_melkemengde!E28=0," ",P_melkemengde!E28)</f>
        <v>5409.1080000000002</v>
      </c>
      <c r="F25" s="34">
        <f>IF(P_melkemengde!F28=0," ",P_melkemengde!F28)</f>
        <v>5203.8019999999997</v>
      </c>
      <c r="G25" s="34">
        <f>IF(P_melkemengde!G28=0," ",P_melkemengde!G28)</f>
        <v>5095.8050000000003</v>
      </c>
      <c r="H25" s="34">
        <f>IF(P_melkemengde!H28=0," ",P_melkemengde!H28)</f>
        <v>4714.4530000000004</v>
      </c>
      <c r="I25" s="34">
        <f>IF(P_melkemengde!I28=0," ",P_melkemengde!I28)</f>
        <v>4534.6409999999996</v>
      </c>
      <c r="J25" s="34">
        <f>IF(P_melkemengde!J28=0," ",P_melkemengde!J28)</f>
        <v>4363.0309999999999</v>
      </c>
      <c r="K25" s="34">
        <f>IF(P_melkemengde!K28=0," ",P_melkemengde!K28)</f>
        <v>4328.4040000000005</v>
      </c>
      <c r="L25" s="34">
        <f>IF(P_melkemengde!L28=0," ",P_melkemengde!L28)</f>
        <v>4124</v>
      </c>
      <c r="M25" s="34">
        <f>IF(P_melkemengde!M28=0," ",P_melkemengde!M28)</f>
        <v>3825</v>
      </c>
      <c r="N25" s="34">
        <f>IF(P_melkemengde!N28=0," ",P_melkemengde!N28)</f>
        <v>3857</v>
      </c>
      <c r="O25" s="34">
        <f>IF(P_melkemengde!O28=0," ",P_melkemengde!O28)</f>
        <v>3723</v>
      </c>
      <c r="P25" s="34">
        <f>IF(P_melkemengde!P28=0," ",P_melkemengde!P28)</f>
        <v>3870</v>
      </c>
      <c r="Q25" s="34">
        <f>IF(P_melkemengde!Q28=0," ",P_melkemengde!Q28)</f>
        <v>3606</v>
      </c>
      <c r="R25" s="34">
        <f>IF(P_melkemengde!R28=0," ",P_melkemengde!R28)</f>
        <v>3642.4549999999999</v>
      </c>
      <c r="S25" s="34">
        <f>IF(P_melkemengde!S28=0," ",P_melkemengde!S28)</f>
        <v>3293.7660000000001</v>
      </c>
      <c r="T25" s="34">
        <f>IF(P_melkemengde!T28=0," ",P_melkemengde!T28)</f>
        <v>3251.9650000000001</v>
      </c>
      <c r="U25" s="34">
        <f>IF(P_melkemengde!U28=0," ",P_melkemengde!U28)</f>
        <v>3314.826</v>
      </c>
      <c r="V25" s="34">
        <f>IF(P_melkemengde!V28=0," ",P_melkemengde!V28)</f>
        <v>3200.4360000000001</v>
      </c>
      <c r="W25" s="34">
        <f>IF(P_melkemengde!W28=0," ",P_melkemengde!W28)</f>
        <v>2893.1950000000002</v>
      </c>
      <c r="X25" s="34">
        <f>IF(P_melkemengde!X28=0," ",P_melkemengde!X28)</f>
        <v>2817.873</v>
      </c>
      <c r="Y25" s="34">
        <f>IF(P_melkemengde!Y28=0," ",P_melkemengde!Y28)</f>
        <v>2907.6970000000001</v>
      </c>
      <c r="Z25" s="34">
        <f>IF(P_melkemengde!Z28=0," ",P_melkemengde!Z28)</f>
        <v>3077.8649999999998</v>
      </c>
      <c r="AA25" s="34">
        <f>IF(P_melkemengde!AA28=0," ",P_melkemengde!AA28)</f>
        <v>3087.8580000000002</v>
      </c>
    </row>
    <row r="26" spans="2:27" x14ac:dyDescent="0.25">
      <c r="B26" s="30" t="str">
        <f>IF(P_melkemengde!B29=0," ",P_melkemengde!B29)</f>
        <v>5030 Klæbu</v>
      </c>
      <c r="C26" s="34">
        <f>IF(P_melkemengde!C29=0," ",P_melkemengde!C29)</f>
        <v>1826</v>
      </c>
      <c r="D26" s="34">
        <f>IF(P_melkemengde!D29=0," ",P_melkemengde!D29)</f>
        <v>1722</v>
      </c>
      <c r="E26" s="34">
        <f>IF(P_melkemengde!E29=0," ",P_melkemengde!E29)</f>
        <v>1818.277</v>
      </c>
      <c r="F26" s="34">
        <f>IF(P_melkemengde!F29=0," ",P_melkemengde!F29)</f>
        <v>1694.133</v>
      </c>
      <c r="G26" s="34">
        <f>IF(P_melkemengde!G29=0," ",P_melkemengde!G29)</f>
        <v>1623.2149999999999</v>
      </c>
      <c r="H26" s="34">
        <f>IF(P_melkemengde!H29=0," ",P_melkemengde!H29)</f>
        <v>1688.8989999999999</v>
      </c>
      <c r="I26" s="34">
        <f>IF(P_melkemengde!I29=0," ",P_melkemengde!I29)</f>
        <v>1587.3330000000001</v>
      </c>
      <c r="J26" s="34">
        <f>IF(P_melkemengde!J29=0," ",P_melkemengde!J29)</f>
        <v>1461.6510000000001</v>
      </c>
      <c r="K26" s="34">
        <f>IF(P_melkemengde!K29=0," ",P_melkemengde!K29)</f>
        <v>1361.3240000000001</v>
      </c>
      <c r="L26" s="34">
        <f>IF(P_melkemengde!L29=0," ",P_melkemengde!L29)</f>
        <v>1311</v>
      </c>
      <c r="M26" s="34">
        <f>IF(P_melkemengde!M29=0," ",P_melkemengde!M29)</f>
        <v>1266</v>
      </c>
      <c r="N26" s="34">
        <f>IF(P_melkemengde!N29=0," ",P_melkemengde!N29)</f>
        <v>1103</v>
      </c>
      <c r="O26" s="34">
        <f>IF(P_melkemengde!O29=0," ",P_melkemengde!O29)</f>
        <v>1115</v>
      </c>
      <c r="P26" s="34">
        <f>IF(P_melkemengde!P29=0," ",P_melkemengde!P29)</f>
        <v>1106</v>
      </c>
      <c r="Q26" s="34">
        <f>IF(P_melkemengde!Q29=0," ",P_melkemengde!Q29)</f>
        <v>1077</v>
      </c>
      <c r="R26" s="34">
        <f>IF(P_melkemengde!R29=0," ",P_melkemengde!R29)</f>
        <v>1047.3910000000001</v>
      </c>
      <c r="S26" s="34">
        <f>IF(P_melkemengde!S29=0," ",P_melkemengde!S29)</f>
        <v>1105.136</v>
      </c>
      <c r="T26" s="34">
        <f>IF(P_melkemengde!T29=0," ",P_melkemengde!T29)</f>
        <v>1076.6079999999999</v>
      </c>
      <c r="U26" s="34">
        <f>IF(P_melkemengde!U29=0," ",P_melkemengde!U29)</f>
        <v>1169.9860000000001</v>
      </c>
      <c r="V26" s="34">
        <f>IF(P_melkemengde!V29=0," ",P_melkemengde!V29)</f>
        <v>1149.6179999999999</v>
      </c>
      <c r="W26" s="34">
        <f>IF(P_melkemengde!W29=0," ",P_melkemengde!W29)</f>
        <v>1145.241</v>
      </c>
      <c r="X26" s="34">
        <f>IF(P_melkemengde!X29=0," ",P_melkemengde!X29)</f>
        <v>1143.146</v>
      </c>
      <c r="Y26" s="34">
        <f>IF(P_melkemengde!Y29=0," ",P_melkemengde!Y29)</f>
        <v>1122.17</v>
      </c>
      <c r="Z26" s="34">
        <f>IF(P_melkemengde!Z29=0," ",P_melkemengde!Z29)</f>
        <v>1210.597</v>
      </c>
      <c r="AA26" s="34">
        <f>IF(P_melkemengde!AA29=0," ",P_melkemengde!AA29)</f>
        <v>1059.528</v>
      </c>
    </row>
    <row r="27" spans="2:27" x14ac:dyDescent="0.25">
      <c r="B27" s="30" t="str">
        <f>IF(P_melkemengde!B30=0," ",P_melkemengde!B30)</f>
        <v>5031 Malvik</v>
      </c>
      <c r="C27" s="34">
        <f>IF(P_melkemengde!C30=0," ",P_melkemengde!C30)</f>
        <v>2068</v>
      </c>
      <c r="D27" s="34">
        <f>IF(P_melkemengde!D30=0," ",P_melkemengde!D30)</f>
        <v>2040</v>
      </c>
      <c r="E27" s="34">
        <f>IF(P_melkemengde!E30=0," ",P_melkemengde!E30)</f>
        <v>1971.259</v>
      </c>
      <c r="F27" s="34">
        <f>IF(P_melkemengde!F30=0," ",P_melkemengde!F30)</f>
        <v>1966.4970000000001</v>
      </c>
      <c r="G27" s="34">
        <f>IF(P_melkemengde!G30=0," ",P_melkemengde!G30)</f>
        <v>1857.9259999999999</v>
      </c>
      <c r="H27" s="34">
        <f>IF(P_melkemengde!H30=0," ",P_melkemengde!H30)</f>
        <v>1603.3810000000001</v>
      </c>
      <c r="I27" s="34">
        <f>IF(P_melkemengde!I30=0," ",P_melkemengde!I30)</f>
        <v>1590.3689999999999</v>
      </c>
      <c r="J27" s="34">
        <f>IF(P_melkemengde!J30=0," ",P_melkemengde!J30)</f>
        <v>1679.1510000000001</v>
      </c>
      <c r="K27" s="34">
        <f>IF(P_melkemengde!K30=0," ",P_melkemengde!K30)</f>
        <v>1618.9860000000001</v>
      </c>
      <c r="L27" s="34">
        <f>IF(P_melkemengde!L30=0," ",P_melkemengde!L30)</f>
        <v>1694</v>
      </c>
      <c r="M27" s="34">
        <f>IF(P_melkemengde!M30=0," ",P_melkemengde!M30)</f>
        <v>1717</v>
      </c>
      <c r="N27" s="34">
        <f>IF(P_melkemengde!N30=0," ",P_melkemengde!N30)</f>
        <v>1729</v>
      </c>
      <c r="O27" s="34">
        <f>IF(P_melkemengde!O30=0," ",P_melkemengde!O30)</f>
        <v>1898</v>
      </c>
      <c r="P27" s="34">
        <f>IF(P_melkemengde!P30=0," ",P_melkemengde!P30)</f>
        <v>1735</v>
      </c>
      <c r="Q27" s="34">
        <f>IF(P_melkemengde!Q30=0," ",P_melkemengde!Q30)</f>
        <v>1577</v>
      </c>
      <c r="R27" s="34">
        <f>IF(P_melkemengde!R30=0," ",P_melkemengde!R30)</f>
        <v>1594.095</v>
      </c>
      <c r="S27" s="34">
        <f>IF(P_melkemengde!S30=0," ",P_melkemengde!S30)</f>
        <v>1575.9349999999999</v>
      </c>
      <c r="T27" s="34">
        <f>IF(P_melkemengde!T30=0," ",P_melkemengde!T30)</f>
        <v>1764.5820000000001</v>
      </c>
      <c r="U27" s="34">
        <f>IF(P_melkemengde!U30=0," ",P_melkemengde!U30)</f>
        <v>1776.3920000000001</v>
      </c>
      <c r="V27" s="34">
        <f>IF(P_melkemengde!V30=0," ",P_melkemengde!V30)</f>
        <v>1755.556</v>
      </c>
      <c r="W27" s="34">
        <f>IF(P_melkemengde!W30=0," ",P_melkemengde!W30)</f>
        <v>1875.3679999999999</v>
      </c>
      <c r="X27" s="34">
        <f>IF(P_melkemengde!X30=0," ",P_melkemengde!X30)</f>
        <v>1924.3589999999999</v>
      </c>
      <c r="Y27" s="34">
        <f>IF(P_melkemengde!Y30=0," ",P_melkemengde!Y30)</f>
        <v>2030.2639999999999</v>
      </c>
      <c r="Z27" s="34">
        <f>IF(P_melkemengde!Z30=0," ",P_melkemengde!Z30)</f>
        <v>2065.7919999999999</v>
      </c>
      <c r="AA27" s="34">
        <f>IF(P_melkemengde!AA30=0," ",P_melkemengde!AA30)</f>
        <v>2227.0479999999998</v>
      </c>
    </row>
    <row r="28" spans="2:27" x14ac:dyDescent="0.25">
      <c r="B28" s="30" t="str">
        <f>IF(P_melkemengde!B31=0," ",P_melkemengde!B31)</f>
        <v>5032 Selbu</v>
      </c>
      <c r="C28" s="34">
        <f>IF(P_melkemengde!C31=0," ",P_melkemengde!C31)</f>
        <v>7374</v>
      </c>
      <c r="D28" s="34">
        <f>IF(P_melkemengde!D31=0," ",P_melkemengde!D31)</f>
        <v>7153</v>
      </c>
      <c r="E28" s="34">
        <f>IF(P_melkemengde!E31=0," ",P_melkemengde!E31)</f>
        <v>7152.9790000000003</v>
      </c>
      <c r="F28" s="34">
        <f>IF(P_melkemengde!F31=0," ",P_melkemengde!F31)</f>
        <v>7163.73</v>
      </c>
      <c r="G28" s="34">
        <f>IF(P_melkemengde!G31=0," ",P_melkemengde!G31)</f>
        <v>7130.625</v>
      </c>
      <c r="H28" s="34">
        <f>IF(P_melkemengde!H31=0," ",P_melkemengde!H31)</f>
        <v>7058.0619999999999</v>
      </c>
      <c r="I28" s="34">
        <f>IF(P_melkemengde!I31=0," ",P_melkemengde!I31)</f>
        <v>6916.232</v>
      </c>
      <c r="J28" s="34">
        <f>IF(P_melkemengde!J31=0," ",P_melkemengde!J31)</f>
        <v>6863.3540000000003</v>
      </c>
      <c r="K28" s="34">
        <f>IF(P_melkemengde!K31=0," ",P_melkemengde!K31)</f>
        <v>7075.1419999999998</v>
      </c>
      <c r="L28" s="34">
        <f>IF(P_melkemengde!L31=0," ",P_melkemengde!L31)</f>
        <v>7049</v>
      </c>
      <c r="M28" s="34">
        <f>IF(P_melkemengde!M31=0," ",P_melkemengde!M31)</f>
        <v>6960</v>
      </c>
      <c r="N28" s="34">
        <f>IF(P_melkemengde!N31=0," ",P_melkemengde!N31)</f>
        <v>7221</v>
      </c>
      <c r="O28" s="34">
        <f>IF(P_melkemengde!O31=0," ",P_melkemengde!O31)</f>
        <v>7726</v>
      </c>
      <c r="P28" s="34">
        <f>IF(P_melkemengde!P31=0," ",P_melkemengde!P31)</f>
        <v>7595</v>
      </c>
      <c r="Q28" s="34">
        <f>IF(P_melkemengde!Q31=0," ",P_melkemengde!Q31)</f>
        <v>7358</v>
      </c>
      <c r="R28" s="34">
        <f>IF(P_melkemengde!R31=0," ",P_melkemengde!R31)</f>
        <v>7509.6610000000001</v>
      </c>
      <c r="S28" s="34">
        <f>IF(P_melkemengde!S31=0," ",P_melkemengde!S31)</f>
        <v>7367.3869999999997</v>
      </c>
      <c r="T28" s="34">
        <f>IF(P_melkemengde!T31=0," ",P_melkemengde!T31)</f>
        <v>7814.018</v>
      </c>
      <c r="U28" s="34">
        <f>IF(P_melkemengde!U31=0," ",P_melkemengde!U31)</f>
        <v>7516.451</v>
      </c>
      <c r="V28" s="34">
        <f>IF(P_melkemengde!V31=0," ",P_melkemengde!V31)</f>
        <v>7592.2160000000003</v>
      </c>
      <c r="W28" s="34">
        <f>IF(P_melkemengde!W31=0," ",P_melkemengde!W31)</f>
        <v>7768.78</v>
      </c>
      <c r="X28" s="34">
        <f>IF(P_melkemengde!X31=0," ",P_melkemengde!X31)</f>
        <v>8058.2510000000002</v>
      </c>
      <c r="Y28" s="34">
        <f>IF(P_melkemengde!Y31=0," ",P_melkemengde!Y31)</f>
        <v>8198.2029999999995</v>
      </c>
      <c r="Z28" s="34">
        <f>IF(P_melkemengde!Z31=0," ",P_melkemengde!Z31)</f>
        <v>8762.1190000000006</v>
      </c>
      <c r="AA28" s="34">
        <f>IF(P_melkemengde!AA31=0," ",P_melkemengde!AA31)</f>
        <v>8909.2459999999992</v>
      </c>
    </row>
    <row r="29" spans="2:27" x14ac:dyDescent="0.25">
      <c r="B29" s="30" t="str">
        <f>IF(P_melkemengde!B32=0," ",P_melkemengde!B32)</f>
        <v>5033 Tydal</v>
      </c>
      <c r="C29" s="34">
        <f>IF(P_melkemengde!C32=0," ",P_melkemengde!C32)</f>
        <v>1939</v>
      </c>
      <c r="D29" s="34">
        <f>IF(P_melkemengde!D32=0," ",P_melkemengde!D32)</f>
        <v>1893</v>
      </c>
      <c r="E29" s="34">
        <f>IF(P_melkemengde!E32=0," ",P_melkemengde!E32)</f>
        <v>1898.1590000000001</v>
      </c>
      <c r="F29" s="34">
        <f>IF(P_melkemengde!F32=0," ",P_melkemengde!F32)</f>
        <v>1890.402</v>
      </c>
      <c r="G29" s="34">
        <f>IF(P_melkemengde!G32=0," ",P_melkemengde!G32)</f>
        <v>1927.1759999999999</v>
      </c>
      <c r="H29" s="34">
        <f>IF(P_melkemengde!H32=0," ",P_melkemengde!H32)</f>
        <v>1891.8579999999999</v>
      </c>
      <c r="I29" s="34">
        <f>IF(P_melkemengde!I32=0," ",P_melkemengde!I32)</f>
        <v>1883.501</v>
      </c>
      <c r="J29" s="34">
        <f>IF(P_melkemengde!J32=0," ",P_melkemengde!J32)</f>
        <v>1987.4110000000001</v>
      </c>
      <c r="K29" s="34">
        <f>IF(P_melkemengde!K32=0," ",P_melkemengde!K32)</f>
        <v>2072.3449999999998</v>
      </c>
      <c r="L29" s="34">
        <f>IF(P_melkemengde!L32=0," ",P_melkemengde!L32)</f>
        <v>2034</v>
      </c>
      <c r="M29" s="34">
        <f>IF(P_melkemengde!M32=0," ",P_melkemengde!M32)</f>
        <v>2081</v>
      </c>
      <c r="N29" s="34">
        <f>IF(P_melkemengde!N32=0," ",P_melkemengde!N32)</f>
        <v>2089</v>
      </c>
      <c r="O29" s="34">
        <f>IF(P_melkemengde!O32=0," ",P_melkemengde!O32)</f>
        <v>2159</v>
      </c>
      <c r="P29" s="34">
        <f>IF(P_melkemengde!P32=0," ",P_melkemengde!P32)</f>
        <v>2153</v>
      </c>
      <c r="Q29" s="34">
        <f>IF(P_melkemengde!Q32=0," ",P_melkemengde!Q32)</f>
        <v>2054</v>
      </c>
      <c r="R29" s="34">
        <f>IF(P_melkemengde!R32=0," ",P_melkemengde!R32)</f>
        <v>2057.6579999999999</v>
      </c>
      <c r="S29" s="34">
        <f>IF(P_melkemengde!S32=0," ",P_melkemengde!S32)</f>
        <v>2041.3610000000001</v>
      </c>
      <c r="T29" s="34">
        <f>IF(P_melkemengde!T32=0," ",P_melkemengde!T32)</f>
        <v>2155.0120000000002</v>
      </c>
      <c r="U29" s="34">
        <f>IF(P_melkemengde!U32=0," ",P_melkemengde!U32)</f>
        <v>2164.1120000000001</v>
      </c>
      <c r="V29" s="34">
        <f>IF(P_melkemengde!V32=0," ",P_melkemengde!V32)</f>
        <v>2062.7139999999999</v>
      </c>
      <c r="W29" s="34">
        <f>IF(P_melkemengde!W32=0," ",P_melkemengde!W32)</f>
        <v>2150.951</v>
      </c>
      <c r="X29" s="34">
        <f>IF(P_melkemengde!X32=0," ",P_melkemengde!X32)</f>
        <v>2225.5360000000001</v>
      </c>
      <c r="Y29" s="34">
        <f>IF(P_melkemengde!Y32=0," ",P_melkemengde!Y32)</f>
        <v>2304.58</v>
      </c>
      <c r="Z29" s="34">
        <f>IF(P_melkemengde!Z32=0," ",P_melkemengde!Z32)</f>
        <v>2209.7069999999999</v>
      </c>
      <c r="AA29" s="34">
        <f>IF(P_melkemengde!AA32=0," ",P_melkemengde!AA32)</f>
        <v>2488.7550000000001</v>
      </c>
    </row>
    <row r="30" spans="2:27" x14ac:dyDescent="0.25">
      <c r="B30" s="30" t="str">
        <f>IF(P_melkemengde!B33=0," ",P_melkemengde!B33)</f>
        <v>5034 Meråker</v>
      </c>
      <c r="C30" s="34">
        <f>IF(P_melkemengde!C33=0," ",P_melkemengde!C33)</f>
        <v>1234</v>
      </c>
      <c r="D30" s="34">
        <f>IF(P_melkemengde!D33=0," ",P_melkemengde!D33)</f>
        <v>1249</v>
      </c>
      <c r="E30" s="34">
        <f>IF(P_melkemengde!E33=0," ",P_melkemengde!E33)</f>
        <v>1277.374</v>
      </c>
      <c r="F30" s="34">
        <f>IF(P_melkemengde!F33=0," ",P_melkemengde!F33)</f>
        <v>1297.203</v>
      </c>
      <c r="G30" s="34">
        <f>IF(P_melkemengde!G33=0," ",P_melkemengde!G33)</f>
        <v>1199.2919999999999</v>
      </c>
      <c r="H30" s="34">
        <f>IF(P_melkemengde!H33=0," ",P_melkemengde!H33)</f>
        <v>1092.134</v>
      </c>
      <c r="I30" s="34">
        <f>IF(P_melkemengde!I33=0," ",P_melkemengde!I33)</f>
        <v>1081.627</v>
      </c>
      <c r="J30" s="34">
        <f>IF(P_melkemengde!J33=0," ",P_melkemengde!J33)</f>
        <v>1101.076</v>
      </c>
      <c r="K30" s="34">
        <f>IF(P_melkemengde!K33=0," ",P_melkemengde!K33)</f>
        <v>1098.8340000000001</v>
      </c>
      <c r="L30" s="34">
        <f>IF(P_melkemengde!L33=0," ",P_melkemengde!L33)</f>
        <v>1108</v>
      </c>
      <c r="M30" s="34">
        <f>IF(P_melkemengde!M33=0," ",P_melkemengde!M33)</f>
        <v>1070</v>
      </c>
      <c r="N30" s="34">
        <f>IF(P_melkemengde!N33=0," ",P_melkemengde!N33)</f>
        <v>911</v>
      </c>
      <c r="O30" s="34">
        <f>IF(P_melkemengde!O33=0," ",P_melkemengde!O33)</f>
        <v>895</v>
      </c>
      <c r="P30" s="34">
        <f>IF(P_melkemengde!P33=0," ",P_melkemengde!P33)</f>
        <v>740</v>
      </c>
      <c r="Q30" s="34">
        <f>IF(P_melkemengde!Q33=0," ",P_melkemengde!Q33)</f>
        <v>673</v>
      </c>
      <c r="R30" s="34">
        <f>IF(P_melkemengde!R33=0," ",P_melkemengde!R33)</f>
        <v>673.02499999999998</v>
      </c>
      <c r="S30" s="34">
        <f>IF(P_melkemengde!S33=0," ",P_melkemengde!S33)</f>
        <v>620.78399999999999</v>
      </c>
      <c r="T30" s="34">
        <f>IF(P_melkemengde!T33=0," ",P_melkemengde!T33)</f>
        <v>667.32399999999996</v>
      </c>
      <c r="U30" s="34">
        <f>IF(P_melkemengde!U33=0," ",P_melkemengde!U33)</f>
        <v>623.11</v>
      </c>
      <c r="V30" s="34">
        <f>IF(P_melkemengde!V33=0," ",P_melkemengde!V33)</f>
        <v>570.30799999999999</v>
      </c>
      <c r="W30" s="34">
        <f>IF(P_melkemengde!W33=0," ",P_melkemengde!W33)</f>
        <v>619.10900000000004</v>
      </c>
      <c r="X30" s="34">
        <f>IF(P_melkemengde!X33=0," ",P_melkemengde!X33)</f>
        <v>605.46199999999999</v>
      </c>
      <c r="Y30" s="34">
        <f>IF(P_melkemengde!Y33=0," ",P_melkemengde!Y33)</f>
        <v>653.923</v>
      </c>
      <c r="Z30" s="34">
        <f>IF(P_melkemengde!Z33=0," ",P_melkemengde!Z33)</f>
        <v>656.49300000000005</v>
      </c>
      <c r="AA30" s="34">
        <f>IF(P_melkemengde!AA33=0," ",P_melkemengde!AA33)</f>
        <v>588.73599999999999</v>
      </c>
    </row>
    <row r="31" spans="2:27" x14ac:dyDescent="0.25">
      <c r="B31" s="30" t="str">
        <f>IF(P_melkemengde!B34=0," ",P_melkemengde!B34)</f>
        <v>5035 Stjørdal</v>
      </c>
      <c r="C31" s="34">
        <f>IF(P_melkemengde!C34=0," ",P_melkemengde!C34)</f>
        <v>12339</v>
      </c>
      <c r="D31" s="34">
        <f>IF(P_melkemengde!D34=0," ",P_melkemengde!D34)</f>
        <v>12046</v>
      </c>
      <c r="E31" s="34">
        <f>IF(P_melkemengde!E34=0," ",P_melkemengde!E34)</f>
        <v>12307.119000000001</v>
      </c>
      <c r="F31" s="34">
        <f>IF(P_melkemengde!F34=0," ",P_melkemengde!F34)</f>
        <v>12070.352000000001</v>
      </c>
      <c r="G31" s="34">
        <f>IF(P_melkemengde!G34=0," ",P_melkemengde!G34)</f>
        <v>11892.413</v>
      </c>
      <c r="H31" s="34">
        <f>IF(P_melkemengde!H34=0," ",P_melkemengde!H34)</f>
        <v>10882.733</v>
      </c>
      <c r="I31" s="34">
        <f>IF(P_melkemengde!I34=0," ",P_melkemengde!I34)</f>
        <v>10158.653</v>
      </c>
      <c r="J31" s="34">
        <f>IF(P_melkemengde!J34=0," ",P_melkemengde!J34)</f>
        <v>9805.7489999999998</v>
      </c>
      <c r="K31" s="34">
        <f>IF(P_melkemengde!K34=0," ",P_melkemengde!K34)</f>
        <v>9322.3919999999998</v>
      </c>
      <c r="L31" s="34">
        <f>IF(P_melkemengde!L34=0," ",P_melkemengde!L34)</f>
        <v>9388</v>
      </c>
      <c r="M31" s="34">
        <f>IF(P_melkemengde!M34=0," ",P_melkemengde!M34)</f>
        <v>8877</v>
      </c>
      <c r="N31" s="34">
        <f>IF(P_melkemengde!N34=0," ",P_melkemengde!N34)</f>
        <v>8154</v>
      </c>
      <c r="O31" s="34">
        <f>IF(P_melkemengde!O34=0," ",P_melkemengde!O34)</f>
        <v>8325</v>
      </c>
      <c r="P31" s="34">
        <f>IF(P_melkemengde!P34=0," ",P_melkemengde!P34)</f>
        <v>8177</v>
      </c>
      <c r="Q31" s="34">
        <f>IF(P_melkemengde!Q34=0," ",P_melkemengde!Q34)</f>
        <v>8108</v>
      </c>
      <c r="R31" s="34">
        <f>IF(P_melkemengde!R34=0," ",P_melkemengde!R34)</f>
        <v>8231.1360000000004</v>
      </c>
      <c r="S31" s="34">
        <f>IF(P_melkemengde!S34=0," ",P_melkemengde!S34)</f>
        <v>8063.1909999999998</v>
      </c>
      <c r="T31" s="34">
        <f>IF(P_melkemengde!T34=0," ",P_melkemengde!T34)</f>
        <v>8337.51</v>
      </c>
      <c r="U31" s="34">
        <f>IF(P_melkemengde!U34=0," ",P_melkemengde!U34)</f>
        <v>7403.5010000000002</v>
      </c>
      <c r="V31" s="34">
        <f>IF(P_melkemengde!V34=0," ",P_melkemengde!V34)</f>
        <v>7062.4279999999999</v>
      </c>
      <c r="W31" s="34">
        <f>IF(P_melkemengde!W34=0," ",P_melkemengde!W34)</f>
        <v>6862.9059999999999</v>
      </c>
      <c r="X31" s="34">
        <f>IF(P_melkemengde!X34=0," ",P_melkemengde!X34)</f>
        <v>6699.8270000000002</v>
      </c>
      <c r="Y31" s="34">
        <f>IF(P_melkemengde!Y34=0," ",P_melkemengde!Y34)</f>
        <v>6186.1040000000003</v>
      </c>
      <c r="Z31" s="34">
        <f>IF(P_melkemengde!Z34=0," ",P_melkemengde!Z34)</f>
        <v>6074.3729999999996</v>
      </c>
      <c r="AA31" s="34">
        <f>IF(P_melkemengde!AA34=0," ",P_melkemengde!AA34)</f>
        <v>5942.75</v>
      </c>
    </row>
    <row r="32" spans="2:27" x14ac:dyDescent="0.25">
      <c r="B32" s="30" t="str">
        <f>IF(P_melkemengde!B35=0," ",P_melkemengde!B35)</f>
        <v>5036 Frosta</v>
      </c>
      <c r="C32" s="34">
        <f>IF(P_melkemengde!C35=0," ",P_melkemengde!C35)</f>
        <v>1937</v>
      </c>
      <c r="D32" s="34">
        <f>IF(P_melkemengde!D35=0," ",P_melkemengde!D35)</f>
        <v>1937</v>
      </c>
      <c r="E32" s="34">
        <f>IF(P_melkemengde!E35=0," ",P_melkemengde!E35)</f>
        <v>1932.2719999999999</v>
      </c>
      <c r="F32" s="34">
        <f>IF(P_melkemengde!F35=0," ",P_melkemengde!F35)</f>
        <v>1936.5319999999999</v>
      </c>
      <c r="G32" s="34">
        <f>IF(P_melkemengde!G35=0," ",P_melkemengde!G35)</f>
        <v>1798.8720000000001</v>
      </c>
      <c r="H32" s="34">
        <f>IF(P_melkemengde!H35=0," ",P_melkemengde!H35)</f>
        <v>1669.0920000000001</v>
      </c>
      <c r="I32" s="34">
        <f>IF(P_melkemengde!I35=0," ",P_melkemengde!I35)</f>
        <v>1624.8230000000001</v>
      </c>
      <c r="J32" s="34">
        <f>IF(P_melkemengde!J35=0," ",P_melkemengde!J35)</f>
        <v>1587.63</v>
      </c>
      <c r="K32" s="34">
        <f>IF(P_melkemengde!K35=0," ",P_melkemengde!K35)</f>
        <v>1564.3309999999999</v>
      </c>
      <c r="L32" s="34">
        <f>IF(P_melkemengde!L35=0," ",P_melkemengde!L35)</f>
        <v>1596</v>
      </c>
      <c r="M32" s="34">
        <f>IF(P_melkemengde!M35=0," ",P_melkemengde!M35)</f>
        <v>1546</v>
      </c>
      <c r="N32" s="34">
        <f>IF(P_melkemengde!N35=0," ",P_melkemengde!N35)</f>
        <v>1625</v>
      </c>
      <c r="O32" s="34">
        <f>IF(P_melkemengde!O35=0," ",P_melkemengde!O35)</f>
        <v>1583</v>
      </c>
      <c r="P32" s="34">
        <f>IF(P_melkemengde!P35=0," ",P_melkemengde!P35)</f>
        <v>1584</v>
      </c>
      <c r="Q32" s="34">
        <f>IF(P_melkemengde!Q35=0," ",P_melkemengde!Q35)</f>
        <v>1458</v>
      </c>
      <c r="R32" s="34">
        <f>IF(P_melkemengde!R35=0," ",P_melkemengde!R35)</f>
        <v>1420.701</v>
      </c>
      <c r="S32" s="34">
        <f>IF(P_melkemengde!S35=0," ",P_melkemengde!S35)</f>
        <v>1458.674</v>
      </c>
      <c r="T32" s="34">
        <f>IF(P_melkemengde!T35=0," ",P_melkemengde!T35)</f>
        <v>1473.1679999999999</v>
      </c>
      <c r="U32" s="34">
        <f>IF(P_melkemengde!U35=0," ",P_melkemengde!U35)</f>
        <v>1366.932</v>
      </c>
      <c r="V32" s="34">
        <f>IF(P_melkemengde!V35=0," ",P_melkemengde!V35)</f>
        <v>1385.9739999999999</v>
      </c>
      <c r="W32" s="34">
        <f>IF(P_melkemengde!W35=0," ",P_melkemengde!W35)</f>
        <v>1517.056</v>
      </c>
      <c r="X32" s="34">
        <f>IF(P_melkemengde!X35=0," ",P_melkemengde!X35)</f>
        <v>1595.4359999999999</v>
      </c>
      <c r="Y32" s="34">
        <f>IF(P_melkemengde!Y35=0," ",P_melkemengde!Y35)</f>
        <v>1638.7829999999999</v>
      </c>
      <c r="Z32" s="34">
        <f>IF(P_melkemengde!Z35=0," ",P_melkemengde!Z35)</f>
        <v>1391.5530000000001</v>
      </c>
      <c r="AA32" s="34">
        <f>IF(P_melkemengde!AA35=0," ",P_melkemengde!AA35)</f>
        <v>1257.684</v>
      </c>
    </row>
    <row r="33" spans="2:27" x14ac:dyDescent="0.25">
      <c r="B33" s="30" t="str">
        <f>IF(P_melkemengde!B36=0," ",P_melkemengde!B36)</f>
        <v>5037 Levanger</v>
      </c>
      <c r="C33" s="34">
        <f>IF(P_melkemengde!C36=0," ",P_melkemengde!C36)</f>
        <v>22409</v>
      </c>
      <c r="D33" s="34">
        <f>IF(P_melkemengde!D36=0," ",P_melkemengde!D36)</f>
        <v>22502</v>
      </c>
      <c r="E33" s="34">
        <f>IF(P_melkemengde!E36=0," ",P_melkemengde!E36)</f>
        <v>22723.046999999999</v>
      </c>
      <c r="F33" s="34">
        <f>IF(P_melkemengde!F36=0," ",P_melkemengde!F36)</f>
        <v>22892.685000000001</v>
      </c>
      <c r="G33" s="34">
        <f>IF(P_melkemengde!G36=0," ",P_melkemengde!G36)</f>
        <v>22834.182000000001</v>
      </c>
      <c r="H33" s="34">
        <f>IF(P_melkemengde!H36=0," ",P_melkemengde!H36)</f>
        <v>21686.887999999999</v>
      </c>
      <c r="I33" s="34">
        <f>IF(P_melkemengde!I36=0," ",P_melkemengde!I36)</f>
        <v>21139.303</v>
      </c>
      <c r="J33" s="34">
        <f>IF(P_melkemengde!J36=0," ",P_melkemengde!J36)</f>
        <v>21981.388999999999</v>
      </c>
      <c r="K33" s="34">
        <f>IF(P_melkemengde!K36=0," ",P_melkemengde!K36)</f>
        <v>21848.625</v>
      </c>
      <c r="L33" s="34">
        <f>IF(P_melkemengde!L36=0," ",P_melkemengde!L36)</f>
        <v>21915</v>
      </c>
      <c r="M33" s="34">
        <f>IF(P_melkemengde!M36=0," ",P_melkemengde!M36)</f>
        <v>22043</v>
      </c>
      <c r="N33" s="34">
        <f>IF(P_melkemengde!N36=0," ",P_melkemengde!N36)</f>
        <v>22221</v>
      </c>
      <c r="O33" s="34">
        <f>IF(P_melkemengde!O36=0," ",P_melkemengde!O36)</f>
        <v>23676</v>
      </c>
      <c r="P33" s="34">
        <f>IF(P_melkemengde!P36=0," ",P_melkemengde!P36)</f>
        <v>23820</v>
      </c>
      <c r="Q33" s="34">
        <f>IF(P_melkemengde!Q36=0," ",P_melkemengde!Q36)</f>
        <v>22862</v>
      </c>
      <c r="R33" s="34">
        <f>IF(P_melkemengde!R36=0," ",P_melkemengde!R36)</f>
        <v>23259.714</v>
      </c>
      <c r="S33" s="34">
        <f>IF(P_melkemengde!S36=0," ",P_melkemengde!S36)</f>
        <v>23653.679</v>
      </c>
      <c r="T33" s="34">
        <f>IF(P_melkemengde!T36=0," ",P_melkemengde!T36)</f>
        <v>24675.584999999999</v>
      </c>
      <c r="U33" s="34">
        <f>IF(P_melkemengde!U36=0," ",P_melkemengde!U36)</f>
        <v>24718.043000000001</v>
      </c>
      <c r="V33" s="34">
        <f>IF(P_melkemengde!V36=0," ",P_melkemengde!V36)</f>
        <v>24759.148000000001</v>
      </c>
      <c r="W33" s="34">
        <f>IF(P_melkemengde!W36=0," ",P_melkemengde!W36)</f>
        <v>24742.710999999999</v>
      </c>
      <c r="X33" s="34">
        <f>IF(P_melkemengde!X36=0," ",P_melkemengde!X36)</f>
        <v>24167.937999999998</v>
      </c>
      <c r="Y33" s="34">
        <f>IF(P_melkemengde!Y36=0," ",P_melkemengde!Y36)</f>
        <v>23770.491999999998</v>
      </c>
      <c r="Z33" s="34">
        <f>IF(P_melkemengde!Z36=0," ",P_melkemengde!Z36)</f>
        <v>24460.425999999999</v>
      </c>
      <c r="AA33" s="34">
        <f>IF(P_melkemengde!AA36=0," ",P_melkemengde!AA36)</f>
        <v>24418.646000000001</v>
      </c>
    </row>
    <row r="34" spans="2:27" x14ac:dyDescent="0.25">
      <c r="B34" s="30" t="str">
        <f>IF(P_melkemengde!B37=0," ",P_melkemengde!B37)</f>
        <v>5038 Verdal</v>
      </c>
      <c r="C34" s="34">
        <f>IF(P_melkemengde!C37=0," ",P_melkemengde!C37)</f>
        <v>16856</v>
      </c>
      <c r="D34" s="34">
        <f>IF(P_melkemengde!D37=0," ",P_melkemengde!D37)</f>
        <v>16639</v>
      </c>
      <c r="E34" s="34">
        <f>IF(P_melkemengde!E37=0," ",P_melkemengde!E37)</f>
        <v>17151.184000000001</v>
      </c>
      <c r="F34" s="34">
        <f>IF(P_melkemengde!F37=0," ",P_melkemengde!F37)</f>
        <v>16914.411</v>
      </c>
      <c r="G34" s="34">
        <f>IF(P_melkemengde!G37=0," ",P_melkemengde!G37)</f>
        <v>16557.784</v>
      </c>
      <c r="H34" s="34">
        <f>IF(P_melkemengde!H37=0," ",P_melkemengde!H37)</f>
        <v>15154.995000000001</v>
      </c>
      <c r="I34" s="34">
        <f>IF(P_melkemengde!I37=0," ",P_melkemengde!I37)</f>
        <v>14420.949000000001</v>
      </c>
      <c r="J34" s="34">
        <f>IF(P_melkemengde!J37=0," ",P_melkemengde!J37)</f>
        <v>14503.772999999999</v>
      </c>
      <c r="K34" s="34">
        <f>IF(P_melkemengde!K37=0," ",P_melkemengde!K37)</f>
        <v>14445.289000000001</v>
      </c>
      <c r="L34" s="34">
        <f>IF(P_melkemengde!L37=0," ",P_melkemengde!L37)</f>
        <v>14079</v>
      </c>
      <c r="M34" s="34">
        <f>IF(P_melkemengde!M37=0," ",P_melkemengde!M37)</f>
        <v>14026</v>
      </c>
      <c r="N34" s="34">
        <f>IF(P_melkemengde!N37=0," ",P_melkemengde!N37)</f>
        <v>13729</v>
      </c>
      <c r="O34" s="34">
        <f>IF(P_melkemengde!O37=0," ",P_melkemengde!O37)</f>
        <v>14342</v>
      </c>
      <c r="P34" s="34">
        <f>IF(P_melkemengde!P37=0," ",P_melkemengde!P37)</f>
        <v>13759</v>
      </c>
      <c r="Q34" s="34">
        <f>IF(P_melkemengde!Q37=0," ",P_melkemengde!Q37)</f>
        <v>12604</v>
      </c>
      <c r="R34" s="34">
        <f>IF(P_melkemengde!R37=0," ",P_melkemengde!R37)</f>
        <v>12342.958000000001</v>
      </c>
      <c r="S34" s="34">
        <f>IF(P_melkemengde!S37=0," ",P_melkemengde!S37)</f>
        <v>12169.393</v>
      </c>
      <c r="T34" s="34">
        <f>IF(P_melkemengde!T37=0," ",P_melkemengde!T37)</f>
        <v>13219.297</v>
      </c>
      <c r="U34" s="34">
        <f>IF(P_melkemengde!U37=0," ",P_melkemengde!U37)</f>
        <v>12487.918</v>
      </c>
      <c r="V34" s="34">
        <f>IF(P_melkemengde!V37=0," ",P_melkemengde!V37)</f>
        <v>12489.277</v>
      </c>
      <c r="W34" s="34">
        <f>IF(P_melkemengde!W37=0," ",P_melkemengde!W37)</f>
        <v>13003.958000000001</v>
      </c>
      <c r="X34" s="34">
        <f>IF(P_melkemengde!X37=0," ",P_melkemengde!X37)</f>
        <v>13033.710999999999</v>
      </c>
      <c r="Y34" s="34">
        <f>IF(P_melkemengde!Y37=0," ",P_melkemengde!Y37)</f>
        <v>12933.694</v>
      </c>
      <c r="Z34" s="34">
        <f>IF(P_melkemengde!Z37=0," ",P_melkemengde!Z37)</f>
        <v>13281.125</v>
      </c>
      <c r="AA34" s="34">
        <f>IF(P_melkemengde!AA37=0," ",P_melkemengde!AA37)</f>
        <v>12989.2</v>
      </c>
    </row>
    <row r="35" spans="2:27" x14ac:dyDescent="0.25">
      <c r="B35" s="30" t="str">
        <f>IF(P_melkemengde!B38=0," ",P_melkemengde!B38)</f>
        <v>5039 Verran</v>
      </c>
      <c r="C35" s="34">
        <f>IF(P_melkemengde!C38=0," ",P_melkemengde!C38)</f>
        <v>2626</v>
      </c>
      <c r="D35" s="34">
        <f>IF(P_melkemengde!D38=0," ",P_melkemengde!D38)</f>
        <v>2608</v>
      </c>
      <c r="E35" s="34">
        <f>IF(P_melkemengde!E38=0," ",P_melkemengde!E38)</f>
        <v>2562.826</v>
      </c>
      <c r="F35" s="34">
        <f>IF(P_melkemengde!F38=0," ",P_melkemengde!F38)</f>
        <v>2560.741</v>
      </c>
      <c r="G35" s="34">
        <f>IF(P_melkemengde!G38=0," ",P_melkemengde!G38)</f>
        <v>2428.8470000000002</v>
      </c>
      <c r="H35" s="34">
        <f>IF(P_melkemengde!H38=0," ",P_melkemengde!H38)</f>
        <v>2518.453</v>
      </c>
      <c r="I35" s="34">
        <f>IF(P_melkemengde!I38=0," ",P_melkemengde!I38)</f>
        <v>2406.2359999999999</v>
      </c>
      <c r="J35" s="34">
        <f>IF(P_melkemengde!J38=0," ",P_melkemengde!J38)</f>
        <v>2504.116</v>
      </c>
      <c r="K35" s="34">
        <f>IF(P_melkemengde!K38=0," ",P_melkemengde!K38)</f>
        <v>2541.7950000000001</v>
      </c>
      <c r="L35" s="34">
        <f>IF(P_melkemengde!L38=0," ",P_melkemengde!L38)</f>
        <v>2591</v>
      </c>
      <c r="M35" s="34">
        <f>IF(P_melkemengde!M38=0," ",P_melkemengde!M38)</f>
        <v>2594</v>
      </c>
      <c r="N35" s="34">
        <f>IF(P_melkemengde!N38=0," ",P_melkemengde!N38)</f>
        <v>2585</v>
      </c>
      <c r="O35" s="34">
        <f>IF(P_melkemengde!O38=0," ",P_melkemengde!O38)</f>
        <v>2713</v>
      </c>
      <c r="P35" s="34">
        <f>IF(P_melkemengde!P38=0," ",P_melkemengde!P38)</f>
        <v>2391</v>
      </c>
      <c r="Q35" s="34">
        <f>IF(P_melkemengde!Q38=0," ",P_melkemengde!Q38)</f>
        <v>2290</v>
      </c>
      <c r="R35" s="34">
        <f>IF(P_melkemengde!R38=0," ",P_melkemengde!R38)</f>
        <v>2452.1089999999999</v>
      </c>
      <c r="S35" s="34">
        <f>IF(P_melkemengde!S38=0," ",P_melkemengde!S38)</f>
        <v>2422.1669999999999</v>
      </c>
      <c r="T35" s="34">
        <f>IF(P_melkemengde!T38=0," ",P_melkemengde!T38)</f>
        <v>2574.7950000000001</v>
      </c>
      <c r="U35" s="34">
        <f>IF(P_melkemengde!U38=0," ",P_melkemengde!U38)</f>
        <v>2641.53</v>
      </c>
      <c r="V35" s="34">
        <f>IF(P_melkemengde!V38=0," ",P_melkemengde!V38)</f>
        <v>2666.0949999999998</v>
      </c>
      <c r="W35" s="34">
        <f>IF(P_melkemengde!W38=0," ",P_melkemengde!W38)</f>
        <v>2713.076</v>
      </c>
      <c r="X35" s="34">
        <f>IF(P_melkemengde!X38=0," ",P_melkemengde!X38)</f>
        <v>2603.2919999999999</v>
      </c>
      <c r="Y35" s="34">
        <f>IF(P_melkemengde!Y38=0," ",P_melkemengde!Y38)</f>
        <v>2429.962</v>
      </c>
      <c r="Z35" s="34">
        <f>IF(P_melkemengde!Z38=0," ",P_melkemengde!Z38)</f>
        <v>2424.982</v>
      </c>
      <c r="AA35" s="34">
        <f>IF(P_melkemengde!AA38=0," ",P_melkemengde!AA38)</f>
        <v>2279.6109999999999</v>
      </c>
    </row>
    <row r="36" spans="2:27" x14ac:dyDescent="0.25">
      <c r="B36" s="30" t="str">
        <f>IF(P_melkemengde!B39=0," ",P_melkemengde!B39)</f>
        <v>5040 Namdalseid</v>
      </c>
      <c r="C36" s="34">
        <f>IF(P_melkemengde!C39=0," ",P_melkemengde!C39)</f>
        <v>9911</v>
      </c>
      <c r="D36" s="34">
        <f>IF(P_melkemengde!D39=0," ",P_melkemengde!D39)</f>
        <v>9835</v>
      </c>
      <c r="E36" s="34">
        <f>IF(P_melkemengde!E39=0," ",P_melkemengde!E39)</f>
        <v>9918.4979999999996</v>
      </c>
      <c r="F36" s="34">
        <f>IF(P_melkemengde!F39=0," ",P_melkemengde!F39)</f>
        <v>10030.204</v>
      </c>
      <c r="G36" s="34">
        <f>IF(P_melkemengde!G39=0," ",P_melkemengde!G39)</f>
        <v>9616.1440000000002</v>
      </c>
      <c r="H36" s="34">
        <f>IF(P_melkemengde!H39=0," ",P_melkemengde!H39)</f>
        <v>9166.2900000000009</v>
      </c>
      <c r="I36" s="34">
        <f>IF(P_melkemengde!I39=0," ",P_melkemengde!I39)</f>
        <v>9145.0159999999996</v>
      </c>
      <c r="J36" s="34">
        <f>IF(P_melkemengde!J39=0," ",P_melkemengde!J39)</f>
        <v>9214.6010000000006</v>
      </c>
      <c r="K36" s="34">
        <f>IF(P_melkemengde!K39=0," ",P_melkemengde!K39)</f>
        <v>9510.8780000000006</v>
      </c>
      <c r="L36" s="34">
        <f>IF(P_melkemengde!L39=0," ",P_melkemengde!L39)</f>
        <v>9410</v>
      </c>
      <c r="M36" s="34">
        <f>IF(P_melkemengde!M39=0," ",P_melkemengde!M39)</f>
        <v>9375</v>
      </c>
      <c r="N36" s="34">
        <f>IF(P_melkemengde!N39=0," ",P_melkemengde!N39)</f>
        <v>9300</v>
      </c>
      <c r="O36" s="34">
        <f>IF(P_melkemengde!O39=0," ",P_melkemengde!O39)</f>
        <v>9689</v>
      </c>
      <c r="P36" s="34">
        <f>IF(P_melkemengde!P39=0," ",P_melkemengde!P39)</f>
        <v>9686</v>
      </c>
      <c r="Q36" s="34">
        <f>IF(P_melkemengde!Q39=0," ",P_melkemengde!Q39)</f>
        <v>9547</v>
      </c>
      <c r="R36" s="34">
        <f>IF(P_melkemengde!R39=0," ",P_melkemengde!R39)</f>
        <v>9748.3009999999995</v>
      </c>
      <c r="S36" s="34">
        <f>IF(P_melkemengde!S39=0," ",P_melkemengde!S39)</f>
        <v>9806.4330000000009</v>
      </c>
      <c r="T36" s="34">
        <f>IF(P_melkemengde!T39=0," ",P_melkemengde!T39)</f>
        <v>10102.186</v>
      </c>
      <c r="U36" s="34">
        <f>IF(P_melkemengde!U39=0," ",P_melkemengde!U39)</f>
        <v>10227.876</v>
      </c>
      <c r="V36" s="34">
        <f>IF(P_melkemengde!V39=0," ",P_melkemengde!V39)</f>
        <v>10217.646000000001</v>
      </c>
      <c r="W36" s="34">
        <f>IF(P_melkemengde!W39=0," ",P_melkemengde!W39)</f>
        <v>10923.619000000001</v>
      </c>
      <c r="X36" s="34">
        <f>IF(P_melkemengde!X39=0," ",P_melkemengde!X39)</f>
        <v>10889.133</v>
      </c>
      <c r="Y36" s="34">
        <f>IF(P_melkemengde!Y39=0," ",P_melkemengde!Y39)</f>
        <v>10654.395</v>
      </c>
      <c r="Z36" s="34">
        <f>IF(P_melkemengde!Z39=0," ",P_melkemengde!Z39)</f>
        <v>10842.226000000001</v>
      </c>
      <c r="AA36" s="34">
        <f>IF(P_melkemengde!AA39=0," ",P_melkemengde!AA39)</f>
        <v>11178.781000000001</v>
      </c>
    </row>
    <row r="37" spans="2:27" x14ac:dyDescent="0.25">
      <c r="B37" s="30" t="str">
        <f>IF(P_melkemengde!B40=0," ",P_melkemengde!B40)</f>
        <v>5041 Snåsa</v>
      </c>
      <c r="C37" s="34">
        <f>IF(P_melkemengde!C40=0," ",P_melkemengde!C40)</f>
        <v>8425</v>
      </c>
      <c r="D37" s="34">
        <f>IF(P_melkemengde!D40=0," ",P_melkemengde!D40)</f>
        <v>8355</v>
      </c>
      <c r="E37" s="34">
        <f>IF(P_melkemengde!E40=0," ",P_melkemengde!E40)</f>
        <v>8598.8860000000004</v>
      </c>
      <c r="F37" s="34">
        <f>IF(P_melkemengde!F40=0," ",P_melkemengde!F40)</f>
        <v>8615.9169999999995</v>
      </c>
      <c r="G37" s="34">
        <f>IF(P_melkemengde!G40=0," ",P_melkemengde!G40)</f>
        <v>8476.6659999999993</v>
      </c>
      <c r="H37" s="34">
        <f>IF(P_melkemengde!H40=0," ",P_melkemengde!H40)</f>
        <v>8188.7889999999998</v>
      </c>
      <c r="I37" s="34">
        <f>IF(P_melkemengde!I40=0," ",P_melkemengde!I40)</f>
        <v>7982.3230000000003</v>
      </c>
      <c r="J37" s="34">
        <f>IF(P_melkemengde!J40=0," ",P_melkemengde!J40)</f>
        <v>8223.7999999999993</v>
      </c>
      <c r="K37" s="34">
        <f>IF(P_melkemengde!K40=0," ",P_melkemengde!K40)</f>
        <v>8351.7510000000002</v>
      </c>
      <c r="L37" s="34">
        <f>IF(P_melkemengde!L40=0," ",P_melkemengde!L40)</f>
        <v>8185</v>
      </c>
      <c r="M37" s="34">
        <f>IF(P_melkemengde!M40=0," ",P_melkemengde!M40)</f>
        <v>8224</v>
      </c>
      <c r="N37" s="34">
        <f>IF(P_melkemengde!N40=0," ",P_melkemengde!N40)</f>
        <v>8286</v>
      </c>
      <c r="O37" s="34">
        <f>IF(P_melkemengde!O40=0," ",P_melkemengde!O40)</f>
        <v>8726</v>
      </c>
      <c r="P37" s="34">
        <f>IF(P_melkemengde!P40=0," ",P_melkemengde!P40)</f>
        <v>8217</v>
      </c>
      <c r="Q37" s="34">
        <f>IF(P_melkemengde!Q40=0," ",P_melkemengde!Q40)</f>
        <v>8183</v>
      </c>
      <c r="R37" s="34">
        <f>IF(P_melkemengde!R40=0," ",P_melkemengde!R40)</f>
        <v>8197.4850000000006</v>
      </c>
      <c r="S37" s="34">
        <f>IF(P_melkemengde!S40=0," ",P_melkemengde!S40)</f>
        <v>8249.9050000000007</v>
      </c>
      <c r="T37" s="34">
        <f>IF(P_melkemengde!T40=0," ",P_melkemengde!T40)</f>
        <v>8586.0280000000002</v>
      </c>
      <c r="U37" s="34">
        <f>IF(P_melkemengde!U40=0," ",P_melkemengde!U40)</f>
        <v>8397.4609999999993</v>
      </c>
      <c r="V37" s="34">
        <f>IF(P_melkemengde!V40=0," ",P_melkemengde!V40)</f>
        <v>7898.0990000000002</v>
      </c>
      <c r="W37" s="34">
        <f>IF(P_melkemengde!W40=0," ",P_melkemengde!W40)</f>
        <v>8089.7669999999998</v>
      </c>
      <c r="X37" s="34">
        <f>IF(P_melkemengde!X40=0," ",P_melkemengde!X40)</f>
        <v>8055.3959999999997</v>
      </c>
      <c r="Y37" s="34">
        <f>IF(P_melkemengde!Y40=0," ",P_melkemengde!Y40)</f>
        <v>7902.7579999999998</v>
      </c>
      <c r="Z37" s="34">
        <f>IF(P_melkemengde!Z40=0," ",P_melkemengde!Z40)</f>
        <v>8160.1530000000002</v>
      </c>
      <c r="AA37" s="34">
        <f>IF(P_melkemengde!AA40=0," ",P_melkemengde!AA40)</f>
        <v>8257.3919999999998</v>
      </c>
    </row>
    <row r="38" spans="2:27" x14ac:dyDescent="0.25">
      <c r="B38" s="30" t="str">
        <f>IF(P_melkemengde!B41=0," ",P_melkemengde!B41)</f>
        <v>5042 Lierne</v>
      </c>
      <c r="C38" s="34">
        <f>IF(P_melkemengde!C41=0," ",P_melkemengde!C41)</f>
        <v>3415</v>
      </c>
      <c r="D38" s="34">
        <f>IF(P_melkemengde!D41=0," ",P_melkemengde!D41)</f>
        <v>3626</v>
      </c>
      <c r="E38" s="34">
        <f>IF(P_melkemengde!E41=0," ",P_melkemengde!E41)</f>
        <v>3766.4209999999998</v>
      </c>
      <c r="F38" s="34">
        <f>IF(P_melkemengde!F41=0," ",P_melkemengde!F41)</f>
        <v>3644.4059999999999</v>
      </c>
      <c r="G38" s="34">
        <f>IF(P_melkemengde!G41=0," ",P_melkemengde!G41)</f>
        <v>3768.0079999999998</v>
      </c>
      <c r="H38" s="34">
        <f>IF(P_melkemengde!H41=0," ",P_melkemengde!H41)</f>
        <v>3798.328</v>
      </c>
      <c r="I38" s="34">
        <f>IF(P_melkemengde!I41=0," ",P_melkemengde!I41)</f>
        <v>3827.38</v>
      </c>
      <c r="J38" s="34">
        <f>IF(P_melkemengde!J41=0," ",P_melkemengde!J41)</f>
        <v>3832.8490000000002</v>
      </c>
      <c r="K38" s="34">
        <f>IF(P_melkemengde!K41=0," ",P_melkemengde!K41)</f>
        <v>4078.1950000000002</v>
      </c>
      <c r="L38" s="34">
        <f>IF(P_melkemengde!L41=0," ",P_melkemengde!L41)</f>
        <v>3922</v>
      </c>
      <c r="M38" s="34">
        <f>IF(P_melkemengde!M41=0," ",P_melkemengde!M41)</f>
        <v>4036</v>
      </c>
      <c r="N38" s="34">
        <f>IF(P_melkemengde!N41=0," ",P_melkemengde!N41)</f>
        <v>3984</v>
      </c>
      <c r="O38" s="34">
        <f>IF(P_melkemengde!O41=0," ",P_melkemengde!O41)</f>
        <v>4138</v>
      </c>
      <c r="P38" s="34">
        <f>IF(P_melkemengde!P41=0," ",P_melkemengde!P41)</f>
        <v>4260</v>
      </c>
      <c r="Q38" s="34">
        <f>IF(P_melkemengde!Q41=0," ",P_melkemengde!Q41)</f>
        <v>4049</v>
      </c>
      <c r="R38" s="34">
        <f>IF(P_melkemengde!R41=0," ",P_melkemengde!R41)</f>
        <v>4077.9560000000001</v>
      </c>
      <c r="S38" s="34">
        <f>IF(P_melkemengde!S41=0," ",P_melkemengde!S41)</f>
        <v>3481.0369999999998</v>
      </c>
      <c r="T38" s="34">
        <f>IF(P_melkemengde!T41=0," ",P_melkemengde!T41)</f>
        <v>3264.1010000000001</v>
      </c>
      <c r="U38" s="34">
        <f>IF(P_melkemengde!U41=0," ",P_melkemengde!U41)</f>
        <v>3326.489</v>
      </c>
      <c r="V38" s="34">
        <f>IF(P_melkemengde!V41=0," ",P_melkemengde!V41)</f>
        <v>3099.8130000000001</v>
      </c>
      <c r="W38" s="34">
        <f>IF(P_melkemengde!W41=0," ",P_melkemengde!W41)</f>
        <v>3542.3589999999999</v>
      </c>
      <c r="X38" s="34">
        <f>IF(P_melkemengde!X41=0," ",P_melkemengde!X41)</f>
        <v>3788.739</v>
      </c>
      <c r="Y38" s="34">
        <f>IF(P_melkemengde!Y41=0," ",P_melkemengde!Y41)</f>
        <v>3909.7530000000002</v>
      </c>
      <c r="Z38" s="34">
        <f>IF(P_melkemengde!Z41=0," ",P_melkemengde!Z41)</f>
        <v>3922.2640000000001</v>
      </c>
      <c r="AA38" s="34">
        <f>IF(P_melkemengde!AA41=0," ",P_melkemengde!AA41)</f>
        <v>3819.4960000000001</v>
      </c>
    </row>
    <row r="39" spans="2:27" x14ac:dyDescent="0.25">
      <c r="B39" s="30" t="str">
        <f>IF(P_melkemengde!B42=0," ",P_melkemengde!B42)</f>
        <v>5043 Røyrvik</v>
      </c>
      <c r="C39" s="34">
        <f>IF(P_melkemengde!C42=0," ",P_melkemengde!C42)</f>
        <v>739</v>
      </c>
      <c r="D39" s="34">
        <f>IF(P_melkemengde!D42=0," ",P_melkemengde!D42)</f>
        <v>796</v>
      </c>
      <c r="E39" s="34">
        <f>IF(P_melkemengde!E42=0," ",P_melkemengde!E42)</f>
        <v>806.41300000000001</v>
      </c>
      <c r="F39" s="34">
        <f>IF(P_melkemengde!F42=0," ",P_melkemengde!F42)</f>
        <v>862.51599999999996</v>
      </c>
      <c r="G39" s="34">
        <f>IF(P_melkemengde!G42=0," ",P_melkemengde!G42)</f>
        <v>831.07100000000003</v>
      </c>
      <c r="H39" s="34">
        <f>IF(P_melkemengde!H42=0," ",P_melkemengde!H42)</f>
        <v>823.27599999999995</v>
      </c>
      <c r="I39" s="34">
        <f>IF(P_melkemengde!I42=0," ",P_melkemengde!I42)</f>
        <v>768.01599999999996</v>
      </c>
      <c r="J39" s="34">
        <f>IF(P_melkemengde!J42=0," ",P_melkemengde!J42)</f>
        <v>754.37099999999998</v>
      </c>
      <c r="K39" s="34">
        <f>IF(P_melkemengde!K42=0," ",P_melkemengde!K42)</f>
        <v>782.94299999999998</v>
      </c>
      <c r="L39" s="34">
        <f>IF(P_melkemengde!L42=0," ",P_melkemengde!L42)</f>
        <v>713</v>
      </c>
      <c r="M39" s="34">
        <f>IF(P_melkemengde!M42=0," ",P_melkemengde!M42)</f>
        <v>604</v>
      </c>
      <c r="N39" s="34">
        <f>IF(P_melkemengde!N42=0," ",P_melkemengde!N42)</f>
        <v>602</v>
      </c>
      <c r="O39" s="34">
        <f>IF(P_melkemengde!O42=0," ",P_melkemengde!O42)</f>
        <v>614</v>
      </c>
      <c r="P39" s="34">
        <f>IF(P_melkemengde!P42=0," ",P_melkemengde!P42)</f>
        <v>563</v>
      </c>
      <c r="Q39" s="34">
        <f>IF(P_melkemengde!Q42=0," ",P_melkemengde!Q42)</f>
        <v>525</v>
      </c>
      <c r="R39" s="34">
        <f>IF(P_melkemengde!R42=0," ",P_melkemengde!R42)</f>
        <v>523.28800000000001</v>
      </c>
      <c r="S39" s="34">
        <f>IF(P_melkemengde!S42=0," ",P_melkemengde!S42)</f>
        <v>552.99300000000005</v>
      </c>
      <c r="T39" s="34">
        <f>IF(P_melkemengde!T42=0," ",P_melkemengde!T42)</f>
        <v>535.59400000000005</v>
      </c>
      <c r="U39" s="34">
        <f>IF(P_melkemengde!U42=0," ",P_melkemengde!U42)</f>
        <v>543.18200000000002</v>
      </c>
      <c r="V39" s="34">
        <f>IF(P_melkemengde!V42=0," ",P_melkemengde!V42)</f>
        <v>504.45299999999997</v>
      </c>
      <c r="W39" s="34">
        <f>IF(P_melkemengde!W42=0," ",P_melkemengde!W42)</f>
        <v>530.25</v>
      </c>
      <c r="X39" s="34">
        <f>IF(P_melkemengde!X42=0," ",P_melkemengde!X42)</f>
        <v>487.25200000000001</v>
      </c>
      <c r="Y39" s="34">
        <f>IF(P_melkemengde!Y42=0," ",P_melkemengde!Y42)</f>
        <v>565.76300000000003</v>
      </c>
      <c r="Z39" s="34">
        <f>IF(P_melkemengde!Z42=0," ",P_melkemengde!Z42)</f>
        <v>410.36700000000002</v>
      </c>
      <c r="AA39" s="34">
        <f>IF(P_melkemengde!AA42=0," ",P_melkemengde!AA42)</f>
        <v>398.339</v>
      </c>
    </row>
    <row r="40" spans="2:27" x14ac:dyDescent="0.25">
      <c r="B40" s="30" t="str">
        <f>IF(P_melkemengde!B43=0," ",P_melkemengde!B43)</f>
        <v>5044 Namsskogan</v>
      </c>
      <c r="C40" s="34">
        <f>IF(P_melkemengde!C43=0," ",P_melkemengde!C43)</f>
        <v>1658</v>
      </c>
      <c r="D40" s="34">
        <f>IF(P_melkemengde!D43=0," ",P_melkemengde!D43)</f>
        <v>1626</v>
      </c>
      <c r="E40" s="34">
        <f>IF(P_melkemengde!E43=0," ",P_melkemengde!E43)</f>
        <v>1616.143</v>
      </c>
      <c r="F40" s="34">
        <f>IF(P_melkemengde!F43=0," ",P_melkemengde!F43)</f>
        <v>1573.191</v>
      </c>
      <c r="G40" s="34">
        <f>IF(P_melkemengde!G43=0," ",P_melkemengde!G43)</f>
        <v>1627.9690000000001</v>
      </c>
      <c r="H40" s="34">
        <f>IF(P_melkemengde!H43=0," ",P_melkemengde!H43)</f>
        <v>1516.8810000000001</v>
      </c>
      <c r="I40" s="34">
        <f>IF(P_melkemengde!I43=0," ",P_melkemengde!I43)</f>
        <v>1356.7570000000001</v>
      </c>
      <c r="J40" s="34">
        <f>IF(P_melkemengde!J43=0," ",P_melkemengde!J43)</f>
        <v>1343.569</v>
      </c>
      <c r="K40" s="34">
        <f>IF(P_melkemengde!K43=0," ",P_melkemengde!K43)</f>
        <v>1391.9570000000001</v>
      </c>
      <c r="L40" s="34">
        <f>IF(P_melkemengde!L43=0," ",P_melkemengde!L43)</f>
        <v>1400</v>
      </c>
      <c r="M40" s="34">
        <f>IF(P_melkemengde!M43=0," ",P_melkemengde!M43)</f>
        <v>1439</v>
      </c>
      <c r="N40" s="34">
        <f>IF(P_melkemengde!N43=0," ",P_melkemengde!N43)</f>
        <v>1446</v>
      </c>
      <c r="O40" s="34">
        <f>IF(P_melkemengde!O43=0," ",P_melkemengde!O43)</f>
        <v>1347</v>
      </c>
      <c r="P40" s="34">
        <f>IF(P_melkemengde!P43=0," ",P_melkemengde!P43)</f>
        <v>1334</v>
      </c>
      <c r="Q40" s="34">
        <f>IF(P_melkemengde!Q43=0," ",P_melkemengde!Q43)</f>
        <v>1339</v>
      </c>
      <c r="R40" s="34">
        <f>IF(P_melkemengde!R43=0," ",P_melkemengde!R43)</f>
        <v>1371.44</v>
      </c>
      <c r="S40" s="34">
        <f>IF(P_melkemengde!S43=0," ",P_melkemengde!S43)</f>
        <v>1432.4559999999999</v>
      </c>
      <c r="T40" s="34">
        <f>IF(P_melkemengde!T43=0," ",P_melkemengde!T43)</f>
        <v>1446.0329999999999</v>
      </c>
      <c r="U40" s="34">
        <f>IF(P_melkemengde!U43=0," ",P_melkemengde!U43)</f>
        <v>1577.3620000000001</v>
      </c>
      <c r="V40" s="34">
        <f>IF(P_melkemengde!V43=0," ",P_melkemengde!V43)</f>
        <v>1585.44</v>
      </c>
      <c r="W40" s="34">
        <f>IF(P_melkemengde!W43=0," ",P_melkemengde!W43)</f>
        <v>1671.626</v>
      </c>
      <c r="X40" s="34">
        <f>IF(P_melkemengde!X43=0," ",P_melkemengde!X43)</f>
        <v>1797.222</v>
      </c>
      <c r="Y40" s="34">
        <f>IF(P_melkemengde!Y43=0," ",P_melkemengde!Y43)</f>
        <v>1793.2950000000001</v>
      </c>
      <c r="Z40" s="34">
        <f>IF(P_melkemengde!Z43=0," ",P_melkemengde!Z43)</f>
        <v>1729.116</v>
      </c>
      <c r="AA40" s="34">
        <f>IF(P_melkemengde!AA43=0," ",P_melkemengde!AA43)</f>
        <v>1890.6780000000001</v>
      </c>
    </row>
    <row r="41" spans="2:27" x14ac:dyDescent="0.25">
      <c r="B41" s="30" t="str">
        <f>IF(P_melkemengde!B44=0," ",P_melkemengde!B44)</f>
        <v>5045 Grong</v>
      </c>
      <c r="C41" s="34">
        <f>IF(P_melkemengde!C44=0," ",P_melkemengde!C44)</f>
        <v>4383</v>
      </c>
      <c r="D41" s="34">
        <f>IF(P_melkemengde!D44=0," ",P_melkemengde!D44)</f>
        <v>4297</v>
      </c>
      <c r="E41" s="34">
        <f>IF(P_melkemengde!E44=0," ",P_melkemengde!E44)</f>
        <v>4369.7420000000002</v>
      </c>
      <c r="F41" s="34">
        <f>IF(P_melkemengde!F44=0," ",P_melkemengde!F44)</f>
        <v>4389.2619999999997</v>
      </c>
      <c r="G41" s="34">
        <f>IF(P_melkemengde!G44=0," ",P_melkemengde!G44)</f>
        <v>4409.0079999999998</v>
      </c>
      <c r="H41" s="34">
        <f>IF(P_melkemengde!H44=0," ",P_melkemengde!H44)</f>
        <v>4142.3059999999996</v>
      </c>
      <c r="I41" s="34">
        <f>IF(P_melkemengde!I44=0," ",P_melkemengde!I44)</f>
        <v>4089.5279999999998</v>
      </c>
      <c r="J41" s="34">
        <f>IF(P_melkemengde!J44=0," ",P_melkemengde!J44)</f>
        <v>4309.9690000000001</v>
      </c>
      <c r="K41" s="34">
        <f>IF(P_melkemengde!K44=0," ",P_melkemengde!K44)</f>
        <v>4486.1019999999999</v>
      </c>
      <c r="L41" s="34">
        <f>IF(P_melkemengde!L44=0," ",P_melkemengde!L44)</f>
        <v>4271</v>
      </c>
      <c r="M41" s="34">
        <f>IF(P_melkemengde!M44=0," ",P_melkemengde!M44)</f>
        <v>4244</v>
      </c>
      <c r="N41" s="34">
        <f>IF(P_melkemengde!N44=0," ",P_melkemengde!N44)</f>
        <v>4074</v>
      </c>
      <c r="O41" s="34">
        <f>IF(P_melkemengde!O44=0," ",P_melkemengde!O44)</f>
        <v>4433</v>
      </c>
      <c r="P41" s="34">
        <f>IF(P_melkemengde!P44=0," ",P_melkemengde!P44)</f>
        <v>4382</v>
      </c>
      <c r="Q41" s="34">
        <f>IF(P_melkemengde!Q44=0," ",P_melkemengde!Q44)</f>
        <v>4388</v>
      </c>
      <c r="R41" s="34">
        <f>IF(P_melkemengde!R44=0," ",P_melkemengde!R44)</f>
        <v>4532.5739999999996</v>
      </c>
      <c r="S41" s="34">
        <f>IF(P_melkemengde!S44=0," ",P_melkemengde!S44)</f>
        <v>4610.5680000000002</v>
      </c>
      <c r="T41" s="34">
        <f>IF(P_melkemengde!T44=0," ",P_melkemengde!T44)</f>
        <v>5136.8130000000001</v>
      </c>
      <c r="U41" s="34">
        <f>IF(P_melkemengde!U44=0," ",P_melkemengde!U44)</f>
        <v>5376.2929999999997</v>
      </c>
      <c r="V41" s="34">
        <f>IF(P_melkemengde!V44=0," ",P_melkemengde!V44)</f>
        <v>5600.5950000000003</v>
      </c>
      <c r="W41" s="34">
        <f>IF(P_melkemengde!W44=0," ",P_melkemengde!W44)</f>
        <v>5801.4250000000002</v>
      </c>
      <c r="X41" s="34">
        <f>IF(P_melkemengde!X44=0," ",P_melkemengde!X44)</f>
        <v>5544.7619999999997</v>
      </c>
      <c r="Y41" s="34">
        <f>IF(P_melkemengde!Y44=0," ",P_melkemengde!Y44)</f>
        <v>5557.3029999999999</v>
      </c>
      <c r="Z41" s="34">
        <f>IF(P_melkemengde!Z44=0," ",P_melkemengde!Z44)</f>
        <v>5778.6459999999997</v>
      </c>
      <c r="AA41" s="34">
        <f>IF(P_melkemengde!AA44=0," ",P_melkemengde!AA44)</f>
        <v>5838.9080000000004</v>
      </c>
    </row>
    <row r="42" spans="2:27" x14ac:dyDescent="0.25">
      <c r="B42" s="30" t="str">
        <f>IF(P_melkemengde!B45=0," ",P_melkemengde!B45)</f>
        <v>5046 Høylandet</v>
      </c>
      <c r="C42" s="34">
        <f>IF(P_melkemengde!C45=0," ",P_melkemengde!C45)</f>
        <v>5837</v>
      </c>
      <c r="D42" s="34">
        <f>IF(P_melkemengde!D45=0," ",P_melkemengde!D45)</f>
        <v>5619</v>
      </c>
      <c r="E42" s="34">
        <f>IF(P_melkemengde!E45=0," ",P_melkemengde!E45)</f>
        <v>5761.0829999999996</v>
      </c>
      <c r="F42" s="34">
        <f>IF(P_melkemengde!F45=0," ",P_melkemengde!F45)</f>
        <v>5715.2529999999997</v>
      </c>
      <c r="G42" s="34">
        <f>IF(P_melkemengde!G45=0," ",P_melkemengde!G45)</f>
        <v>5632.22</v>
      </c>
      <c r="H42" s="34">
        <f>IF(P_melkemengde!H45=0," ",P_melkemengde!H45)</f>
        <v>5706.9089999999997</v>
      </c>
      <c r="I42" s="34">
        <f>IF(P_melkemengde!I45=0," ",P_melkemengde!I45)</f>
        <v>5455.1890000000003</v>
      </c>
      <c r="J42" s="34">
        <f>IF(P_melkemengde!J45=0," ",P_melkemengde!J45)</f>
        <v>5296.6819999999998</v>
      </c>
      <c r="K42" s="34">
        <f>IF(P_melkemengde!K45=0," ",P_melkemengde!K45)</f>
        <v>5490.4830000000002</v>
      </c>
      <c r="L42" s="34">
        <f>IF(P_melkemengde!L45=0," ",P_melkemengde!L45)</f>
        <v>5463</v>
      </c>
      <c r="M42" s="34">
        <f>IF(P_melkemengde!M45=0," ",P_melkemengde!M45)</f>
        <v>5506</v>
      </c>
      <c r="N42" s="34">
        <f>IF(P_melkemengde!N45=0," ",P_melkemengde!N45)</f>
        <v>5584</v>
      </c>
      <c r="O42" s="34">
        <f>IF(P_melkemengde!O45=0," ",P_melkemengde!O45)</f>
        <v>5786</v>
      </c>
      <c r="P42" s="34">
        <f>IF(P_melkemengde!P45=0," ",P_melkemengde!P45)</f>
        <v>5683</v>
      </c>
      <c r="Q42" s="34">
        <f>IF(P_melkemengde!Q45=0," ",P_melkemengde!Q45)</f>
        <v>5619</v>
      </c>
      <c r="R42" s="34">
        <f>IF(P_melkemengde!R45=0," ",P_melkemengde!R45)</f>
        <v>5841.7259999999997</v>
      </c>
      <c r="S42" s="34">
        <f>IF(P_melkemengde!S45=0," ",P_melkemengde!S45)</f>
        <v>5779.2359999999999</v>
      </c>
      <c r="T42" s="34">
        <f>IF(P_melkemengde!T45=0," ",P_melkemengde!T45)</f>
        <v>5789.99</v>
      </c>
      <c r="U42" s="34">
        <f>IF(P_melkemengde!U45=0," ",P_melkemengde!U45)</f>
        <v>5621.5659999999998</v>
      </c>
      <c r="V42" s="34">
        <f>IF(P_melkemengde!V45=0," ",P_melkemengde!V45)</f>
        <v>5603.9080000000004</v>
      </c>
      <c r="W42" s="34">
        <f>IF(P_melkemengde!W45=0," ",P_melkemengde!W45)</f>
        <v>5613.375</v>
      </c>
      <c r="X42" s="34">
        <f>IF(P_melkemengde!X45=0," ",P_melkemengde!X45)</f>
        <v>5597.64</v>
      </c>
      <c r="Y42" s="34">
        <f>IF(P_melkemengde!Y45=0," ",P_melkemengde!Y45)</f>
        <v>5269.6549999999997</v>
      </c>
      <c r="Z42" s="34">
        <f>IF(P_melkemengde!Z45=0," ",P_melkemengde!Z45)</f>
        <v>5401.7640000000001</v>
      </c>
      <c r="AA42" s="34">
        <f>IF(P_melkemengde!AA45=0," ",P_melkemengde!AA45)</f>
        <v>5412.44</v>
      </c>
    </row>
    <row r="43" spans="2:27" x14ac:dyDescent="0.25">
      <c r="B43" s="30" t="str">
        <f>IF(P_melkemengde!B46=0," ",P_melkemengde!B46)</f>
        <v>5047 Overhalla</v>
      </c>
      <c r="C43" s="34">
        <f>IF(P_melkemengde!C46=0," ",P_melkemengde!C46)</f>
        <v>8908</v>
      </c>
      <c r="D43" s="34">
        <f>IF(P_melkemengde!D46=0," ",P_melkemengde!D46)</f>
        <v>8705</v>
      </c>
      <c r="E43" s="34">
        <f>IF(P_melkemengde!E46=0," ",P_melkemengde!E46)</f>
        <v>8882.5280000000002</v>
      </c>
      <c r="F43" s="34">
        <f>IF(P_melkemengde!F46=0," ",P_melkemengde!F46)</f>
        <v>8929.0059999999994</v>
      </c>
      <c r="G43" s="34">
        <f>IF(P_melkemengde!G46=0," ",P_melkemengde!G46)</f>
        <v>8893.7980000000007</v>
      </c>
      <c r="H43" s="34">
        <f>IF(P_melkemengde!H46=0," ",P_melkemengde!H46)</f>
        <v>8583.3860000000004</v>
      </c>
      <c r="I43" s="34">
        <f>IF(P_melkemengde!I46=0," ",P_melkemengde!I46)</f>
        <v>8563.0609999999997</v>
      </c>
      <c r="J43" s="34">
        <f>IF(P_melkemengde!J46=0," ",P_melkemengde!J46)</f>
        <v>8679.23</v>
      </c>
      <c r="K43" s="34">
        <f>IF(P_melkemengde!K46=0," ",P_melkemengde!K46)</f>
        <v>9030.1959999999999</v>
      </c>
      <c r="L43" s="34">
        <f>IF(P_melkemengde!L46=0," ",P_melkemengde!L46)</f>
        <v>8818</v>
      </c>
      <c r="M43" s="34">
        <f>IF(P_melkemengde!M46=0," ",P_melkemengde!M46)</f>
        <v>8732</v>
      </c>
      <c r="N43" s="34">
        <f>IF(P_melkemengde!N46=0," ",P_melkemengde!N46)</f>
        <v>8886</v>
      </c>
      <c r="O43" s="34">
        <f>IF(P_melkemengde!O46=0," ",P_melkemengde!O46)</f>
        <v>9603</v>
      </c>
      <c r="P43" s="34">
        <f>IF(P_melkemengde!P46=0," ",P_melkemengde!P46)</f>
        <v>9721</v>
      </c>
      <c r="Q43" s="34">
        <f>IF(P_melkemengde!Q46=0," ",P_melkemengde!Q46)</f>
        <v>9810</v>
      </c>
      <c r="R43" s="34">
        <f>IF(P_melkemengde!R46=0," ",P_melkemengde!R46)</f>
        <v>10304.589</v>
      </c>
      <c r="S43" s="34">
        <f>IF(P_melkemengde!S46=0," ",P_melkemengde!S46)</f>
        <v>10139.902</v>
      </c>
      <c r="T43" s="34">
        <f>IF(P_melkemengde!T46=0," ",P_melkemengde!T46)</f>
        <v>10781.986000000001</v>
      </c>
      <c r="U43" s="34">
        <f>IF(P_melkemengde!U46=0," ",P_melkemengde!U46)</f>
        <v>11027.831</v>
      </c>
      <c r="V43" s="34">
        <f>IF(P_melkemengde!V46=0," ",P_melkemengde!V46)</f>
        <v>10892.964</v>
      </c>
      <c r="W43" s="34">
        <f>IF(P_melkemengde!W46=0," ",P_melkemengde!W46)</f>
        <v>11385.965</v>
      </c>
      <c r="X43" s="34">
        <f>IF(P_melkemengde!X46=0," ",P_melkemengde!X46)</f>
        <v>11028.538</v>
      </c>
      <c r="Y43" s="34">
        <f>IF(P_melkemengde!Y46=0," ",P_melkemengde!Y46)</f>
        <v>10523.075999999999</v>
      </c>
      <c r="Z43" s="34">
        <f>IF(P_melkemengde!Z46=0," ",P_melkemengde!Z46)</f>
        <v>10562.953</v>
      </c>
      <c r="AA43" s="34">
        <f>IF(P_melkemengde!AA46=0," ",P_melkemengde!AA46)</f>
        <v>10618.043</v>
      </c>
    </row>
    <row r="44" spans="2:27" x14ac:dyDescent="0.25">
      <c r="B44" s="30" t="str">
        <f>IF(P_melkemengde!B47=0," ",P_melkemengde!B47)</f>
        <v>5048 Fosnes</v>
      </c>
      <c r="C44" s="34">
        <f>IF(P_melkemengde!C47=0," ",P_melkemengde!C47)</f>
        <v>3435</v>
      </c>
      <c r="D44" s="34">
        <f>IF(P_melkemengde!D47=0," ",P_melkemengde!D47)</f>
        <v>3376</v>
      </c>
      <c r="E44" s="34">
        <f>IF(P_melkemengde!E47=0," ",P_melkemengde!E47)</f>
        <v>3524.5439999999999</v>
      </c>
      <c r="F44" s="34">
        <f>IF(P_melkemengde!F47=0," ",P_melkemengde!F47)</f>
        <v>3272.2379999999998</v>
      </c>
      <c r="G44" s="34">
        <f>IF(P_melkemengde!G47=0," ",P_melkemengde!G47)</f>
        <v>3221.8180000000002</v>
      </c>
      <c r="H44" s="34">
        <f>IF(P_melkemengde!H47=0," ",P_melkemengde!H47)</f>
        <v>3016.29</v>
      </c>
      <c r="I44" s="34">
        <f>IF(P_melkemengde!I47=0," ",P_melkemengde!I47)</f>
        <v>2876.8159999999998</v>
      </c>
      <c r="J44" s="34">
        <f>IF(P_melkemengde!J47=0," ",P_melkemengde!J47)</f>
        <v>2954.6289999999999</v>
      </c>
      <c r="K44" s="34">
        <f>IF(P_melkemengde!K47=0," ",P_melkemengde!K47)</f>
        <v>3264.5039999999999</v>
      </c>
      <c r="L44" s="34">
        <f>IF(P_melkemengde!L47=0," ",P_melkemengde!L47)</f>
        <v>3264</v>
      </c>
      <c r="M44" s="34">
        <f>IF(P_melkemengde!M47=0," ",P_melkemengde!M47)</f>
        <v>3310</v>
      </c>
      <c r="N44" s="34">
        <f>IF(P_melkemengde!N47=0," ",P_melkemengde!N47)</f>
        <v>3395</v>
      </c>
      <c r="O44" s="34">
        <f>IF(P_melkemengde!O47=0," ",P_melkemengde!O47)</f>
        <v>3684</v>
      </c>
      <c r="P44" s="34">
        <f>IF(P_melkemengde!P47=0," ",P_melkemengde!P47)</f>
        <v>3750</v>
      </c>
      <c r="Q44" s="34">
        <f>IF(P_melkemengde!Q47=0," ",P_melkemengde!Q47)</f>
        <v>3931</v>
      </c>
      <c r="R44" s="34">
        <f>IF(P_melkemengde!R47=0," ",P_melkemengde!R47)</f>
        <v>3959.85</v>
      </c>
      <c r="S44" s="34">
        <f>IF(P_melkemengde!S47=0," ",P_melkemengde!S47)</f>
        <v>3550.953</v>
      </c>
      <c r="T44" s="34">
        <f>IF(P_melkemengde!T47=0," ",P_melkemengde!T47)</f>
        <v>3498.7330000000002</v>
      </c>
      <c r="U44" s="34">
        <f>IF(P_melkemengde!U47=0," ",P_melkemengde!U47)</f>
        <v>3473.2710000000002</v>
      </c>
      <c r="V44" s="34">
        <f>IF(P_melkemengde!V47=0," ",P_melkemengde!V47)</f>
        <v>3706.4560000000001</v>
      </c>
      <c r="W44" s="34">
        <f>IF(P_melkemengde!W47=0," ",P_melkemengde!W47)</f>
        <v>3801.355</v>
      </c>
      <c r="X44" s="34">
        <f>IF(P_melkemengde!X47=0," ",P_melkemengde!X47)</f>
        <v>3827.4650000000001</v>
      </c>
      <c r="Y44" s="34">
        <f>IF(P_melkemengde!Y47=0," ",P_melkemengde!Y47)</f>
        <v>3692.4650000000001</v>
      </c>
      <c r="Z44" s="34">
        <f>IF(P_melkemengde!Z47=0," ",P_melkemengde!Z47)</f>
        <v>3831.3760000000002</v>
      </c>
      <c r="AA44" s="34">
        <f>IF(P_melkemengde!AA47=0," ",P_melkemengde!AA47)</f>
        <v>3813.2020000000002</v>
      </c>
    </row>
    <row r="45" spans="2:27" x14ac:dyDescent="0.25">
      <c r="B45" s="30" t="str">
        <f>IF(P_melkemengde!B48=0," ",P_melkemengde!B48)</f>
        <v>5049 Flatanger</v>
      </c>
      <c r="C45" s="34">
        <f>IF(P_melkemengde!C48=0," ",P_melkemengde!C48)</f>
        <v>3036</v>
      </c>
      <c r="D45" s="34">
        <f>IF(P_melkemengde!D48=0," ",P_melkemengde!D48)</f>
        <v>2984</v>
      </c>
      <c r="E45" s="34">
        <f>IF(P_melkemengde!E48=0," ",P_melkemengde!E48)</f>
        <v>2996.402</v>
      </c>
      <c r="F45" s="34">
        <f>IF(P_melkemengde!F48=0," ",P_melkemengde!F48)</f>
        <v>2983.03</v>
      </c>
      <c r="G45" s="34">
        <f>IF(P_melkemengde!G48=0," ",P_melkemengde!G48)</f>
        <v>2990.732</v>
      </c>
      <c r="H45" s="34">
        <f>IF(P_melkemengde!H48=0," ",P_melkemengde!H48)</f>
        <v>2982.84</v>
      </c>
      <c r="I45" s="34">
        <f>IF(P_melkemengde!I48=0," ",P_melkemengde!I48)</f>
        <v>2920.26</v>
      </c>
      <c r="J45" s="34">
        <f>IF(P_melkemengde!J48=0," ",P_melkemengde!J48)</f>
        <v>2864.0540000000001</v>
      </c>
      <c r="K45" s="34">
        <f>IF(P_melkemengde!K48=0," ",P_melkemengde!K48)</f>
        <v>2687.7359999999999</v>
      </c>
      <c r="L45" s="34">
        <f>IF(P_melkemengde!L48=0," ",P_melkemengde!L48)</f>
        <v>2608</v>
      </c>
      <c r="M45" s="34">
        <f>IF(P_melkemengde!M48=0," ",P_melkemengde!M48)</f>
        <v>2528</v>
      </c>
      <c r="N45" s="34">
        <f>IF(P_melkemengde!N48=0," ",P_melkemengde!N48)</f>
        <v>2404</v>
      </c>
      <c r="O45" s="34">
        <f>IF(P_melkemengde!O48=0," ",P_melkemengde!O48)</f>
        <v>2158</v>
      </c>
      <c r="P45" s="34">
        <f>IF(P_melkemengde!P48=0," ",P_melkemengde!P48)</f>
        <v>1944</v>
      </c>
      <c r="Q45" s="34">
        <f>IF(P_melkemengde!Q48=0," ",P_melkemengde!Q48)</f>
        <v>1974</v>
      </c>
      <c r="R45" s="34">
        <f>IF(P_melkemengde!R48=0," ",P_melkemengde!R48)</f>
        <v>2133.5819999999999</v>
      </c>
      <c r="S45" s="34">
        <f>IF(P_melkemengde!S48=0," ",P_melkemengde!S48)</f>
        <v>2146.2579999999998</v>
      </c>
      <c r="T45" s="34">
        <f>IF(P_melkemengde!T48=0," ",P_melkemengde!T48)</f>
        <v>2326.931</v>
      </c>
      <c r="U45" s="34">
        <f>IF(P_melkemengde!U48=0," ",P_melkemengde!U48)</f>
        <v>2223.4740000000002</v>
      </c>
      <c r="V45" s="34">
        <f>IF(P_melkemengde!V48=0," ",P_melkemengde!V48)</f>
        <v>2265.9470000000001</v>
      </c>
      <c r="W45" s="34">
        <f>IF(P_melkemengde!W48=0," ",P_melkemengde!W48)</f>
        <v>2131.009</v>
      </c>
      <c r="X45" s="34">
        <f>IF(P_melkemengde!X48=0," ",P_melkemengde!X48)</f>
        <v>1955.259</v>
      </c>
      <c r="Y45" s="34">
        <f>IF(P_melkemengde!Y48=0," ",P_melkemengde!Y48)</f>
        <v>1925.424</v>
      </c>
      <c r="Z45" s="34">
        <f>IF(P_melkemengde!Z48=0," ",P_melkemengde!Z48)</f>
        <v>1916.7070000000001</v>
      </c>
      <c r="AA45" s="34">
        <f>IF(P_melkemengde!AA48=0," ",P_melkemengde!AA48)</f>
        <v>1883.184</v>
      </c>
    </row>
    <row r="46" spans="2:27" x14ac:dyDescent="0.25">
      <c r="B46" s="30" t="str">
        <f>IF(P_melkemengde!B49=0," ",P_melkemengde!B49)</f>
        <v>5050 Vikna</v>
      </c>
      <c r="C46" s="34">
        <f>IF(P_melkemengde!C49=0," ",P_melkemengde!C49)</f>
        <v>5056</v>
      </c>
      <c r="D46" s="34">
        <f>IF(P_melkemengde!D49=0," ",P_melkemengde!D49)</f>
        <v>5036</v>
      </c>
      <c r="E46" s="34">
        <f>IF(P_melkemengde!E49=0," ",P_melkemengde!E49)</f>
        <v>5135.4840000000004</v>
      </c>
      <c r="F46" s="34">
        <f>IF(P_melkemengde!F49=0," ",P_melkemengde!F49)</f>
        <v>5113.6030000000001</v>
      </c>
      <c r="G46" s="34">
        <f>IF(P_melkemengde!G49=0," ",P_melkemengde!G49)</f>
        <v>4865.4740000000002</v>
      </c>
      <c r="H46" s="34">
        <f>IF(P_melkemengde!H49=0," ",P_melkemengde!H49)</f>
        <v>4682.7659999999996</v>
      </c>
      <c r="I46" s="34">
        <f>IF(P_melkemengde!I49=0," ",P_melkemengde!I49)</f>
        <v>4530.8100000000004</v>
      </c>
      <c r="J46" s="34">
        <f>IF(P_melkemengde!J49=0," ",P_melkemengde!J49)</f>
        <v>4469.5039999999999</v>
      </c>
      <c r="K46" s="34">
        <f>IF(P_melkemengde!K49=0," ",P_melkemengde!K49)</f>
        <v>4610.0540000000001</v>
      </c>
      <c r="L46" s="34">
        <f>IF(P_melkemengde!L49=0," ",P_melkemengde!L49)</f>
        <v>4632</v>
      </c>
      <c r="M46" s="34">
        <f>IF(P_melkemengde!M49=0," ",P_melkemengde!M49)</f>
        <v>4628</v>
      </c>
      <c r="N46" s="34">
        <f>IF(P_melkemengde!N49=0," ",P_melkemengde!N49)</f>
        <v>4874</v>
      </c>
      <c r="O46" s="34">
        <f>IF(P_melkemengde!O49=0," ",P_melkemengde!O49)</f>
        <v>5161</v>
      </c>
      <c r="P46" s="34">
        <f>IF(P_melkemengde!P49=0," ",P_melkemengde!P49)</f>
        <v>5024</v>
      </c>
      <c r="Q46" s="34">
        <f>IF(P_melkemengde!Q49=0," ",P_melkemengde!Q49)</f>
        <v>4988</v>
      </c>
      <c r="R46" s="34">
        <f>IF(P_melkemengde!R49=0," ",P_melkemengde!R49)</f>
        <v>5219.3069999999998</v>
      </c>
      <c r="S46" s="34">
        <f>IF(P_melkemengde!S49=0," ",P_melkemengde!S49)</f>
        <v>5132.6239999999998</v>
      </c>
      <c r="T46" s="34">
        <f>IF(P_melkemengde!T49=0," ",P_melkemengde!T49)</f>
        <v>5083.4449999999997</v>
      </c>
      <c r="U46" s="34">
        <f>IF(P_melkemengde!U49=0," ",P_melkemengde!U49)</f>
        <v>5393.0129999999999</v>
      </c>
      <c r="V46" s="34">
        <f>IF(P_melkemengde!V49=0," ",P_melkemengde!V49)</f>
        <v>5433.3770000000004</v>
      </c>
      <c r="W46" s="34">
        <f>IF(P_melkemengde!W49=0," ",P_melkemengde!W49)</f>
        <v>5638.0519999999997</v>
      </c>
      <c r="X46" s="34">
        <f>IF(P_melkemengde!X49=0," ",P_melkemengde!X49)</f>
        <v>5580.6149999999998</v>
      </c>
      <c r="Y46" s="34">
        <f>IF(P_melkemengde!Y49=0," ",P_melkemengde!Y49)</f>
        <v>5476.3810000000003</v>
      </c>
      <c r="Z46" s="34">
        <f>IF(P_melkemengde!Z49=0," ",P_melkemengde!Z49)</f>
        <v>5542.8289999999997</v>
      </c>
      <c r="AA46" s="34">
        <f>IF(P_melkemengde!AA49=0," ",P_melkemengde!AA49)</f>
        <v>5433.683</v>
      </c>
    </row>
    <row r="47" spans="2:27" x14ac:dyDescent="0.25">
      <c r="B47" s="30" t="str">
        <f>IF(P_melkemengde!B50=0," ",P_melkemengde!B50)</f>
        <v>5051 Nærøy</v>
      </c>
      <c r="C47" s="34">
        <f>IF(P_melkemengde!C50=0," ",P_melkemengde!C50)</f>
        <v>11508</v>
      </c>
      <c r="D47" s="34">
        <f>IF(P_melkemengde!D50=0," ",P_melkemengde!D50)</f>
        <v>11503</v>
      </c>
      <c r="E47" s="34">
        <f>IF(P_melkemengde!E50=0," ",P_melkemengde!E50)</f>
        <v>11751.527</v>
      </c>
      <c r="F47" s="34">
        <f>IF(P_melkemengde!F50=0," ",P_melkemengde!F50)</f>
        <v>11834.46</v>
      </c>
      <c r="G47" s="34">
        <f>IF(P_melkemengde!G50=0," ",P_melkemengde!G50)</f>
        <v>11444.386</v>
      </c>
      <c r="H47" s="34">
        <f>IF(P_melkemengde!H50=0," ",P_melkemengde!H50)</f>
        <v>10929.68</v>
      </c>
      <c r="I47" s="34">
        <f>IF(P_melkemengde!I50=0," ",P_melkemengde!I50)</f>
        <v>10749.611999999999</v>
      </c>
      <c r="J47" s="34">
        <f>IF(P_melkemengde!J50=0," ",P_melkemengde!J50)</f>
        <v>11045.183000000001</v>
      </c>
      <c r="K47" s="34">
        <f>IF(P_melkemengde!K50=0," ",P_melkemengde!K50)</f>
        <v>11436.916999999999</v>
      </c>
      <c r="L47" s="34">
        <f>IF(P_melkemengde!L50=0," ",P_melkemengde!L50)</f>
        <v>11333</v>
      </c>
      <c r="M47" s="34">
        <f>IF(P_melkemengde!M50=0," ",P_melkemengde!M50)</f>
        <v>11325</v>
      </c>
      <c r="N47" s="34">
        <f>IF(P_melkemengde!N50=0," ",P_melkemengde!N50)</f>
        <v>11411</v>
      </c>
      <c r="O47" s="34">
        <f>IF(P_melkemengde!O50=0," ",P_melkemengde!O50)</f>
        <v>12343</v>
      </c>
      <c r="P47" s="34">
        <f>IF(P_melkemengde!P50=0," ",P_melkemengde!P50)</f>
        <v>11979</v>
      </c>
      <c r="Q47" s="34">
        <f>IF(P_melkemengde!Q50=0," ",P_melkemengde!Q50)</f>
        <v>12205</v>
      </c>
      <c r="R47" s="34">
        <f>IF(P_melkemengde!R50=0," ",P_melkemengde!R50)</f>
        <v>12490.950999999999</v>
      </c>
      <c r="S47" s="34">
        <f>IF(P_melkemengde!S50=0," ",P_melkemengde!S50)</f>
        <v>12279.751</v>
      </c>
      <c r="T47" s="34">
        <f>IF(P_melkemengde!T50=0," ",P_melkemengde!T50)</f>
        <v>13112.214</v>
      </c>
      <c r="U47" s="34">
        <f>IF(P_melkemengde!U50=0," ",P_melkemengde!U50)</f>
        <v>13015.710999999999</v>
      </c>
      <c r="V47" s="34">
        <f>IF(P_melkemengde!V50=0," ",P_melkemengde!V50)</f>
        <v>12538.81</v>
      </c>
      <c r="W47" s="34">
        <f>IF(P_melkemengde!W50=0," ",P_melkemengde!W50)</f>
        <v>13013.048000000001</v>
      </c>
      <c r="X47" s="34">
        <f>IF(P_melkemengde!X50=0," ",P_melkemengde!X50)</f>
        <v>12978.204</v>
      </c>
      <c r="Y47" s="34">
        <f>IF(P_melkemengde!Y50=0," ",P_melkemengde!Y50)</f>
        <v>12928.67</v>
      </c>
      <c r="Z47" s="34">
        <f>IF(P_melkemengde!Z50=0," ",P_melkemengde!Z50)</f>
        <v>13422.550999999999</v>
      </c>
      <c r="AA47" s="34">
        <f>IF(P_melkemengde!AA50=0," ",P_melkemengde!AA50)</f>
        <v>12945.092000000001</v>
      </c>
    </row>
    <row r="48" spans="2:27" x14ac:dyDescent="0.25">
      <c r="B48" s="30" t="str">
        <f>IF(P_melkemengde!B51=0," ",P_melkemengde!B51)</f>
        <v>5052 Leka</v>
      </c>
      <c r="C48" s="34">
        <f>IF(P_melkemengde!C51=0," ",P_melkemengde!C51)</f>
        <v>3392</v>
      </c>
      <c r="D48" s="34">
        <f>IF(P_melkemengde!D51=0," ",P_melkemengde!D51)</f>
        <v>3417</v>
      </c>
      <c r="E48" s="34">
        <f>IF(P_melkemengde!E51=0," ",P_melkemengde!E51)</f>
        <v>3493.4769999999999</v>
      </c>
      <c r="F48" s="34">
        <f>IF(P_melkemengde!F51=0," ",P_melkemengde!F51)</f>
        <v>3467.41</v>
      </c>
      <c r="G48" s="34">
        <f>IF(P_melkemengde!G51=0," ",P_melkemengde!G51)</f>
        <v>3459.3009999999999</v>
      </c>
      <c r="H48" s="34">
        <f>IF(P_melkemengde!H51=0," ",P_melkemengde!H51)</f>
        <v>3175.0320000000002</v>
      </c>
      <c r="I48" s="34">
        <f>IF(P_melkemengde!I51=0," ",P_melkemengde!I51)</f>
        <v>3097.5859999999998</v>
      </c>
      <c r="J48" s="34">
        <f>IF(P_melkemengde!J51=0," ",P_melkemengde!J51)</f>
        <v>3186.95</v>
      </c>
      <c r="K48" s="34">
        <f>IF(P_melkemengde!K51=0," ",P_melkemengde!K51)</f>
        <v>3385.2040000000002</v>
      </c>
      <c r="L48" s="34">
        <f>IF(P_melkemengde!L51=0," ",P_melkemengde!L51)</f>
        <v>3387</v>
      </c>
      <c r="M48" s="34">
        <f>IF(P_melkemengde!M51=0," ",P_melkemengde!M51)</f>
        <v>3230</v>
      </c>
      <c r="N48" s="34">
        <f>IF(P_melkemengde!N51=0," ",P_melkemengde!N51)</f>
        <v>3302</v>
      </c>
      <c r="O48" s="34">
        <f>IF(P_melkemengde!O51=0," ",P_melkemengde!O51)</f>
        <v>3485</v>
      </c>
      <c r="P48" s="34">
        <f>IF(P_melkemengde!P51=0," ",P_melkemengde!P51)</f>
        <v>3530</v>
      </c>
      <c r="Q48" s="34">
        <f>IF(P_melkemengde!Q51=0," ",P_melkemengde!Q51)</f>
        <v>3668</v>
      </c>
      <c r="R48" s="34">
        <f>IF(P_melkemengde!R51=0," ",P_melkemengde!R51)</f>
        <v>3613.616</v>
      </c>
      <c r="S48" s="34">
        <f>IF(P_melkemengde!S51=0," ",P_melkemengde!S51)</f>
        <v>3675.3339999999998</v>
      </c>
      <c r="T48" s="34">
        <f>IF(P_melkemengde!T51=0," ",P_melkemengde!T51)</f>
        <v>3916.66</v>
      </c>
      <c r="U48" s="34">
        <f>IF(P_melkemengde!U51=0," ",P_melkemengde!U51)</f>
        <v>3844.6</v>
      </c>
      <c r="V48" s="34">
        <f>IF(P_melkemengde!V51=0," ",P_melkemengde!V51)</f>
        <v>3780.2959999999998</v>
      </c>
      <c r="W48" s="34">
        <f>IF(P_melkemengde!W51=0," ",P_melkemengde!W51)</f>
        <v>3746.7240000000002</v>
      </c>
      <c r="X48" s="34">
        <f>IF(P_melkemengde!X51=0," ",P_melkemengde!X51)</f>
        <v>3453.7489999999998</v>
      </c>
      <c r="Y48" s="34">
        <f>IF(P_melkemengde!Y51=0," ",P_melkemengde!Y51)</f>
        <v>3133.3150000000001</v>
      </c>
      <c r="Z48" s="34">
        <f>IF(P_melkemengde!Z51=0," ",P_melkemengde!Z51)</f>
        <v>3279.6570000000002</v>
      </c>
      <c r="AA48" s="34">
        <f>IF(P_melkemengde!AA51=0," ",P_melkemengde!AA51)</f>
        <v>2884.6759999999999</v>
      </c>
    </row>
    <row r="49" spans="2:27" x14ac:dyDescent="0.25">
      <c r="B49" s="30" t="str">
        <f>IF(P_melkemengde!B52=0," ",P_melkemengde!B52)</f>
        <v>5053 Inderøy</v>
      </c>
      <c r="C49" s="34">
        <f>IF(P_melkemengde!C52=0," ",P_melkemengde!C52)</f>
        <v>11375</v>
      </c>
      <c r="D49" s="34">
        <f>IF(P_melkemengde!D52=0," ",P_melkemengde!D52)</f>
        <v>11300</v>
      </c>
      <c r="E49" s="34">
        <f>IF(P_melkemengde!E52=0," ",P_melkemengde!E52)</f>
        <v>11433.595000000001</v>
      </c>
      <c r="F49" s="34">
        <f>IF(P_melkemengde!F52=0," ",P_melkemengde!F52)</f>
        <v>11353.659</v>
      </c>
      <c r="G49" s="34">
        <f>IF(P_melkemengde!G52=0," ",P_melkemengde!G52)</f>
        <v>11084.574999999999</v>
      </c>
      <c r="H49" s="34">
        <f>IF(P_melkemengde!H52=0," ",P_melkemengde!H52)</f>
        <v>10658.557999999999</v>
      </c>
      <c r="I49" s="34">
        <f>IF(P_melkemengde!I52=0," ",P_melkemengde!I52)</f>
        <v>10468.142</v>
      </c>
      <c r="J49" s="34">
        <f>IF(P_melkemengde!J52=0," ",P_melkemengde!J52)</f>
        <v>10360.717000000001</v>
      </c>
      <c r="K49" s="34">
        <f>IF(P_melkemengde!K52=0," ",P_melkemengde!K52)</f>
        <v>10343.941999999999</v>
      </c>
      <c r="L49" s="34">
        <f>IF(P_melkemengde!L52=0," ",P_melkemengde!L52)</f>
        <v>10411</v>
      </c>
      <c r="M49" s="34">
        <f>IF(P_melkemengde!M52=0," ",P_melkemengde!M52)</f>
        <v>10359</v>
      </c>
      <c r="N49" s="34">
        <f>IF(P_melkemengde!N52=0," ",P_melkemengde!N52)</f>
        <v>10328</v>
      </c>
      <c r="O49" s="34">
        <f>IF(P_melkemengde!O52=0," ",P_melkemengde!O52)</f>
        <v>11004</v>
      </c>
      <c r="P49" s="34">
        <f>IF(P_melkemengde!P52=0," ",P_melkemengde!P52)</f>
        <v>11142</v>
      </c>
      <c r="Q49" s="34">
        <f>IF(P_melkemengde!Q52=0," ",P_melkemengde!Q52)</f>
        <v>10844</v>
      </c>
      <c r="R49" s="34">
        <f>IF(P_melkemengde!R52=0," ",P_melkemengde!R52)</f>
        <v>11000.744999999999</v>
      </c>
      <c r="S49" s="34">
        <f>IF(P_melkemengde!S52=0," ",P_melkemengde!S52)</f>
        <v>10910.924999999999</v>
      </c>
      <c r="T49" s="34">
        <f>IF(P_melkemengde!T52=0," ",P_melkemengde!T52)</f>
        <v>11505.438</v>
      </c>
      <c r="U49" s="34">
        <f>IF(P_melkemengde!U52=0," ",P_melkemengde!U52)</f>
        <v>11307.945</v>
      </c>
      <c r="V49" s="34">
        <f>IF(P_melkemengde!V52=0," ",P_melkemengde!V52)</f>
        <v>10952.475</v>
      </c>
      <c r="W49" s="34">
        <f>IF(P_melkemengde!W52=0," ",P_melkemengde!W52)</f>
        <v>11639.433999999999</v>
      </c>
      <c r="X49" s="34">
        <f>IF(P_melkemengde!X52=0," ",P_melkemengde!X52)</f>
        <v>11508.27</v>
      </c>
      <c r="Y49" s="34">
        <f>IF(P_melkemengde!Y52=0," ",P_melkemengde!Y52)</f>
        <v>11411.453</v>
      </c>
      <c r="Z49" s="34">
        <f>IF(P_melkemengde!Z52=0," ",P_melkemengde!Z52)</f>
        <v>11342.187</v>
      </c>
      <c r="AA49" s="34">
        <f>IF(P_melkemengde!AA52=0," ",P_melkemengde!AA52)</f>
        <v>11370.775</v>
      </c>
    </row>
    <row r="50" spans="2:27" x14ac:dyDescent="0.25">
      <c r="B50" s="30" t="str">
        <f>IF(P_melkemengde!B53=0," ",P_melkemengde!B53)</f>
        <v>5054 Indre Fosen</v>
      </c>
      <c r="C50" s="34">
        <f>IF(P_melkemengde!C53=0," ",P_melkemengde!C53)</f>
        <v>22699</v>
      </c>
      <c r="D50" s="34">
        <f>IF(P_melkemengde!D53=0," ",P_melkemengde!D53)</f>
        <v>22453</v>
      </c>
      <c r="E50" s="34">
        <f>IF(P_melkemengde!E53=0," ",P_melkemengde!E53)</f>
        <v>22307.585999999999</v>
      </c>
      <c r="F50" s="34">
        <f>IF(P_melkemengde!F53=0," ",P_melkemengde!F53)</f>
        <v>21815.970999999998</v>
      </c>
      <c r="G50" s="34">
        <f>IF(P_melkemengde!G53=0," ",P_melkemengde!G53)</f>
        <v>21589.705000000002</v>
      </c>
      <c r="H50" s="34">
        <f>IF(P_melkemengde!H53=0," ",P_melkemengde!H53)</f>
        <v>19899.989000000001</v>
      </c>
      <c r="I50" s="34">
        <f>IF(P_melkemengde!I53=0," ",P_melkemengde!I53)</f>
        <v>19042.847999999998</v>
      </c>
      <c r="J50" s="34">
        <f>IF(P_melkemengde!J53=0," ",P_melkemengde!J53)</f>
        <v>19003.792999999998</v>
      </c>
      <c r="K50" s="34">
        <f>IF(P_melkemengde!K53=0," ",P_melkemengde!K53)</f>
        <v>19447.812999999998</v>
      </c>
      <c r="L50" s="34">
        <f>IF(P_melkemengde!L53=0," ",P_melkemengde!L53)</f>
        <v>19528</v>
      </c>
      <c r="M50" s="34">
        <f>IF(P_melkemengde!M53=0," ",P_melkemengde!M53)</f>
        <v>19487</v>
      </c>
      <c r="N50" s="34">
        <f>IF(P_melkemengde!N53=0," ",P_melkemengde!N53)</f>
        <v>19263</v>
      </c>
      <c r="O50" s="34">
        <f>IF(P_melkemengde!O53=0," ",P_melkemengde!O53)</f>
        <v>20082</v>
      </c>
      <c r="P50" s="34">
        <f>IF(P_melkemengde!P53=0," ",P_melkemengde!P53)</f>
        <v>19702</v>
      </c>
      <c r="Q50" s="34">
        <f>IF(P_melkemengde!Q53=0," ",P_melkemengde!Q53)</f>
        <v>19060</v>
      </c>
      <c r="R50" s="34">
        <f>IF(P_melkemengde!R53=0," ",P_melkemengde!R53)</f>
        <v>19195.618000000002</v>
      </c>
      <c r="S50" s="34">
        <f>IF(P_melkemengde!S53=0," ",P_melkemengde!S53)</f>
        <v>18522.309999999998</v>
      </c>
      <c r="T50" s="34">
        <f>IF(P_melkemengde!T53=0," ",P_melkemengde!T53)</f>
        <v>18882.279000000002</v>
      </c>
      <c r="U50" s="34">
        <f>IF(P_melkemengde!U53=0," ",P_melkemengde!U53)</f>
        <v>18271.239000000001</v>
      </c>
      <c r="V50" s="34">
        <f>IF(P_melkemengde!V53=0," ",P_melkemengde!V53)</f>
        <v>17818.722999999998</v>
      </c>
      <c r="W50" s="34">
        <f>IF(P_melkemengde!W53=0," ",P_melkemengde!W53)</f>
        <v>18200.361000000001</v>
      </c>
      <c r="X50" s="34">
        <f>IF(P_melkemengde!X53=0," ",P_melkemengde!X53)</f>
        <v>18422.796000000002</v>
      </c>
      <c r="Y50" s="34">
        <f>IF(P_melkemengde!Y53=0," ",P_melkemengde!Y53)</f>
        <v>17964.696</v>
      </c>
      <c r="Z50" s="34">
        <f>IF(P_melkemengde!Z53=0," ",P_melkemengde!Z53)</f>
        <v>18228.255000000001</v>
      </c>
      <c r="AA50" s="34">
        <f>IF(P_melkemengde!AA53=0," ",P_melkemengde!AA53)</f>
        <v>18028.352999999999</v>
      </c>
    </row>
    <row r="51" spans="2:27" x14ac:dyDescent="0.25">
      <c r="B51" s="30" t="str">
        <f>IF(P_melkemengde!B54=0," ",P_melkemengde!B54)</f>
        <v>5061 Rindal</v>
      </c>
      <c r="C51" s="34">
        <f>IF(P_melkemengde!C54=0," ",P_melkemengde!C54)</f>
        <v>9330</v>
      </c>
      <c r="D51" s="34">
        <f>IF(P_melkemengde!D54=0," ",P_melkemengde!D54)</f>
        <v>9093</v>
      </c>
      <c r="E51" s="34">
        <f>IF(P_melkemengde!E54=0," ",P_melkemengde!E54)</f>
        <v>9001.8799999999992</v>
      </c>
      <c r="F51" s="34">
        <f>IF(P_melkemengde!F54=0," ",P_melkemengde!F54)</f>
        <v>8993.1419999999998</v>
      </c>
      <c r="G51" s="34">
        <f>IF(P_melkemengde!G54=0," ",P_melkemengde!G54)</f>
        <v>9032.3410000000003</v>
      </c>
      <c r="H51" s="34">
        <f>IF(P_melkemengde!H54=0," ",P_melkemengde!H54)</f>
        <v>8680.4699999999993</v>
      </c>
      <c r="I51" s="34">
        <f>IF(P_melkemengde!I54=0," ",P_melkemengde!I54)</f>
        <v>8411.1219999999994</v>
      </c>
      <c r="J51" s="34">
        <f>IF(P_melkemengde!J54=0," ",P_melkemengde!J54)</f>
        <v>8298.1779999999999</v>
      </c>
      <c r="K51" s="34">
        <f>IF(P_melkemengde!K54=0," ",P_melkemengde!K54)</f>
        <v>8685.3109999999997</v>
      </c>
      <c r="L51" s="34">
        <f>IF(P_melkemengde!L54=0," ",P_melkemengde!L54)</f>
        <v>8873</v>
      </c>
      <c r="M51" s="34">
        <f>IF(P_melkemengde!M54=0," ",P_melkemengde!M54)</f>
        <v>8750</v>
      </c>
      <c r="N51" s="34">
        <f>IF(P_melkemengde!N54=0," ",P_melkemengde!N54)</f>
        <v>8800</v>
      </c>
      <c r="O51" s="34">
        <f>IF(P_melkemengde!O54=0," ",P_melkemengde!O54)</f>
        <v>8934</v>
      </c>
      <c r="P51" s="34">
        <f>IF(P_melkemengde!P54=0," ",P_melkemengde!P54)</f>
        <v>9009</v>
      </c>
      <c r="Q51" s="34">
        <f>IF(P_melkemengde!Q54=0," ",P_melkemengde!Q54)</f>
        <v>9261</v>
      </c>
      <c r="R51" s="34">
        <f>IF(P_melkemengde!R54=0," ",P_melkemengde!R54)</f>
        <v>9690.1</v>
      </c>
      <c r="S51" s="34">
        <f>IF(P_melkemengde!S54=0," ",P_melkemengde!S54)</f>
        <v>9599.33</v>
      </c>
      <c r="T51" s="34">
        <f>IF(P_melkemengde!T54=0," ",P_melkemengde!T54)</f>
        <v>9687.4089999999997</v>
      </c>
      <c r="U51" s="34">
        <f>IF(P_melkemengde!U54=0," ",P_melkemengde!U54)</f>
        <v>9459.2180000000008</v>
      </c>
      <c r="V51" s="34">
        <f>IF(P_melkemengde!V54=0," ",P_melkemengde!V54)</f>
        <v>9285.9439999999995</v>
      </c>
      <c r="W51" s="34">
        <f>IF(P_melkemengde!W54=0," ",P_melkemengde!W54)</f>
        <v>9467.8449999999993</v>
      </c>
      <c r="X51" s="34">
        <f>IF(P_melkemengde!X54=0," ",P_melkemengde!X54)</f>
        <v>9970.3880000000008</v>
      </c>
      <c r="Y51" s="34">
        <f>IF(P_melkemengde!Y54=0," ",P_melkemengde!Y54)</f>
        <v>10095.886</v>
      </c>
      <c r="Z51" s="34">
        <f>IF(P_melkemengde!Z54=0," ",P_melkemengde!Z54)</f>
        <v>10492.811</v>
      </c>
      <c r="AA51" s="34">
        <f>IF(P_melkemengde!AA54=0," ",P_melkemengde!AA54)</f>
        <v>10418.496999999999</v>
      </c>
    </row>
    <row r="52" spans="2:27" x14ac:dyDescent="0.25">
      <c r="B52" s="30" t="str">
        <f>IF(P_melkemengde!B55=0," ",P_melkemengde!B55)</f>
        <v>Totalsum</v>
      </c>
      <c r="C52" s="34">
        <f>IF(P_melkemengde!C55=0," ",P_melkemengde!C55)</f>
        <v>364342</v>
      </c>
      <c r="D52" s="34">
        <f>IF(P_melkemengde!D55=0," ",P_melkemengde!D55)</f>
        <v>358747</v>
      </c>
      <c r="E52" s="34">
        <f>IF(P_melkemengde!E55=0," ",P_melkemengde!E55)</f>
        <v>360610.37300000002</v>
      </c>
      <c r="F52" s="34">
        <f>IF(P_melkemengde!F55=0," ",P_melkemengde!F55)</f>
        <v>358627.21500000008</v>
      </c>
      <c r="G52" s="34">
        <f>IF(P_melkemengde!G55=0," ",P_melkemengde!G55)</f>
        <v>353316.69800000003</v>
      </c>
      <c r="H52" s="34">
        <f>IF(P_melkemengde!H55=0," ",P_melkemengde!H55)</f>
        <v>334719.89200000005</v>
      </c>
      <c r="I52" s="34">
        <f>IF(P_melkemengde!I55=0," ",P_melkemengde!I55)</f>
        <v>322854.11600000004</v>
      </c>
      <c r="J52" s="34">
        <f>IF(P_melkemengde!J55=0," ",P_melkemengde!J55)</f>
        <v>324411.51700000011</v>
      </c>
      <c r="K52" s="34">
        <f>IF(P_melkemengde!K55=0," ",P_melkemengde!K55)</f>
        <v>329277.25100000005</v>
      </c>
      <c r="L52" s="34">
        <f>IF(P_melkemengde!L55=0," ",P_melkemengde!L55)</f>
        <v>328610</v>
      </c>
      <c r="M52" s="34">
        <f>IF(P_melkemengde!M55=0," ",P_melkemengde!M55)</f>
        <v>327393</v>
      </c>
      <c r="N52" s="34">
        <f>IF(P_melkemengde!N55=0," ",P_melkemengde!N55)</f>
        <v>325257</v>
      </c>
      <c r="O52" s="34">
        <f>IF(P_melkemengde!O55=0," ",P_melkemengde!O55)</f>
        <v>339336</v>
      </c>
      <c r="P52" s="34">
        <f>IF(P_melkemengde!P55=0," ",P_melkemengde!P55)</f>
        <v>332730</v>
      </c>
      <c r="Q52" s="34">
        <f>IF(P_melkemengde!Q55=0," ",P_melkemengde!Q55)</f>
        <v>326259</v>
      </c>
      <c r="R52" s="34">
        <f>IF(P_melkemengde!R55=0," ",P_melkemengde!R55)</f>
        <v>330538.11399999988</v>
      </c>
      <c r="S52" s="34">
        <f>IF(P_melkemengde!S55=0," ",P_melkemengde!S55)</f>
        <v>324909.76899999997</v>
      </c>
      <c r="T52" s="34">
        <f>IF(P_melkemengde!T55=0," ",P_melkemengde!T55)</f>
        <v>336984.7649999999</v>
      </c>
      <c r="U52" s="34">
        <f>IF(P_melkemengde!U55=0," ",P_melkemengde!U55)</f>
        <v>333564.29999999993</v>
      </c>
      <c r="V52" s="34">
        <f>IF(P_melkemengde!V55=0," ",P_melkemengde!V55)</f>
        <v>329127.4169999999</v>
      </c>
      <c r="W52" s="34">
        <f>IF(P_melkemengde!W55=0," ",P_melkemengde!W55)</f>
        <v>336882.96899999998</v>
      </c>
      <c r="X52" s="34">
        <f>IF(P_melkemengde!X55=0," ",P_melkemengde!X55)</f>
        <v>335940.56800000003</v>
      </c>
      <c r="Y52" s="34">
        <f>IF(P_melkemengde!Y55=0," ",P_melkemengde!Y55)</f>
        <v>330072.39099999995</v>
      </c>
      <c r="Z52" s="34">
        <f>IF(P_melkemengde!Z55=0," ",P_melkemengde!Z55)</f>
        <v>335319.12199999992</v>
      </c>
      <c r="AA52" s="34">
        <f>IF(P_melkemengde!AA55=0," ",P_melkemengde!AA55)</f>
        <v>329776.21100000001</v>
      </c>
    </row>
    <row r="53" spans="2:27" x14ac:dyDescent="0.25">
      <c r="B53" s="30" t="str">
        <f>IF(P_melkemengde!B56=0," ",P_melkemengde!B56)</f>
        <v xml:space="preserve"> </v>
      </c>
      <c r="C53" s="34" t="str">
        <f>IF(P_melkemengde!C56=0," ",P_melkemengde!C56)</f>
        <v xml:space="preserve"> </v>
      </c>
      <c r="D53" s="34" t="str">
        <f>IF(P_melkemengde!D56=0," ",P_melkemengde!D56)</f>
        <v xml:space="preserve"> </v>
      </c>
      <c r="E53" s="34" t="str">
        <f>IF(P_melkemengde!E56=0," ",P_melkemengde!E56)</f>
        <v xml:space="preserve"> </v>
      </c>
      <c r="F53" s="34" t="str">
        <f>IF(P_melkemengde!F56=0," ",P_melkemengde!F56)</f>
        <v xml:space="preserve"> </v>
      </c>
      <c r="G53" s="34" t="str">
        <f>IF(P_melkemengde!G56=0," ",P_melkemengde!G56)</f>
        <v xml:space="preserve"> </v>
      </c>
      <c r="H53" s="34" t="str">
        <f>IF(P_melkemengde!H56=0," ",P_melkemengde!H56)</f>
        <v xml:space="preserve"> </v>
      </c>
      <c r="I53" s="34" t="str">
        <f>IF(P_melkemengde!I56=0," ",P_melkemengde!I56)</f>
        <v xml:space="preserve"> </v>
      </c>
      <c r="J53" s="34" t="str">
        <f>IF(P_melkemengde!J56=0," ",P_melkemengde!J56)</f>
        <v xml:space="preserve"> </v>
      </c>
      <c r="K53" s="34" t="str">
        <f>IF(P_melkemengde!K56=0," ",P_melkemengde!K56)</f>
        <v xml:space="preserve"> </v>
      </c>
      <c r="L53" s="34" t="str">
        <f>IF(P_melkemengde!L56=0," ",P_melkemengde!L56)</f>
        <v xml:space="preserve"> </v>
      </c>
      <c r="M53" s="34" t="str">
        <f>IF(P_melkemengde!M56=0," ",P_melkemengde!M56)</f>
        <v xml:space="preserve"> </v>
      </c>
      <c r="N53" s="34" t="str">
        <f>IF(P_melkemengde!N56=0," ",P_melkemengde!N56)</f>
        <v xml:space="preserve"> </v>
      </c>
      <c r="O53" s="34" t="str">
        <f>IF(P_melkemengde!O56=0," ",P_melkemengde!O56)</f>
        <v xml:space="preserve"> </v>
      </c>
      <c r="P53" s="34" t="str">
        <f>IF(P_melkemengde!P56=0," ",P_melkemengde!P56)</f>
        <v xml:space="preserve"> </v>
      </c>
      <c r="Q53" s="34" t="str">
        <f>IF(P_melkemengde!Q56=0," ",P_melkemengde!Q56)</f>
        <v xml:space="preserve"> </v>
      </c>
      <c r="R53" s="34" t="str">
        <f>IF(P_melkemengde!R56=0," ",P_melkemengde!R56)</f>
        <v xml:space="preserve"> </v>
      </c>
      <c r="S53" s="34" t="str">
        <f>IF(P_melkemengde!S56=0," ",P_melkemengde!S56)</f>
        <v xml:space="preserve"> </v>
      </c>
      <c r="T53" s="34" t="str">
        <f>IF(P_melkemengde!T56=0," ",P_melkemengde!T56)</f>
        <v xml:space="preserve"> </v>
      </c>
      <c r="U53" s="34" t="str">
        <f>IF(P_melkemengde!U56=0," ",P_melkemengde!U56)</f>
        <v xml:space="preserve"> </v>
      </c>
      <c r="V53" s="34" t="str">
        <f>IF(P_melkemengde!V56=0," ",P_melkemengde!V56)</f>
        <v xml:space="preserve"> </v>
      </c>
      <c r="W53" s="34" t="str">
        <f>IF(P_melkemengde!W56=0," ",P_melkemengde!W56)</f>
        <v xml:space="preserve"> </v>
      </c>
      <c r="X53" s="34" t="str">
        <f>IF(P_melkemengde!X56=0," ",P_melkemengde!X56)</f>
        <v xml:space="preserve"> </v>
      </c>
      <c r="Y53" s="34" t="str">
        <f>IF(P_melkemengde!Y56=0," ",P_melkemengde!Y56)</f>
        <v xml:space="preserve"> </v>
      </c>
      <c r="Z53" s="34" t="str">
        <f>IF(P_melkemengde!Z56=0," ",P_melkemengde!Z56)</f>
        <v xml:space="preserve"> </v>
      </c>
      <c r="AA53" s="34" t="str">
        <f>IF(P_melkemengde!AA56=0," ",P_melkemengde!AA56)</f>
        <v xml:space="preserve"> </v>
      </c>
    </row>
    <row r="54" spans="2:27" x14ac:dyDescent="0.25">
      <c r="B54" s="30" t="str">
        <f>IF(P_melkemengde!B57=0," ",P_melkemengde!B57)</f>
        <v xml:space="preserve"> </v>
      </c>
      <c r="C54" s="34" t="str">
        <f>IF(P_melkemengde!C57=0," ",P_melkemengde!C57)</f>
        <v xml:space="preserve"> </v>
      </c>
      <c r="D54" s="34" t="str">
        <f>IF(P_melkemengde!D57=0," ",P_melkemengde!D57)</f>
        <v xml:space="preserve"> </v>
      </c>
      <c r="E54" s="34" t="str">
        <f>IF(P_melkemengde!E57=0," ",P_melkemengde!E57)</f>
        <v xml:space="preserve"> </v>
      </c>
      <c r="F54" s="34" t="str">
        <f>IF(P_melkemengde!F57=0," ",P_melkemengde!F57)</f>
        <v xml:space="preserve"> </v>
      </c>
      <c r="G54" s="34" t="str">
        <f>IF(P_melkemengde!G57=0," ",P_melkemengde!G57)</f>
        <v xml:space="preserve"> </v>
      </c>
      <c r="H54" s="34" t="str">
        <f>IF(P_melkemengde!H57=0," ",P_melkemengde!H57)</f>
        <v xml:space="preserve"> </v>
      </c>
      <c r="I54" s="34" t="str">
        <f>IF(P_melkemengde!I57=0," ",P_melkemengde!I57)</f>
        <v xml:space="preserve"> </v>
      </c>
      <c r="J54" s="34" t="str">
        <f>IF(P_melkemengde!J57=0," ",P_melkemengde!J57)</f>
        <v xml:space="preserve"> </v>
      </c>
      <c r="K54" s="34" t="str">
        <f>IF(P_melkemengde!K57=0," ",P_melkemengde!K57)</f>
        <v xml:space="preserve"> </v>
      </c>
      <c r="L54" s="34" t="str">
        <f>IF(P_melkemengde!L57=0," ",P_melkemengde!L57)</f>
        <v xml:space="preserve"> </v>
      </c>
      <c r="M54" s="34" t="str">
        <f>IF(P_melkemengde!M57=0," ",P_melkemengde!M57)</f>
        <v xml:space="preserve"> </v>
      </c>
      <c r="N54" s="34" t="str">
        <f>IF(P_melkemengde!N57=0," ",P_melkemengde!N57)</f>
        <v xml:space="preserve"> </v>
      </c>
      <c r="O54" s="34" t="str">
        <f>IF(P_melkemengde!O57=0," ",P_melkemengde!O57)</f>
        <v xml:space="preserve"> </v>
      </c>
      <c r="P54" s="34" t="str">
        <f>IF(P_melkemengde!P57=0," ",P_melkemengde!P57)</f>
        <v xml:space="preserve"> </v>
      </c>
      <c r="Q54" s="34" t="str">
        <f>IF(P_melkemengde!Q57=0," ",P_melkemengde!Q57)</f>
        <v xml:space="preserve"> </v>
      </c>
      <c r="R54" s="34" t="str">
        <f>IF(P_melkemengde!R57=0," ",P_melkemengde!R57)</f>
        <v xml:space="preserve"> </v>
      </c>
      <c r="S54" s="34" t="str">
        <f>IF(P_melkemengde!S57=0," ",P_melkemengde!S57)</f>
        <v xml:space="preserve"> </v>
      </c>
      <c r="T54" s="34" t="str">
        <f>IF(P_melkemengde!T57=0," ",P_melkemengde!T57)</f>
        <v xml:space="preserve"> </v>
      </c>
      <c r="U54" s="34" t="str">
        <f>IF(P_melkemengde!U57=0," ",P_melkemengde!U57)</f>
        <v xml:space="preserve"> </v>
      </c>
      <c r="V54" s="34" t="str">
        <f>IF(P_melkemengde!V57=0," ",P_melkemengde!V57)</f>
        <v xml:space="preserve"> </v>
      </c>
      <c r="W54" s="34" t="str">
        <f>IF(P_melkemengde!W57=0," ",P_melkemengde!W57)</f>
        <v xml:space="preserve"> </v>
      </c>
      <c r="X54" s="34" t="str">
        <f>IF(P_melkemengde!X57=0," ",P_melkemengde!X57)</f>
        <v xml:space="preserve"> </v>
      </c>
      <c r="Y54" s="34" t="str">
        <f>IF(P_melkemengde!Y57=0," ",P_melkemengde!Y57)</f>
        <v xml:space="preserve"> </v>
      </c>
      <c r="Z54" s="34" t="str">
        <f>IF(P_melkemengde!Z57=0," ",P_melkemengde!Z57)</f>
        <v xml:space="preserve"> </v>
      </c>
      <c r="AA54" s="34" t="str">
        <f>IF(P_melkemengde!AA57=0," ",P_melkemengde!AA57)</f>
        <v xml:space="preserve"> </v>
      </c>
    </row>
    <row r="55" spans="2:27" x14ac:dyDescent="0.25">
      <c r="B55" s="30" t="str">
        <f>IF(P_melkemengde!B58=0," ",P_melkemengde!B58)</f>
        <v xml:space="preserve"> </v>
      </c>
      <c r="C55" s="34" t="str">
        <f>IF(P_melkemengde!C58=0," ",P_melkemengde!C58)</f>
        <v xml:space="preserve"> </v>
      </c>
      <c r="D55" s="34" t="str">
        <f>IF(P_melkemengde!D58=0," ",P_melkemengde!D58)</f>
        <v xml:space="preserve"> </v>
      </c>
      <c r="E55" s="34" t="str">
        <f>IF(P_melkemengde!E58=0," ",P_melkemengde!E58)</f>
        <v xml:space="preserve"> </v>
      </c>
      <c r="F55" s="34" t="str">
        <f>IF(P_melkemengde!F58=0," ",P_melkemengde!F58)</f>
        <v xml:space="preserve"> </v>
      </c>
      <c r="G55" s="34" t="str">
        <f>IF(P_melkemengde!G58=0," ",P_melkemengde!G58)</f>
        <v xml:space="preserve"> </v>
      </c>
      <c r="H55" s="34" t="str">
        <f>IF(P_melkemengde!H58=0," ",P_melkemengde!H58)</f>
        <v xml:space="preserve"> </v>
      </c>
      <c r="I55" s="34" t="str">
        <f>IF(P_melkemengde!I58=0," ",P_melkemengde!I58)</f>
        <v xml:space="preserve"> </v>
      </c>
      <c r="J55" s="34" t="str">
        <f>IF(P_melkemengde!J58=0," ",P_melkemengde!J58)</f>
        <v xml:space="preserve"> </v>
      </c>
      <c r="K55" s="34" t="str">
        <f>IF(P_melkemengde!K58=0," ",P_melkemengde!K58)</f>
        <v xml:space="preserve"> </v>
      </c>
      <c r="L55" s="34" t="str">
        <f>IF(P_melkemengde!L58=0," ",P_melkemengde!L58)</f>
        <v xml:space="preserve"> </v>
      </c>
      <c r="M55" s="34" t="str">
        <f>IF(P_melkemengde!M58=0," ",P_melkemengde!M58)</f>
        <v xml:space="preserve"> </v>
      </c>
      <c r="N55" s="34" t="str">
        <f>IF(P_melkemengde!N58=0," ",P_melkemengde!N58)</f>
        <v xml:space="preserve"> </v>
      </c>
      <c r="O55" s="34" t="str">
        <f>IF(P_melkemengde!O58=0," ",P_melkemengde!O58)</f>
        <v xml:space="preserve"> </v>
      </c>
      <c r="P55" s="34" t="str">
        <f>IF(P_melkemengde!P58=0," ",P_melkemengde!P58)</f>
        <v xml:space="preserve"> </v>
      </c>
      <c r="Q55" s="34" t="str">
        <f>IF(P_melkemengde!Q58=0," ",P_melkemengde!Q58)</f>
        <v xml:space="preserve"> </v>
      </c>
      <c r="R55" s="34" t="str">
        <f>IF(P_melkemengde!R58=0," ",P_melkemengde!R58)</f>
        <v xml:space="preserve"> </v>
      </c>
      <c r="S55" s="34" t="str">
        <f>IF(P_melkemengde!S58=0," ",P_melkemengde!S58)</f>
        <v xml:space="preserve"> </v>
      </c>
      <c r="T55" s="34" t="str">
        <f>IF(P_melkemengde!T58=0," ",P_melkemengde!T58)</f>
        <v xml:space="preserve"> </v>
      </c>
      <c r="U55" s="34" t="str">
        <f>IF(P_melkemengde!U58=0," ",P_melkemengde!U58)</f>
        <v xml:space="preserve"> </v>
      </c>
      <c r="V55" s="34" t="str">
        <f>IF(P_melkemengde!V58=0," ",P_melkemengde!V58)</f>
        <v xml:space="preserve"> </v>
      </c>
      <c r="W55" s="34" t="str">
        <f>IF(P_melkemengde!W58=0," ",P_melkemengde!W58)</f>
        <v xml:space="preserve"> </v>
      </c>
      <c r="X55" s="34" t="str">
        <f>IF(P_melkemengde!X58=0," ",P_melkemengde!X58)</f>
        <v xml:space="preserve"> </v>
      </c>
      <c r="Y55" s="34" t="str">
        <f>IF(P_melkemengde!Y58=0," ",P_melkemengde!Y58)</f>
        <v xml:space="preserve"> </v>
      </c>
      <c r="Z55" s="34" t="str">
        <f>IF(P_melkemengde!Z58=0," ",P_melkemengde!Z58)</f>
        <v xml:space="preserve"> </v>
      </c>
      <c r="AA55" s="34" t="str">
        <f>IF(P_melkemengde!AA58=0," ",P_melkemengde!AA58)</f>
        <v xml:space="preserve"> </v>
      </c>
    </row>
    <row r="56" spans="2:27" x14ac:dyDescent="0.25">
      <c r="B56" s="30" t="str">
        <f>IF(P_melkemengde!B59=0," ",P_melkemengde!B59)</f>
        <v xml:space="preserve"> </v>
      </c>
      <c r="C56" s="34" t="str">
        <f>IF(P_melkemengde!C59=0," ",P_melkemengde!C59)</f>
        <v xml:space="preserve"> </v>
      </c>
      <c r="D56" s="34" t="str">
        <f>IF(P_melkemengde!D59=0," ",P_melkemengde!D59)</f>
        <v xml:space="preserve"> </v>
      </c>
      <c r="E56" s="34" t="str">
        <f>IF(P_melkemengde!E59=0," ",P_melkemengde!E59)</f>
        <v xml:space="preserve"> </v>
      </c>
      <c r="F56" s="34" t="str">
        <f>IF(P_melkemengde!F59=0," ",P_melkemengde!F59)</f>
        <v xml:space="preserve"> </v>
      </c>
      <c r="G56" s="34" t="str">
        <f>IF(P_melkemengde!G59=0," ",P_melkemengde!G59)</f>
        <v xml:space="preserve"> </v>
      </c>
      <c r="H56" s="34" t="str">
        <f>IF(P_melkemengde!H59=0," ",P_melkemengde!H59)</f>
        <v xml:space="preserve"> </v>
      </c>
      <c r="I56" s="34" t="str">
        <f>IF(P_melkemengde!I59=0," ",P_melkemengde!I59)</f>
        <v xml:space="preserve"> </v>
      </c>
      <c r="J56" s="34" t="str">
        <f>IF(P_melkemengde!J59=0," ",P_melkemengde!J59)</f>
        <v xml:space="preserve"> </v>
      </c>
      <c r="K56" s="34" t="str">
        <f>IF(P_melkemengde!K59=0," ",P_melkemengde!K59)</f>
        <v xml:space="preserve"> </v>
      </c>
      <c r="L56" s="34" t="str">
        <f>IF(P_melkemengde!L59=0," ",P_melkemengde!L59)</f>
        <v xml:space="preserve"> </v>
      </c>
      <c r="M56" s="34" t="str">
        <f>IF(P_melkemengde!M59=0," ",P_melkemengde!M59)</f>
        <v xml:space="preserve"> </v>
      </c>
      <c r="N56" s="34" t="str">
        <f>IF(P_melkemengde!N59=0," ",P_melkemengde!N59)</f>
        <v xml:space="preserve"> </v>
      </c>
      <c r="O56" s="34" t="str">
        <f>IF(P_melkemengde!O59=0," ",P_melkemengde!O59)</f>
        <v xml:space="preserve"> </v>
      </c>
      <c r="P56" s="34" t="str">
        <f>IF(P_melkemengde!P59=0," ",P_melkemengde!P59)</f>
        <v xml:space="preserve"> </v>
      </c>
      <c r="Q56" s="34" t="str">
        <f>IF(P_melkemengde!Q59=0," ",P_melkemengde!Q59)</f>
        <v xml:space="preserve"> </v>
      </c>
      <c r="R56" s="34" t="str">
        <f>IF(P_melkemengde!R59=0," ",P_melkemengde!R59)</f>
        <v xml:space="preserve"> </v>
      </c>
      <c r="S56" s="34" t="str">
        <f>IF(P_melkemengde!S59=0," ",P_melkemengde!S59)</f>
        <v xml:space="preserve"> </v>
      </c>
      <c r="T56" s="34" t="str">
        <f>IF(P_melkemengde!T59=0," ",P_melkemengde!T59)</f>
        <v xml:space="preserve"> </v>
      </c>
      <c r="U56" s="34" t="str">
        <f>IF(P_melkemengde!U59=0," ",P_melkemengde!U59)</f>
        <v xml:space="preserve"> </v>
      </c>
      <c r="V56" s="34" t="str">
        <f>IF(P_melkemengde!V59=0," ",P_melkemengde!V59)</f>
        <v xml:space="preserve"> </v>
      </c>
      <c r="W56" s="34" t="str">
        <f>IF(P_melkemengde!W59=0," ",P_melkemengde!W59)</f>
        <v xml:space="preserve"> </v>
      </c>
      <c r="X56" s="34" t="str">
        <f>IF(P_melkemengde!X59=0," ",P_melkemengde!X59)</f>
        <v xml:space="preserve"> </v>
      </c>
      <c r="Y56" s="34" t="str">
        <f>IF(P_melkemengde!Y59=0," ",P_melkemengde!Y59)</f>
        <v xml:space="preserve"> </v>
      </c>
      <c r="Z56" s="34" t="str">
        <f>IF(P_melkemengde!Z59=0," ",P_melkemengde!Z59)</f>
        <v xml:space="preserve"> </v>
      </c>
      <c r="AA56" s="34" t="str">
        <f>IF(P_melkemengde!AA59=0," ",P_melkemengde!AA59)</f>
        <v xml:space="preserve"> </v>
      </c>
    </row>
    <row r="57" spans="2:27" x14ac:dyDescent="0.25">
      <c r="B57" s="30" t="str">
        <f>IF(P_melkemengde!B60=0," ",P_melkemengde!B60)</f>
        <v xml:space="preserve"> </v>
      </c>
      <c r="C57" s="34" t="str">
        <f>IF(P_melkemengde!C60=0," ",P_melkemengde!C60)</f>
        <v xml:space="preserve"> </v>
      </c>
      <c r="D57" s="34" t="str">
        <f>IF(P_melkemengde!D60=0," ",P_melkemengde!D60)</f>
        <v xml:space="preserve"> </v>
      </c>
      <c r="E57" s="34" t="str">
        <f>IF(P_melkemengde!E60=0," ",P_melkemengde!E60)</f>
        <v xml:space="preserve"> </v>
      </c>
      <c r="F57" s="34" t="str">
        <f>IF(P_melkemengde!F60=0," ",P_melkemengde!F60)</f>
        <v xml:space="preserve"> </v>
      </c>
      <c r="G57" s="34" t="str">
        <f>IF(P_melkemengde!G60=0," ",P_melkemengde!G60)</f>
        <v xml:space="preserve"> </v>
      </c>
      <c r="H57" s="34" t="str">
        <f>IF(P_melkemengde!H60=0," ",P_melkemengde!H60)</f>
        <v xml:space="preserve"> </v>
      </c>
      <c r="I57" s="34" t="str">
        <f>IF(P_melkemengde!I60=0," ",P_melkemengde!I60)</f>
        <v xml:space="preserve"> </v>
      </c>
      <c r="J57" s="34" t="str">
        <f>IF(P_melkemengde!J60=0," ",P_melkemengde!J60)</f>
        <v xml:space="preserve"> </v>
      </c>
      <c r="K57" s="34" t="str">
        <f>IF(P_melkemengde!K60=0," ",P_melkemengde!K60)</f>
        <v xml:space="preserve"> </v>
      </c>
      <c r="L57" s="34" t="str">
        <f>IF(P_melkemengde!L60=0," ",P_melkemengde!L60)</f>
        <v xml:space="preserve"> </v>
      </c>
      <c r="M57" s="34" t="str">
        <f>IF(P_melkemengde!M60=0," ",P_melkemengde!M60)</f>
        <v xml:space="preserve"> </v>
      </c>
      <c r="N57" s="34" t="str">
        <f>IF(P_melkemengde!N60=0," ",P_melkemengde!N60)</f>
        <v xml:space="preserve"> </v>
      </c>
      <c r="O57" s="34" t="str">
        <f>IF(P_melkemengde!O60=0," ",P_melkemengde!O60)</f>
        <v xml:space="preserve"> </v>
      </c>
      <c r="P57" s="34" t="str">
        <f>IF(P_melkemengde!P60=0," ",P_melkemengde!P60)</f>
        <v xml:space="preserve"> </v>
      </c>
      <c r="Q57" s="34" t="str">
        <f>IF(P_melkemengde!Q60=0," ",P_melkemengde!Q60)</f>
        <v xml:space="preserve"> </v>
      </c>
      <c r="R57" s="34" t="str">
        <f>IF(P_melkemengde!R60=0," ",P_melkemengde!R60)</f>
        <v xml:space="preserve"> </v>
      </c>
      <c r="S57" s="34" t="str">
        <f>IF(P_melkemengde!S60=0," ",P_melkemengde!S60)</f>
        <v xml:space="preserve"> </v>
      </c>
      <c r="T57" s="34" t="str">
        <f>IF(P_melkemengde!T60=0," ",P_melkemengde!T60)</f>
        <v xml:space="preserve"> </v>
      </c>
      <c r="U57" s="34" t="str">
        <f>IF(P_melkemengde!U60=0," ",P_melkemengde!U60)</f>
        <v xml:space="preserve"> </v>
      </c>
      <c r="V57" s="34" t="str">
        <f>IF(P_melkemengde!V60=0," ",P_melkemengde!V60)</f>
        <v xml:space="preserve"> </v>
      </c>
      <c r="W57" s="34" t="str">
        <f>IF(P_melkemengde!W60=0," ",P_melkemengde!W60)</f>
        <v xml:space="preserve"> </v>
      </c>
      <c r="X57" s="34" t="str">
        <f>IF(P_melkemengde!X60=0," ",P_melkemengde!X60)</f>
        <v xml:space="preserve"> </v>
      </c>
      <c r="Y57" s="34" t="str">
        <f>IF(P_melkemengde!Y60=0," ",P_melkemengde!Y60)</f>
        <v xml:space="preserve"> </v>
      </c>
      <c r="Z57" s="34" t="str">
        <f>IF(P_melkemengde!Z60=0," ",P_melkemengde!Z60)</f>
        <v xml:space="preserve"> </v>
      </c>
      <c r="AA57" s="34" t="str">
        <f>IF(P_melkemengde!AA60=0," ",P_melkemengde!AA60)</f>
        <v xml:space="preserve"> </v>
      </c>
    </row>
    <row r="58" spans="2:27" x14ac:dyDescent="0.25">
      <c r="B58" s="30" t="str">
        <f>IF(P_melkemengde!B61=0," ",P_melkemengde!B61)</f>
        <v xml:space="preserve"> </v>
      </c>
      <c r="C58" s="34" t="str">
        <f>IF(P_melkemengde!C61=0," ",P_melkemengde!C61)</f>
        <v xml:space="preserve"> </v>
      </c>
      <c r="D58" s="34" t="str">
        <f>IF(P_melkemengde!D61=0," ",P_melkemengde!D61)</f>
        <v xml:space="preserve"> </v>
      </c>
      <c r="E58" s="34" t="str">
        <f>IF(P_melkemengde!E61=0," ",P_melkemengde!E61)</f>
        <v xml:space="preserve"> </v>
      </c>
      <c r="F58" s="34" t="str">
        <f>IF(P_melkemengde!F61=0," ",P_melkemengde!F61)</f>
        <v xml:space="preserve"> </v>
      </c>
      <c r="G58" s="34" t="str">
        <f>IF(P_melkemengde!G61=0," ",P_melkemengde!G61)</f>
        <v xml:space="preserve"> </v>
      </c>
      <c r="H58" s="34" t="str">
        <f>IF(P_melkemengde!H61=0," ",P_melkemengde!H61)</f>
        <v xml:space="preserve"> </v>
      </c>
      <c r="I58" s="34" t="str">
        <f>IF(P_melkemengde!I61=0," ",P_melkemengde!I61)</f>
        <v xml:space="preserve"> </v>
      </c>
      <c r="J58" s="34" t="str">
        <f>IF(P_melkemengde!J61=0," ",P_melkemengde!J61)</f>
        <v xml:space="preserve"> </v>
      </c>
      <c r="K58" s="34" t="str">
        <f>IF(P_melkemengde!K61=0," ",P_melkemengde!K61)</f>
        <v xml:space="preserve"> </v>
      </c>
      <c r="L58" s="34" t="str">
        <f>IF(P_melkemengde!L61=0," ",P_melkemengde!L61)</f>
        <v xml:space="preserve"> </v>
      </c>
      <c r="M58" s="34" t="str">
        <f>IF(P_melkemengde!M61=0," ",P_melkemengde!M61)</f>
        <v xml:space="preserve"> </v>
      </c>
      <c r="N58" s="34" t="str">
        <f>IF(P_melkemengde!N61=0," ",P_melkemengde!N61)</f>
        <v xml:space="preserve"> </v>
      </c>
      <c r="O58" s="34" t="str">
        <f>IF(P_melkemengde!O61=0," ",P_melkemengde!O61)</f>
        <v xml:space="preserve"> </v>
      </c>
      <c r="P58" s="34" t="str">
        <f>IF(P_melkemengde!P61=0," ",P_melkemengde!P61)</f>
        <v xml:space="preserve"> </v>
      </c>
      <c r="Q58" s="34" t="str">
        <f>IF(P_melkemengde!Q61=0," ",P_melkemengde!Q61)</f>
        <v xml:space="preserve"> </v>
      </c>
      <c r="R58" s="34" t="str">
        <f>IF(P_melkemengde!R61=0," ",P_melkemengde!R61)</f>
        <v xml:space="preserve"> </v>
      </c>
      <c r="S58" s="34" t="str">
        <f>IF(P_melkemengde!S61=0," ",P_melkemengde!S61)</f>
        <v xml:space="preserve"> </v>
      </c>
      <c r="T58" s="34" t="str">
        <f>IF(P_melkemengde!T61=0," ",P_melkemengde!T61)</f>
        <v xml:space="preserve"> </v>
      </c>
      <c r="U58" s="34" t="str">
        <f>IF(P_melkemengde!U61=0," ",P_melkemengde!U61)</f>
        <v xml:space="preserve"> </v>
      </c>
      <c r="V58" s="34" t="str">
        <f>IF(P_melkemengde!V61=0," ",P_melkemengde!V61)</f>
        <v xml:space="preserve"> </v>
      </c>
      <c r="W58" s="34" t="str">
        <f>IF(P_melkemengde!W61=0," ",P_melkemengde!W61)</f>
        <v xml:space="preserve"> </v>
      </c>
      <c r="X58" s="34" t="str">
        <f>IF(P_melkemengde!X61=0," ",P_melkemengde!X61)</f>
        <v xml:space="preserve"> </v>
      </c>
      <c r="Y58" s="34" t="str">
        <f>IF(P_melkemengde!Y61=0," ",P_melkemengde!Y61)</f>
        <v xml:space="preserve"> </v>
      </c>
      <c r="Z58" s="34" t="str">
        <f>IF(P_melkemengde!Z61=0," ",P_melkemengde!Z61)</f>
        <v xml:space="preserve"> </v>
      </c>
      <c r="AA58" s="34" t="str">
        <f>IF(P_melkemengde!AA61=0," ",P_melkemengde!AA61)</f>
        <v xml:space="preserve"> </v>
      </c>
    </row>
    <row r="59" spans="2:27" x14ac:dyDescent="0.25">
      <c r="B59" s="30" t="str">
        <f>IF(P_melkemengde!B62=0," ",P_melkemengde!B62)</f>
        <v xml:space="preserve"> </v>
      </c>
      <c r="C59" s="34" t="str">
        <f>IF(P_melkemengde!C62=0," ",P_melkemengde!C62)</f>
        <v xml:space="preserve"> </v>
      </c>
      <c r="D59" s="34" t="str">
        <f>IF(P_melkemengde!D62=0," ",P_melkemengde!D62)</f>
        <v xml:space="preserve"> </v>
      </c>
      <c r="E59" s="34" t="str">
        <f>IF(P_melkemengde!E62=0," ",P_melkemengde!E62)</f>
        <v xml:space="preserve"> </v>
      </c>
      <c r="F59" s="34" t="str">
        <f>IF(P_melkemengde!F62=0," ",P_melkemengde!F62)</f>
        <v xml:space="preserve"> </v>
      </c>
      <c r="G59" s="34" t="str">
        <f>IF(P_melkemengde!G62=0," ",P_melkemengde!G62)</f>
        <v xml:space="preserve"> </v>
      </c>
      <c r="H59" s="34" t="str">
        <f>IF(P_melkemengde!H62=0," ",P_melkemengde!H62)</f>
        <v xml:space="preserve"> </v>
      </c>
      <c r="I59" s="34" t="str">
        <f>IF(P_melkemengde!I62=0," ",P_melkemengde!I62)</f>
        <v xml:space="preserve"> </v>
      </c>
      <c r="J59" s="34" t="str">
        <f>IF(P_melkemengde!J62=0," ",P_melkemengde!J62)</f>
        <v xml:space="preserve"> </v>
      </c>
      <c r="K59" s="34" t="str">
        <f>IF(P_melkemengde!K62=0," ",P_melkemengde!K62)</f>
        <v xml:space="preserve"> </v>
      </c>
      <c r="L59" s="34" t="str">
        <f>IF(P_melkemengde!L62=0," ",P_melkemengde!L62)</f>
        <v xml:space="preserve"> </v>
      </c>
      <c r="M59" s="34" t="str">
        <f>IF(P_melkemengde!M62=0," ",P_melkemengde!M62)</f>
        <v xml:space="preserve"> </v>
      </c>
      <c r="N59" s="34" t="str">
        <f>IF(P_melkemengde!N62=0," ",P_melkemengde!N62)</f>
        <v xml:space="preserve"> </v>
      </c>
      <c r="O59" s="34" t="str">
        <f>IF(P_melkemengde!O62=0," ",P_melkemengde!O62)</f>
        <v xml:space="preserve"> </v>
      </c>
      <c r="P59" s="34" t="str">
        <f>IF(P_melkemengde!P62=0," ",P_melkemengde!P62)</f>
        <v xml:space="preserve"> </v>
      </c>
      <c r="Q59" s="34" t="str">
        <f>IF(P_melkemengde!Q62=0," ",P_melkemengde!Q62)</f>
        <v xml:space="preserve"> </v>
      </c>
      <c r="R59" s="34" t="str">
        <f>IF(P_melkemengde!R62=0," ",P_melkemengde!R62)</f>
        <v xml:space="preserve"> </v>
      </c>
      <c r="S59" s="34" t="str">
        <f>IF(P_melkemengde!S62=0," ",P_melkemengde!S62)</f>
        <v xml:space="preserve"> </v>
      </c>
      <c r="T59" s="34" t="str">
        <f>IF(P_melkemengde!T62=0," ",P_melkemengde!T62)</f>
        <v xml:space="preserve"> </v>
      </c>
      <c r="U59" s="34" t="str">
        <f>IF(P_melkemengde!U62=0," ",P_melkemengde!U62)</f>
        <v xml:space="preserve"> </v>
      </c>
      <c r="V59" s="34" t="str">
        <f>IF(P_melkemengde!V62=0," ",P_melkemengde!V62)</f>
        <v xml:space="preserve"> </v>
      </c>
      <c r="W59" s="34" t="str">
        <f>IF(P_melkemengde!W62=0," ",P_melkemengde!W62)</f>
        <v xml:space="preserve"> </v>
      </c>
      <c r="X59" s="34" t="str">
        <f>IF(P_melkemengde!X62=0," ",P_melkemengde!X62)</f>
        <v xml:space="preserve"> </v>
      </c>
      <c r="Y59" s="34" t="str">
        <f>IF(P_melkemengde!Y62=0," ",P_melkemengde!Y62)</f>
        <v xml:space="preserve"> </v>
      </c>
      <c r="Z59" s="34" t="str">
        <f>IF(P_melkemengde!Z62=0," ",P_melkemengde!Z62)</f>
        <v xml:space="preserve"> </v>
      </c>
      <c r="AA59" s="34" t="str">
        <f>IF(P_melkemengde!AA62=0," ",P_melkemengde!AA62)</f>
        <v xml:space="preserve"> </v>
      </c>
    </row>
    <row r="60" spans="2:27" x14ac:dyDescent="0.25">
      <c r="B60" s="30" t="str">
        <f>IF(P_melkemengde!B63=0," ",P_melkemengde!B63)</f>
        <v xml:space="preserve"> </v>
      </c>
      <c r="C60" s="34" t="str">
        <f>IF(P_melkemengde!C63=0," ",P_melkemengde!C63)</f>
        <v xml:space="preserve"> </v>
      </c>
      <c r="D60" s="34" t="str">
        <f>IF(P_melkemengde!D63=0," ",P_melkemengde!D63)</f>
        <v xml:space="preserve"> </v>
      </c>
      <c r="E60" s="34" t="str">
        <f>IF(P_melkemengde!E63=0," ",P_melkemengde!E63)</f>
        <v xml:space="preserve"> </v>
      </c>
      <c r="F60" s="34" t="str">
        <f>IF(P_melkemengde!F63=0," ",P_melkemengde!F63)</f>
        <v xml:space="preserve"> </v>
      </c>
      <c r="G60" s="34" t="str">
        <f>IF(P_melkemengde!G63=0," ",P_melkemengde!G63)</f>
        <v xml:space="preserve"> </v>
      </c>
      <c r="H60" s="34" t="str">
        <f>IF(P_melkemengde!H63=0," ",P_melkemengde!H63)</f>
        <v xml:space="preserve"> </v>
      </c>
      <c r="I60" s="34" t="str">
        <f>IF(P_melkemengde!I63=0," ",P_melkemengde!I63)</f>
        <v xml:space="preserve"> </v>
      </c>
      <c r="J60" s="34" t="str">
        <f>IF(P_melkemengde!J63=0," ",P_melkemengde!J63)</f>
        <v xml:space="preserve"> </v>
      </c>
      <c r="K60" s="34" t="str">
        <f>IF(P_melkemengde!K63=0," ",P_melkemengde!K63)</f>
        <v xml:space="preserve"> </v>
      </c>
      <c r="L60" s="34" t="str">
        <f>IF(P_melkemengde!L63=0," ",P_melkemengde!L63)</f>
        <v xml:space="preserve"> </v>
      </c>
      <c r="M60" s="34" t="str">
        <f>IF(P_melkemengde!M63=0," ",P_melkemengde!M63)</f>
        <v xml:space="preserve"> </v>
      </c>
      <c r="N60" s="34" t="str">
        <f>IF(P_melkemengde!N63=0," ",P_melkemengde!N63)</f>
        <v xml:space="preserve"> </v>
      </c>
      <c r="O60" s="34" t="str">
        <f>IF(P_melkemengde!O63=0," ",P_melkemengde!O63)</f>
        <v xml:space="preserve"> </v>
      </c>
      <c r="P60" s="34" t="str">
        <f>IF(P_melkemengde!P63=0," ",P_melkemengde!P63)</f>
        <v xml:space="preserve"> </v>
      </c>
      <c r="Q60" s="34" t="str">
        <f>IF(P_melkemengde!Q63=0," ",P_melkemengde!Q63)</f>
        <v xml:space="preserve"> </v>
      </c>
      <c r="R60" s="34" t="str">
        <f>IF(P_melkemengde!R63=0," ",P_melkemengde!R63)</f>
        <v xml:space="preserve"> </v>
      </c>
      <c r="S60" s="34" t="str">
        <f>IF(P_melkemengde!S63=0," ",P_melkemengde!S63)</f>
        <v xml:space="preserve"> </v>
      </c>
      <c r="T60" s="34" t="str">
        <f>IF(P_melkemengde!T63=0," ",P_melkemengde!T63)</f>
        <v xml:space="preserve"> </v>
      </c>
      <c r="U60" s="34" t="str">
        <f>IF(P_melkemengde!U63=0," ",P_melkemengde!U63)</f>
        <v xml:space="preserve"> </v>
      </c>
      <c r="V60" s="34" t="str">
        <f>IF(P_melkemengde!V63=0," ",P_melkemengde!V63)</f>
        <v xml:space="preserve"> </v>
      </c>
      <c r="W60" s="34" t="str">
        <f>IF(P_melkemengde!W63=0," ",P_melkemengde!W63)</f>
        <v xml:space="preserve"> </v>
      </c>
      <c r="X60" s="34" t="str">
        <f>IF(P_melkemengde!X63=0," ",P_melkemengde!X63)</f>
        <v xml:space="preserve"> </v>
      </c>
      <c r="Y60" s="34" t="str">
        <f>IF(P_melkemengde!Y63=0," ",P_melkemengde!Y63)</f>
        <v xml:space="preserve"> </v>
      </c>
      <c r="Z60" s="34" t="str">
        <f>IF(P_melkemengde!Z63=0," ",P_melkemengde!Z63)</f>
        <v xml:space="preserve"> </v>
      </c>
      <c r="AA60" s="34" t="str">
        <f>IF(P_melkemengde!AA63=0," ",P_melkemengde!AA63)</f>
        <v xml:space="preserve"> </v>
      </c>
    </row>
    <row r="61" spans="2:27" x14ac:dyDescent="0.25">
      <c r="B61" s="30" t="str">
        <f>IF(P_melkemengde!B64=0," ",P_melkemengde!B64)</f>
        <v xml:space="preserve"> </v>
      </c>
      <c r="C61" s="34" t="str">
        <f>IF(P_melkemengde!C64=0," ",P_melkemengde!C64)</f>
        <v xml:space="preserve"> </v>
      </c>
      <c r="D61" s="34" t="str">
        <f>IF(P_melkemengde!D64=0," ",P_melkemengde!D64)</f>
        <v xml:space="preserve"> </v>
      </c>
      <c r="E61" s="34" t="str">
        <f>IF(P_melkemengde!E64=0," ",P_melkemengde!E64)</f>
        <v xml:space="preserve"> </v>
      </c>
      <c r="F61" s="34" t="str">
        <f>IF(P_melkemengde!F64=0," ",P_melkemengde!F64)</f>
        <v xml:space="preserve"> </v>
      </c>
      <c r="G61" s="34" t="str">
        <f>IF(P_melkemengde!G64=0," ",P_melkemengde!G64)</f>
        <v xml:space="preserve"> </v>
      </c>
      <c r="H61" s="34" t="str">
        <f>IF(P_melkemengde!H64=0," ",P_melkemengde!H64)</f>
        <v xml:space="preserve"> </v>
      </c>
      <c r="I61" s="34" t="str">
        <f>IF(P_melkemengde!I64=0," ",P_melkemengde!I64)</f>
        <v xml:space="preserve"> </v>
      </c>
      <c r="J61" s="34" t="str">
        <f>IF(P_melkemengde!J64=0," ",P_melkemengde!J64)</f>
        <v xml:space="preserve"> </v>
      </c>
      <c r="K61" s="34" t="str">
        <f>IF(P_melkemengde!K64=0," ",P_melkemengde!K64)</f>
        <v xml:space="preserve"> </v>
      </c>
      <c r="L61" s="34" t="str">
        <f>IF(P_melkemengde!L64=0," ",P_melkemengde!L64)</f>
        <v xml:space="preserve"> </v>
      </c>
      <c r="M61" s="34" t="str">
        <f>IF(P_melkemengde!M64=0," ",P_melkemengde!M64)</f>
        <v xml:space="preserve"> </v>
      </c>
      <c r="N61" s="34" t="str">
        <f>IF(P_melkemengde!N64=0," ",P_melkemengde!N64)</f>
        <v xml:space="preserve"> </v>
      </c>
      <c r="O61" s="34" t="str">
        <f>IF(P_melkemengde!O64=0," ",P_melkemengde!O64)</f>
        <v xml:space="preserve"> </v>
      </c>
      <c r="P61" s="34" t="str">
        <f>IF(P_melkemengde!P64=0," ",P_melkemengde!P64)</f>
        <v xml:space="preserve"> </v>
      </c>
      <c r="Q61" s="34" t="str">
        <f>IF(P_melkemengde!Q64=0," ",P_melkemengde!Q64)</f>
        <v xml:space="preserve"> </v>
      </c>
      <c r="R61" s="34" t="str">
        <f>IF(P_melkemengde!R64=0," ",P_melkemengde!R64)</f>
        <v xml:space="preserve"> </v>
      </c>
      <c r="S61" s="34" t="str">
        <f>IF(P_melkemengde!S64=0," ",P_melkemengde!S64)</f>
        <v xml:space="preserve"> </v>
      </c>
      <c r="T61" s="34" t="str">
        <f>IF(P_melkemengde!T64=0," ",P_melkemengde!T64)</f>
        <v xml:space="preserve"> </v>
      </c>
      <c r="U61" s="34" t="str">
        <f>IF(P_melkemengde!U64=0," ",P_melkemengde!U64)</f>
        <v xml:space="preserve"> </v>
      </c>
      <c r="V61" s="34" t="str">
        <f>IF(P_melkemengde!V64=0," ",P_melkemengde!V64)</f>
        <v xml:space="preserve"> </v>
      </c>
      <c r="W61" s="34" t="str">
        <f>IF(P_melkemengde!W64=0," ",P_melkemengde!W64)</f>
        <v xml:space="preserve"> </v>
      </c>
      <c r="X61" s="34" t="str">
        <f>IF(P_melkemengde!X64=0," ",P_melkemengde!X64)</f>
        <v xml:space="preserve"> </v>
      </c>
      <c r="Y61" s="34" t="str">
        <f>IF(P_melkemengde!Y64=0," ",P_melkemengde!Y64)</f>
        <v xml:space="preserve"> </v>
      </c>
      <c r="Z61" s="34" t="str">
        <f>IF(P_melkemengde!Z64=0," ",P_melkemengde!Z64)</f>
        <v xml:space="preserve"> </v>
      </c>
      <c r="AA61" s="34" t="str">
        <f>IF(P_melkemengde!AA64=0," ",P_melkemengde!AA64)</f>
        <v xml:space="preserve"> </v>
      </c>
    </row>
    <row r="62" spans="2:27" x14ac:dyDescent="0.25">
      <c r="B62" s="30" t="str">
        <f>IF(P_melkemengde!B65=0," ",P_melkemengde!B65)</f>
        <v xml:space="preserve"> </v>
      </c>
      <c r="C62" s="34" t="str">
        <f>IF(P_melkemengde!C65=0," ",P_melkemengde!C65)</f>
        <v xml:space="preserve"> </v>
      </c>
      <c r="D62" s="34" t="str">
        <f>IF(P_melkemengde!D65=0," ",P_melkemengde!D65)</f>
        <v xml:space="preserve"> </v>
      </c>
      <c r="E62" s="34" t="str">
        <f>IF(P_melkemengde!E65=0," ",P_melkemengde!E65)</f>
        <v xml:space="preserve"> </v>
      </c>
      <c r="F62" s="34" t="str">
        <f>IF(P_melkemengde!F65=0," ",P_melkemengde!F65)</f>
        <v xml:space="preserve"> </v>
      </c>
      <c r="G62" s="34" t="str">
        <f>IF(P_melkemengde!G65=0," ",P_melkemengde!G65)</f>
        <v xml:space="preserve"> </v>
      </c>
      <c r="H62" s="34" t="str">
        <f>IF(P_melkemengde!H65=0," ",P_melkemengde!H65)</f>
        <v xml:space="preserve"> </v>
      </c>
      <c r="I62" s="34" t="str">
        <f>IF(P_melkemengde!I65=0," ",P_melkemengde!I65)</f>
        <v xml:space="preserve"> </v>
      </c>
      <c r="J62" s="34" t="str">
        <f>IF(P_melkemengde!J65=0," ",P_melkemengde!J65)</f>
        <v xml:space="preserve"> </v>
      </c>
      <c r="K62" s="34" t="str">
        <f>IF(P_melkemengde!K65=0," ",P_melkemengde!K65)</f>
        <v xml:space="preserve"> </v>
      </c>
      <c r="L62" s="34" t="str">
        <f>IF(P_melkemengde!L65=0," ",P_melkemengde!L65)</f>
        <v xml:space="preserve"> </v>
      </c>
      <c r="M62" s="34" t="str">
        <f>IF(P_melkemengde!M65=0," ",P_melkemengde!M65)</f>
        <v xml:space="preserve"> </v>
      </c>
      <c r="N62" s="34" t="str">
        <f>IF(P_melkemengde!N65=0," ",P_melkemengde!N65)</f>
        <v xml:space="preserve"> </v>
      </c>
      <c r="O62" s="34" t="str">
        <f>IF(P_melkemengde!O65=0," ",P_melkemengde!O65)</f>
        <v xml:space="preserve"> </v>
      </c>
      <c r="P62" s="34" t="str">
        <f>IF(P_melkemengde!P65=0," ",P_melkemengde!P65)</f>
        <v xml:space="preserve"> </v>
      </c>
      <c r="Q62" s="34" t="str">
        <f>IF(P_melkemengde!Q65=0," ",P_melkemengde!Q65)</f>
        <v xml:space="preserve"> </v>
      </c>
      <c r="R62" s="34" t="str">
        <f>IF(P_melkemengde!R65=0," ",P_melkemengde!R65)</f>
        <v xml:space="preserve"> </v>
      </c>
      <c r="S62" s="34" t="str">
        <f>IF(P_melkemengde!S65=0," ",P_melkemengde!S65)</f>
        <v xml:space="preserve"> </v>
      </c>
      <c r="T62" s="34" t="str">
        <f>IF(P_melkemengde!T65=0," ",P_melkemengde!T65)</f>
        <v xml:space="preserve"> </v>
      </c>
      <c r="U62" s="34" t="str">
        <f>IF(P_melkemengde!U65=0," ",P_melkemengde!U65)</f>
        <v xml:space="preserve"> </v>
      </c>
      <c r="V62" s="34" t="str">
        <f>IF(P_melkemengde!V65=0," ",P_melkemengde!V65)</f>
        <v xml:space="preserve"> </v>
      </c>
      <c r="W62" s="34" t="str">
        <f>IF(P_melkemengde!W65=0," ",P_melkemengde!W65)</f>
        <v xml:space="preserve"> </v>
      </c>
      <c r="X62" s="34" t="str">
        <f>IF(P_melkemengde!X65=0," ",P_melkemengde!X65)</f>
        <v xml:space="preserve"> </v>
      </c>
      <c r="Y62" s="34" t="str">
        <f>IF(P_melkemengde!Y65=0," ",P_melkemengde!Y65)</f>
        <v xml:space="preserve"> </v>
      </c>
      <c r="Z62" s="34" t="str">
        <f>IF(P_melkemengde!Z65=0," ",P_melkemengde!Z65)</f>
        <v xml:space="preserve"> </v>
      </c>
      <c r="AA62" s="34" t="str">
        <f>IF(P_melkemengde!AA65=0," ",P_melkemengde!AA65)</f>
        <v xml:space="preserve"> </v>
      </c>
    </row>
    <row r="63" spans="2:27" x14ac:dyDescent="0.25">
      <c r="B63" s="30" t="str">
        <f>IF(P_melkemengde!B66=0," ",P_melkemengde!B66)</f>
        <v xml:space="preserve"> </v>
      </c>
      <c r="C63" s="34" t="str">
        <f>IF(P_melkemengde!C66=0," ",P_melkemengde!C66)</f>
        <v xml:space="preserve"> </v>
      </c>
      <c r="D63" s="34" t="str">
        <f>IF(P_melkemengde!D66=0," ",P_melkemengde!D66)</f>
        <v xml:space="preserve"> </v>
      </c>
      <c r="E63" s="34" t="str">
        <f>IF(P_melkemengde!E66=0," ",P_melkemengde!E66)</f>
        <v xml:space="preserve"> </v>
      </c>
      <c r="F63" s="34" t="str">
        <f>IF(P_melkemengde!F66=0," ",P_melkemengde!F66)</f>
        <v xml:space="preserve"> </v>
      </c>
      <c r="G63" s="34" t="str">
        <f>IF(P_melkemengde!G66=0," ",P_melkemengde!G66)</f>
        <v xml:space="preserve"> </v>
      </c>
      <c r="H63" s="34" t="str">
        <f>IF(P_melkemengde!H66=0," ",P_melkemengde!H66)</f>
        <v xml:space="preserve"> </v>
      </c>
      <c r="I63" s="34" t="str">
        <f>IF(P_melkemengde!I66=0," ",P_melkemengde!I66)</f>
        <v xml:space="preserve"> </v>
      </c>
      <c r="J63" s="34" t="str">
        <f>IF(P_melkemengde!J66=0," ",P_melkemengde!J66)</f>
        <v xml:space="preserve"> </v>
      </c>
      <c r="K63" s="34" t="str">
        <f>IF(P_melkemengde!K66=0," ",P_melkemengde!K66)</f>
        <v xml:space="preserve"> </v>
      </c>
      <c r="L63" s="34" t="str">
        <f>IF(P_melkemengde!L66=0," ",P_melkemengde!L66)</f>
        <v xml:space="preserve"> </v>
      </c>
      <c r="M63" s="34" t="str">
        <f>IF(P_melkemengde!M66=0," ",P_melkemengde!M66)</f>
        <v xml:space="preserve"> </v>
      </c>
      <c r="N63" s="34" t="str">
        <f>IF(P_melkemengde!N66=0," ",P_melkemengde!N66)</f>
        <v xml:space="preserve"> </v>
      </c>
      <c r="O63" s="34" t="str">
        <f>IF(P_melkemengde!O66=0," ",P_melkemengde!O66)</f>
        <v xml:space="preserve"> </v>
      </c>
      <c r="P63" s="34" t="str">
        <f>IF(P_melkemengde!P66=0," ",P_melkemengde!P66)</f>
        <v xml:space="preserve"> </v>
      </c>
      <c r="Q63" s="34" t="str">
        <f>IF(P_melkemengde!Q66=0," ",P_melkemengde!Q66)</f>
        <v xml:space="preserve"> </v>
      </c>
      <c r="R63" s="34" t="str">
        <f>IF(P_melkemengde!R66=0," ",P_melkemengde!R66)</f>
        <v xml:space="preserve"> </v>
      </c>
      <c r="S63" s="34" t="str">
        <f>IF(P_melkemengde!S66=0," ",P_melkemengde!S66)</f>
        <v xml:space="preserve"> </v>
      </c>
      <c r="T63" s="34" t="str">
        <f>IF(P_melkemengde!T66=0," ",P_melkemengde!T66)</f>
        <v xml:space="preserve"> </v>
      </c>
      <c r="U63" s="34" t="str">
        <f>IF(P_melkemengde!U66=0," ",P_melkemengde!U66)</f>
        <v xml:space="preserve"> </v>
      </c>
      <c r="V63" s="34" t="str">
        <f>IF(P_melkemengde!V66=0," ",P_melkemengde!V66)</f>
        <v xml:space="preserve"> </v>
      </c>
      <c r="W63" s="34" t="str">
        <f>IF(P_melkemengde!W66=0," ",P_melkemengde!W66)</f>
        <v xml:space="preserve"> </v>
      </c>
      <c r="X63" s="34" t="str">
        <f>IF(P_melkemengde!X66=0," ",P_melkemengde!X66)</f>
        <v xml:space="preserve"> </v>
      </c>
      <c r="Y63" s="34" t="str">
        <f>IF(P_melkemengde!Y66=0," ",P_melkemengde!Y66)</f>
        <v xml:space="preserve"> </v>
      </c>
      <c r="Z63" s="34" t="str">
        <f>IF(P_melkemengde!Z66=0," ",P_melkemengde!Z66)</f>
        <v xml:space="preserve"> </v>
      </c>
      <c r="AA63" s="34" t="str">
        <f>IF(P_melkemengde!AA66=0," ",P_melkemengde!AA66)</f>
        <v xml:space="preserve"> </v>
      </c>
    </row>
    <row r="64" spans="2:27" x14ac:dyDescent="0.25">
      <c r="B64" s="30" t="str">
        <f>IF(P_melkemengde!B67=0," ",P_melkemengde!B67)</f>
        <v xml:space="preserve"> </v>
      </c>
      <c r="C64" s="34" t="str">
        <f>IF(P_melkemengde!C67=0," ",P_melkemengde!C67)</f>
        <v xml:space="preserve"> </v>
      </c>
      <c r="D64" s="34" t="str">
        <f>IF(P_melkemengde!D67=0," ",P_melkemengde!D67)</f>
        <v xml:space="preserve"> </v>
      </c>
      <c r="E64" s="34" t="str">
        <f>IF(P_melkemengde!E67=0," ",P_melkemengde!E67)</f>
        <v xml:space="preserve"> </v>
      </c>
      <c r="F64" s="34" t="str">
        <f>IF(P_melkemengde!F67=0," ",P_melkemengde!F67)</f>
        <v xml:space="preserve"> </v>
      </c>
      <c r="G64" s="34" t="str">
        <f>IF(P_melkemengde!G67=0," ",P_melkemengde!G67)</f>
        <v xml:space="preserve"> </v>
      </c>
      <c r="H64" s="34" t="str">
        <f>IF(P_melkemengde!H67=0," ",P_melkemengde!H67)</f>
        <v xml:space="preserve"> </v>
      </c>
      <c r="I64" s="34" t="str">
        <f>IF(P_melkemengde!I67=0," ",P_melkemengde!I67)</f>
        <v xml:space="preserve"> </v>
      </c>
      <c r="J64" s="34" t="str">
        <f>IF(P_melkemengde!J67=0," ",P_melkemengde!J67)</f>
        <v xml:space="preserve"> </v>
      </c>
      <c r="K64" s="34" t="str">
        <f>IF(P_melkemengde!K67=0," ",P_melkemengde!K67)</f>
        <v xml:space="preserve"> </v>
      </c>
      <c r="L64" s="34" t="str">
        <f>IF(P_melkemengde!L67=0," ",P_melkemengde!L67)</f>
        <v xml:space="preserve"> </v>
      </c>
      <c r="M64" s="34" t="str">
        <f>IF(P_melkemengde!M67=0," ",P_melkemengde!M67)</f>
        <v xml:space="preserve"> </v>
      </c>
      <c r="N64" s="34" t="str">
        <f>IF(P_melkemengde!N67=0," ",P_melkemengde!N67)</f>
        <v xml:space="preserve"> </v>
      </c>
      <c r="O64" s="34" t="str">
        <f>IF(P_melkemengde!O67=0," ",P_melkemengde!O67)</f>
        <v xml:space="preserve"> </v>
      </c>
      <c r="P64" s="34" t="str">
        <f>IF(P_melkemengde!P67=0," ",P_melkemengde!P67)</f>
        <v xml:space="preserve"> </v>
      </c>
      <c r="Q64" s="34" t="str">
        <f>IF(P_melkemengde!Q67=0," ",P_melkemengde!Q67)</f>
        <v xml:space="preserve"> </v>
      </c>
      <c r="R64" s="34" t="str">
        <f>IF(P_melkemengde!R67=0," ",P_melkemengde!R67)</f>
        <v xml:space="preserve"> </v>
      </c>
      <c r="S64" s="34" t="str">
        <f>IF(P_melkemengde!S67=0," ",P_melkemengde!S67)</f>
        <v xml:space="preserve"> </v>
      </c>
      <c r="T64" s="34" t="str">
        <f>IF(P_melkemengde!T67=0," ",P_melkemengde!T67)</f>
        <v xml:space="preserve"> </v>
      </c>
      <c r="U64" s="34" t="str">
        <f>IF(P_melkemengde!U67=0," ",P_melkemengde!U67)</f>
        <v xml:space="preserve"> </v>
      </c>
      <c r="V64" s="34" t="str">
        <f>IF(P_melkemengde!V67=0," ",P_melkemengde!V67)</f>
        <v xml:space="preserve"> </v>
      </c>
      <c r="W64" s="34" t="str">
        <f>IF(P_melkemengde!W67=0," ",P_melkemengde!W67)</f>
        <v xml:space="preserve"> </v>
      </c>
      <c r="X64" s="34" t="str">
        <f>IF(P_melkemengde!X67=0," ",P_melkemengde!X67)</f>
        <v xml:space="preserve"> </v>
      </c>
      <c r="Y64" s="34" t="str">
        <f>IF(P_melkemengde!Y67=0," ",P_melkemengde!Y67)</f>
        <v xml:space="preserve"> </v>
      </c>
      <c r="Z64" s="34" t="str">
        <f>IF(P_melkemengde!Z67=0," ",P_melkemengde!Z67)</f>
        <v xml:space="preserve"> </v>
      </c>
      <c r="AA64" s="34" t="str">
        <f>IF(P_melkemengde!AA67=0," ",P_melkemengde!AA67)</f>
        <v xml:space="preserve"> </v>
      </c>
    </row>
    <row r="65" spans="2:27" x14ac:dyDescent="0.25">
      <c r="B65" s="30" t="str">
        <f>IF(P_melkemengde!B68=0," ",P_melkemengde!B68)</f>
        <v xml:space="preserve"> </v>
      </c>
      <c r="C65" s="34" t="str">
        <f>IF(P_melkemengde!C68=0," ",P_melkemengde!C68)</f>
        <v xml:space="preserve"> </v>
      </c>
      <c r="D65" s="34" t="str">
        <f>IF(P_melkemengde!D68=0," ",P_melkemengde!D68)</f>
        <v xml:space="preserve"> </v>
      </c>
      <c r="E65" s="34" t="str">
        <f>IF(P_melkemengde!E68=0," ",P_melkemengde!E68)</f>
        <v xml:space="preserve"> </v>
      </c>
      <c r="F65" s="34" t="str">
        <f>IF(P_melkemengde!F68=0," ",P_melkemengde!F68)</f>
        <v xml:space="preserve"> </v>
      </c>
      <c r="G65" s="34" t="str">
        <f>IF(P_melkemengde!G68=0," ",P_melkemengde!G68)</f>
        <v xml:space="preserve"> </v>
      </c>
      <c r="H65" s="34" t="str">
        <f>IF(P_melkemengde!H68=0," ",P_melkemengde!H68)</f>
        <v xml:space="preserve"> </v>
      </c>
      <c r="I65" s="34" t="str">
        <f>IF(P_melkemengde!I68=0," ",P_melkemengde!I68)</f>
        <v xml:space="preserve"> </v>
      </c>
      <c r="J65" s="34" t="str">
        <f>IF(P_melkemengde!J68=0," ",P_melkemengde!J68)</f>
        <v xml:space="preserve"> </v>
      </c>
      <c r="K65" s="34" t="str">
        <f>IF(P_melkemengde!K68=0," ",P_melkemengde!K68)</f>
        <v xml:space="preserve"> </v>
      </c>
      <c r="L65" s="34" t="str">
        <f>IF(P_melkemengde!L68=0," ",P_melkemengde!L68)</f>
        <v xml:space="preserve"> </v>
      </c>
      <c r="M65" s="34" t="str">
        <f>IF(P_melkemengde!M68=0," ",P_melkemengde!M68)</f>
        <v xml:space="preserve"> </v>
      </c>
      <c r="N65" s="34" t="str">
        <f>IF(P_melkemengde!N68=0," ",P_melkemengde!N68)</f>
        <v xml:space="preserve"> </v>
      </c>
      <c r="O65" s="34" t="str">
        <f>IF(P_melkemengde!O68=0," ",P_melkemengde!O68)</f>
        <v xml:space="preserve"> </v>
      </c>
      <c r="P65" s="34" t="str">
        <f>IF(P_melkemengde!P68=0," ",P_melkemengde!P68)</f>
        <v xml:space="preserve"> </v>
      </c>
      <c r="Q65" s="34" t="str">
        <f>IF(P_melkemengde!Q68=0," ",P_melkemengde!Q68)</f>
        <v xml:space="preserve"> </v>
      </c>
      <c r="R65" s="34" t="str">
        <f>IF(P_melkemengde!R68=0," ",P_melkemengde!R68)</f>
        <v xml:space="preserve"> </v>
      </c>
      <c r="S65" s="34" t="str">
        <f>IF(P_melkemengde!S68=0," ",P_melkemengde!S68)</f>
        <v xml:space="preserve"> </v>
      </c>
      <c r="T65" s="34" t="str">
        <f>IF(P_melkemengde!T68=0," ",P_melkemengde!T68)</f>
        <v xml:space="preserve"> </v>
      </c>
      <c r="U65" s="34" t="str">
        <f>IF(P_melkemengde!U68=0," ",P_melkemengde!U68)</f>
        <v xml:space="preserve"> </v>
      </c>
      <c r="V65" s="34" t="str">
        <f>IF(P_melkemengde!V68=0," ",P_melkemengde!V68)</f>
        <v xml:space="preserve"> </v>
      </c>
      <c r="W65" s="34" t="str">
        <f>IF(P_melkemengde!W68=0," ",P_melkemengde!W68)</f>
        <v xml:space="preserve"> </v>
      </c>
      <c r="X65" s="34" t="str">
        <f>IF(P_melkemengde!X68=0," ",P_melkemengde!X68)</f>
        <v xml:space="preserve"> </v>
      </c>
      <c r="Y65" s="34" t="str">
        <f>IF(P_melkemengde!Y68=0," ",P_melkemengde!Y68)</f>
        <v xml:space="preserve"> </v>
      </c>
      <c r="Z65" s="34" t="str">
        <f>IF(P_melkemengde!Z68=0," ",P_melkemengde!Z68)</f>
        <v xml:space="preserve"> </v>
      </c>
      <c r="AA65" s="34" t="str">
        <f>IF(P_melkemengde!AA68=0," ",P_melkemengde!AA68)</f>
        <v xml:space="preserve"> </v>
      </c>
    </row>
    <row r="66" spans="2:27" x14ac:dyDescent="0.25">
      <c r="B66" s="30" t="str">
        <f>IF(P_melkemengde!B69=0," ",P_melkemengde!B69)</f>
        <v xml:space="preserve"> </v>
      </c>
      <c r="C66" s="34" t="str">
        <f>IF(P_melkemengde!C69=0," ",P_melkemengde!C69)</f>
        <v xml:space="preserve"> </v>
      </c>
      <c r="D66" s="34" t="str">
        <f>IF(P_melkemengde!D69=0," ",P_melkemengde!D69)</f>
        <v xml:space="preserve"> </v>
      </c>
      <c r="E66" s="34" t="str">
        <f>IF(P_melkemengde!E69=0," ",P_melkemengde!E69)</f>
        <v xml:space="preserve"> </v>
      </c>
      <c r="F66" s="34" t="str">
        <f>IF(P_melkemengde!F69=0," ",P_melkemengde!F69)</f>
        <v xml:space="preserve"> </v>
      </c>
      <c r="G66" s="34" t="str">
        <f>IF(P_melkemengde!G69=0," ",P_melkemengde!G69)</f>
        <v xml:space="preserve"> </v>
      </c>
      <c r="H66" s="34" t="str">
        <f>IF(P_melkemengde!H69=0," ",P_melkemengde!H69)</f>
        <v xml:space="preserve"> </v>
      </c>
      <c r="I66" s="34" t="str">
        <f>IF(P_melkemengde!I69=0," ",P_melkemengde!I69)</f>
        <v xml:space="preserve"> </v>
      </c>
      <c r="J66" s="34" t="str">
        <f>IF(P_melkemengde!J69=0," ",P_melkemengde!J69)</f>
        <v xml:space="preserve"> </v>
      </c>
      <c r="K66" s="34" t="str">
        <f>IF(P_melkemengde!K69=0," ",P_melkemengde!K69)</f>
        <v xml:space="preserve"> </v>
      </c>
      <c r="L66" s="34" t="str">
        <f>IF(P_melkemengde!L69=0," ",P_melkemengde!L69)</f>
        <v xml:space="preserve"> </v>
      </c>
      <c r="M66" s="34" t="str">
        <f>IF(P_melkemengde!M69=0," ",P_melkemengde!M69)</f>
        <v xml:space="preserve"> </v>
      </c>
      <c r="N66" s="34" t="str">
        <f>IF(P_melkemengde!N69=0," ",P_melkemengde!N69)</f>
        <v xml:space="preserve"> </v>
      </c>
      <c r="O66" s="34" t="str">
        <f>IF(P_melkemengde!O69=0," ",P_melkemengde!O69)</f>
        <v xml:space="preserve"> </v>
      </c>
      <c r="P66" s="34" t="str">
        <f>IF(P_melkemengde!P69=0," ",P_melkemengde!P69)</f>
        <v xml:space="preserve"> </v>
      </c>
      <c r="Q66" s="34" t="str">
        <f>IF(P_melkemengde!Q69=0," ",P_melkemengde!Q69)</f>
        <v xml:space="preserve"> </v>
      </c>
      <c r="R66" s="34" t="str">
        <f>IF(P_melkemengde!R69=0," ",P_melkemengde!R69)</f>
        <v xml:space="preserve"> </v>
      </c>
      <c r="S66" s="34" t="str">
        <f>IF(P_melkemengde!S69=0," ",P_melkemengde!S69)</f>
        <v xml:space="preserve"> </v>
      </c>
      <c r="T66" s="34" t="str">
        <f>IF(P_melkemengde!T69=0," ",P_melkemengde!T69)</f>
        <v xml:space="preserve"> </v>
      </c>
      <c r="U66" s="34" t="str">
        <f>IF(P_melkemengde!U69=0," ",P_melkemengde!U69)</f>
        <v xml:space="preserve"> </v>
      </c>
      <c r="V66" s="34" t="str">
        <f>IF(P_melkemengde!V69=0," ",P_melkemengde!V69)</f>
        <v xml:space="preserve"> </v>
      </c>
      <c r="W66" s="34" t="str">
        <f>IF(P_melkemengde!W69=0," ",P_melkemengde!W69)</f>
        <v xml:space="preserve"> </v>
      </c>
      <c r="X66" s="34" t="str">
        <f>IF(P_melkemengde!X69=0," ",P_melkemengde!X69)</f>
        <v xml:space="preserve"> </v>
      </c>
      <c r="Y66" s="34" t="str">
        <f>IF(P_melkemengde!Y69=0," ",P_melkemengde!Y69)</f>
        <v xml:space="preserve"> </v>
      </c>
      <c r="Z66" s="34" t="str">
        <f>IF(P_melkemengde!Z69=0," ",P_melkemengde!Z69)</f>
        <v xml:space="preserve"> </v>
      </c>
      <c r="AA66" s="34" t="str">
        <f>IF(P_melkemengde!AA69=0," ",P_melkemengde!AA69)</f>
        <v xml:space="preserve"> </v>
      </c>
    </row>
    <row r="67" spans="2:27" x14ac:dyDescent="0.25">
      <c r="B67" s="30" t="str">
        <f>IF(P_melkemengde!B70=0," ",P_melkemengde!B70)</f>
        <v xml:space="preserve"> </v>
      </c>
      <c r="C67" s="34" t="str">
        <f>IF(P_melkemengde!C70=0," ",P_melkemengde!C70)</f>
        <v xml:space="preserve"> </v>
      </c>
      <c r="D67" s="34" t="str">
        <f>IF(P_melkemengde!D70=0," ",P_melkemengde!D70)</f>
        <v xml:space="preserve"> </v>
      </c>
      <c r="E67" s="34" t="str">
        <f>IF(P_melkemengde!E70=0," ",P_melkemengde!E70)</f>
        <v xml:space="preserve"> </v>
      </c>
      <c r="F67" s="34" t="str">
        <f>IF(P_melkemengde!F70=0," ",P_melkemengde!F70)</f>
        <v xml:space="preserve"> </v>
      </c>
      <c r="G67" s="34" t="str">
        <f>IF(P_melkemengde!G70=0," ",P_melkemengde!G70)</f>
        <v xml:space="preserve"> </v>
      </c>
      <c r="H67" s="34" t="str">
        <f>IF(P_melkemengde!H70=0," ",P_melkemengde!H70)</f>
        <v xml:space="preserve"> </v>
      </c>
      <c r="I67" s="34" t="str">
        <f>IF(P_melkemengde!I70=0," ",P_melkemengde!I70)</f>
        <v xml:space="preserve"> </v>
      </c>
      <c r="J67" s="34" t="str">
        <f>IF(P_melkemengde!J70=0," ",P_melkemengde!J70)</f>
        <v xml:space="preserve"> </v>
      </c>
      <c r="K67" s="34" t="str">
        <f>IF(P_melkemengde!K70=0," ",P_melkemengde!K70)</f>
        <v xml:space="preserve"> </v>
      </c>
      <c r="L67" s="34" t="str">
        <f>IF(P_melkemengde!L70=0," ",P_melkemengde!L70)</f>
        <v xml:space="preserve"> </v>
      </c>
      <c r="M67" s="34" t="str">
        <f>IF(P_melkemengde!M70=0," ",P_melkemengde!M70)</f>
        <v xml:space="preserve"> </v>
      </c>
      <c r="N67" s="34" t="str">
        <f>IF(P_melkemengde!N70=0," ",P_melkemengde!N70)</f>
        <v xml:space="preserve"> </v>
      </c>
      <c r="O67" s="34" t="str">
        <f>IF(P_melkemengde!O70=0," ",P_melkemengde!O70)</f>
        <v xml:space="preserve"> </v>
      </c>
      <c r="P67" s="34" t="str">
        <f>IF(P_melkemengde!P70=0," ",P_melkemengde!P70)</f>
        <v xml:space="preserve"> </v>
      </c>
      <c r="Q67" s="34" t="str">
        <f>IF(P_melkemengde!Q70=0," ",P_melkemengde!Q70)</f>
        <v xml:space="preserve"> </v>
      </c>
      <c r="R67" s="34" t="str">
        <f>IF(P_melkemengde!R70=0," ",P_melkemengde!R70)</f>
        <v xml:space="preserve"> </v>
      </c>
      <c r="S67" s="34" t="str">
        <f>IF(P_melkemengde!S70=0," ",P_melkemengde!S70)</f>
        <v xml:space="preserve"> </v>
      </c>
      <c r="T67" s="34" t="str">
        <f>IF(P_melkemengde!T70=0," ",P_melkemengde!T70)</f>
        <v xml:space="preserve"> </v>
      </c>
      <c r="U67" s="34" t="str">
        <f>IF(P_melkemengde!U70=0," ",P_melkemengde!U70)</f>
        <v xml:space="preserve"> </v>
      </c>
      <c r="V67" s="34" t="str">
        <f>IF(P_melkemengde!V70=0," ",P_melkemengde!V70)</f>
        <v xml:space="preserve"> </v>
      </c>
      <c r="W67" s="34" t="str">
        <f>IF(P_melkemengde!W70=0," ",P_melkemengde!W70)</f>
        <v xml:space="preserve"> </v>
      </c>
      <c r="X67" s="34" t="str">
        <f>IF(P_melkemengde!X70=0," ",P_melkemengde!X70)</f>
        <v xml:space="preserve"> </v>
      </c>
      <c r="Y67" s="34" t="str">
        <f>IF(P_melkemengde!Y70=0," ",P_melkemengde!Y70)</f>
        <v xml:space="preserve"> </v>
      </c>
      <c r="Z67" s="34" t="str">
        <f>IF(P_melkemengde!Z70=0," ",P_melkemengde!Z70)</f>
        <v xml:space="preserve"> </v>
      </c>
      <c r="AA67" s="34" t="str">
        <f>IF(P_melkemengde!AA70=0," ",P_melkemengde!AA70)</f>
        <v xml:space="preserve"> </v>
      </c>
    </row>
    <row r="68" spans="2:27" x14ac:dyDescent="0.25">
      <c r="B68" s="30" t="str">
        <f>IF(P_melkemengde!B71=0," ",P_melkemengde!B71)</f>
        <v xml:space="preserve"> </v>
      </c>
      <c r="C68" s="34" t="str">
        <f>IF(P_melkemengde!C71=0," ",P_melkemengde!C71)</f>
        <v xml:space="preserve"> </v>
      </c>
      <c r="D68" s="34" t="str">
        <f>IF(P_melkemengde!D71=0," ",P_melkemengde!D71)</f>
        <v xml:space="preserve"> </v>
      </c>
      <c r="E68" s="34" t="str">
        <f>IF(P_melkemengde!E71=0," ",P_melkemengde!E71)</f>
        <v xml:space="preserve"> </v>
      </c>
      <c r="F68" s="34" t="str">
        <f>IF(P_melkemengde!F71=0," ",P_melkemengde!F71)</f>
        <v xml:space="preserve"> </v>
      </c>
      <c r="G68" s="34" t="str">
        <f>IF(P_melkemengde!G71=0," ",P_melkemengde!G71)</f>
        <v xml:space="preserve"> </v>
      </c>
      <c r="H68" s="34" t="str">
        <f>IF(P_melkemengde!H71=0," ",P_melkemengde!H71)</f>
        <v xml:space="preserve"> </v>
      </c>
      <c r="I68" s="34" t="str">
        <f>IF(P_melkemengde!I71=0," ",P_melkemengde!I71)</f>
        <v xml:space="preserve"> </v>
      </c>
      <c r="J68" s="34" t="str">
        <f>IF(P_melkemengde!J71=0," ",P_melkemengde!J71)</f>
        <v xml:space="preserve"> </v>
      </c>
      <c r="K68" s="34" t="str">
        <f>IF(P_melkemengde!K71=0," ",P_melkemengde!K71)</f>
        <v xml:space="preserve"> </v>
      </c>
      <c r="L68" s="34" t="str">
        <f>IF(P_melkemengde!L71=0," ",P_melkemengde!L71)</f>
        <v xml:space="preserve"> </v>
      </c>
      <c r="M68" s="34" t="str">
        <f>IF(P_melkemengde!M71=0," ",P_melkemengde!M71)</f>
        <v xml:space="preserve"> </v>
      </c>
      <c r="N68" s="34" t="str">
        <f>IF(P_melkemengde!N71=0," ",P_melkemengde!N71)</f>
        <v xml:space="preserve"> </v>
      </c>
      <c r="O68" s="34" t="str">
        <f>IF(P_melkemengde!O71=0," ",P_melkemengde!O71)</f>
        <v xml:space="preserve"> </v>
      </c>
      <c r="P68" s="34" t="str">
        <f>IF(P_melkemengde!P71=0," ",P_melkemengde!P71)</f>
        <v xml:space="preserve"> </v>
      </c>
      <c r="Q68" s="34" t="str">
        <f>IF(P_melkemengde!Q71=0," ",P_melkemengde!Q71)</f>
        <v xml:space="preserve"> </v>
      </c>
      <c r="R68" s="34" t="str">
        <f>IF(P_melkemengde!R71=0," ",P_melkemengde!R71)</f>
        <v xml:space="preserve"> </v>
      </c>
      <c r="S68" s="34" t="str">
        <f>IF(P_melkemengde!S71=0," ",P_melkemengde!S71)</f>
        <v xml:space="preserve"> </v>
      </c>
      <c r="T68" s="34" t="str">
        <f>IF(P_melkemengde!T71=0," ",P_melkemengde!T71)</f>
        <v xml:space="preserve"> </v>
      </c>
      <c r="U68" s="34" t="str">
        <f>IF(P_melkemengde!U71=0," ",P_melkemengde!U71)</f>
        <v xml:space="preserve"> </v>
      </c>
      <c r="V68" s="34" t="str">
        <f>IF(P_melkemengde!V71=0," ",P_melkemengde!V71)</f>
        <v xml:space="preserve"> </v>
      </c>
      <c r="W68" s="34" t="str">
        <f>IF(P_melkemengde!W71=0," ",P_melkemengde!W71)</f>
        <v xml:space="preserve"> </v>
      </c>
      <c r="X68" s="34" t="str">
        <f>IF(P_melkemengde!X71=0," ",P_melkemengde!X71)</f>
        <v xml:space="preserve"> </v>
      </c>
      <c r="Y68" s="34" t="str">
        <f>IF(P_melkemengde!Y71=0," ",P_melkemengde!Y71)</f>
        <v xml:space="preserve"> </v>
      </c>
      <c r="Z68" s="34" t="str">
        <f>IF(P_melkemengde!Z71=0," ",P_melkemengde!Z71)</f>
        <v xml:space="preserve"> </v>
      </c>
      <c r="AA68" s="34" t="str">
        <f>IF(P_melkemengde!AA71=0," ",P_melkemengde!AA71)</f>
        <v xml:space="preserve"> </v>
      </c>
    </row>
    <row r="69" spans="2:27" x14ac:dyDescent="0.25">
      <c r="B69" s="30" t="str">
        <f>IF(P_melkemengde!B72=0," ",P_melkemengde!B72)</f>
        <v xml:space="preserve"> </v>
      </c>
      <c r="C69" s="34" t="str">
        <f>IF(P_melkemengde!C72=0," ",P_melkemengde!C72)</f>
        <v xml:space="preserve"> </v>
      </c>
      <c r="D69" s="34" t="str">
        <f>IF(P_melkemengde!D72=0," ",P_melkemengde!D72)</f>
        <v xml:space="preserve"> </v>
      </c>
      <c r="E69" s="34" t="str">
        <f>IF(P_melkemengde!E72=0," ",P_melkemengde!E72)</f>
        <v xml:space="preserve"> </v>
      </c>
      <c r="F69" s="34" t="str">
        <f>IF(P_melkemengde!F72=0," ",P_melkemengde!F72)</f>
        <v xml:space="preserve"> </v>
      </c>
      <c r="G69" s="34" t="str">
        <f>IF(P_melkemengde!G72=0," ",P_melkemengde!G72)</f>
        <v xml:space="preserve"> </v>
      </c>
      <c r="H69" s="34" t="str">
        <f>IF(P_melkemengde!H72=0," ",P_melkemengde!H72)</f>
        <v xml:space="preserve"> </v>
      </c>
      <c r="I69" s="34" t="str">
        <f>IF(P_melkemengde!I72=0," ",P_melkemengde!I72)</f>
        <v xml:space="preserve"> </v>
      </c>
      <c r="J69" s="34" t="str">
        <f>IF(P_melkemengde!J72=0," ",P_melkemengde!J72)</f>
        <v xml:space="preserve"> </v>
      </c>
      <c r="K69" s="34" t="str">
        <f>IF(P_melkemengde!K72=0," ",P_melkemengde!K72)</f>
        <v xml:space="preserve"> </v>
      </c>
      <c r="L69" s="34" t="str">
        <f>IF(P_melkemengde!L72=0," ",P_melkemengde!L72)</f>
        <v xml:space="preserve"> </v>
      </c>
      <c r="M69" s="34" t="str">
        <f>IF(P_melkemengde!M72=0," ",P_melkemengde!M72)</f>
        <v xml:space="preserve"> </v>
      </c>
      <c r="N69" s="34" t="str">
        <f>IF(P_melkemengde!N72=0," ",P_melkemengde!N72)</f>
        <v xml:space="preserve"> </v>
      </c>
      <c r="O69" s="34" t="str">
        <f>IF(P_melkemengde!O72=0," ",P_melkemengde!O72)</f>
        <v xml:space="preserve"> </v>
      </c>
      <c r="P69" s="34" t="str">
        <f>IF(P_melkemengde!P72=0," ",P_melkemengde!P72)</f>
        <v xml:space="preserve"> </v>
      </c>
      <c r="Q69" s="34" t="str">
        <f>IF(P_melkemengde!Q72=0," ",P_melkemengde!Q72)</f>
        <v xml:space="preserve"> </v>
      </c>
      <c r="R69" s="34" t="str">
        <f>IF(P_melkemengde!R72=0," ",P_melkemengde!R72)</f>
        <v xml:space="preserve"> </v>
      </c>
      <c r="S69" s="34" t="str">
        <f>IF(P_melkemengde!S72=0," ",P_melkemengde!S72)</f>
        <v xml:space="preserve"> </v>
      </c>
      <c r="T69" s="34" t="str">
        <f>IF(P_melkemengde!T72=0," ",P_melkemengde!T72)</f>
        <v xml:space="preserve"> </v>
      </c>
      <c r="U69" s="34" t="str">
        <f>IF(P_melkemengde!U72=0," ",P_melkemengde!U72)</f>
        <v xml:space="preserve"> </v>
      </c>
      <c r="V69" s="34" t="str">
        <f>IF(P_melkemengde!V72=0," ",P_melkemengde!V72)</f>
        <v xml:space="preserve"> </v>
      </c>
      <c r="W69" s="34" t="str">
        <f>IF(P_melkemengde!W72=0," ",P_melkemengde!W72)</f>
        <v xml:space="preserve"> </v>
      </c>
      <c r="X69" s="34" t="str">
        <f>IF(P_melkemengde!X72=0," ",P_melkemengde!X72)</f>
        <v xml:space="preserve"> </v>
      </c>
      <c r="Y69" s="34" t="str">
        <f>IF(P_melkemengde!Y72=0," ",P_melkemengde!Y72)</f>
        <v xml:space="preserve"> </v>
      </c>
      <c r="Z69" s="34" t="str">
        <f>IF(P_melkemengde!Z72=0," ",P_melkemengde!Z72)</f>
        <v xml:space="preserve"> </v>
      </c>
      <c r="AA69" s="34" t="str">
        <f>IF(P_melkemengde!AA72=0," ",P_melkemengde!AA72)</f>
        <v xml:space="preserve"> </v>
      </c>
    </row>
  </sheetData>
  <mergeCells count="2">
    <mergeCell ref="B2:R2"/>
    <mergeCell ref="Y2:AA2"/>
  </mergeCells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88FFD-662F-4D69-A589-1CDA08CF04F9}">
  <sheetPr>
    <tabColor theme="7" tint="0.79998168889431442"/>
  </sheetPr>
  <dimension ref="B2:AA55"/>
  <sheetViews>
    <sheetView workbookViewId="0">
      <selection activeCell="D56" sqref="D56"/>
    </sheetView>
  </sheetViews>
  <sheetFormatPr baseColWidth="10" defaultRowHeight="12" x14ac:dyDescent="0.25"/>
  <cols>
    <col min="2" max="2" width="21" bestFit="1" customWidth="1"/>
    <col min="3" max="3" width="19.140625" bestFit="1" customWidth="1"/>
    <col min="4" max="27" width="5.5703125" bestFit="1" customWidth="1"/>
    <col min="28" max="28" width="11.28515625" bestFit="1" customWidth="1"/>
  </cols>
  <sheetData>
    <row r="2" spans="2:27" x14ac:dyDescent="0.25">
      <c r="C2" t="str" vm="1">
        <f>IF(C3="All","Midt-Norge",C3)</f>
        <v>Trøndelag</v>
      </c>
      <c r="E2" t="str">
        <f>CONCATENATE("Antall melkeleverandører/ hentepunkt i ",C2," 1995 - 2019")</f>
        <v>Antall melkeleverandører/ hentepunkt i Trøndelag 1995 - 2019</v>
      </c>
    </row>
    <row r="3" spans="2:27" x14ac:dyDescent="0.25">
      <c r="B3" s="1" t="s">
        <v>0</v>
      </c>
      <c r="C3" t="s" vm="1">
        <v>52</v>
      </c>
    </row>
    <row r="5" spans="2:27" x14ac:dyDescent="0.25">
      <c r="B5" s="1" t="s">
        <v>55</v>
      </c>
    </row>
    <row r="6" spans="2:27" x14ac:dyDescent="0.25">
      <c r="C6">
        <v>1995</v>
      </c>
      <c r="D6">
        <v>1996</v>
      </c>
      <c r="E6">
        <v>1997</v>
      </c>
      <c r="F6">
        <v>1998</v>
      </c>
      <c r="G6">
        <v>1999</v>
      </c>
      <c r="H6">
        <v>2000</v>
      </c>
      <c r="I6">
        <v>2001</v>
      </c>
      <c r="J6">
        <v>2002</v>
      </c>
      <c r="K6">
        <v>2003</v>
      </c>
      <c r="L6">
        <v>2004</v>
      </c>
      <c r="M6">
        <v>2005</v>
      </c>
      <c r="N6">
        <v>2006</v>
      </c>
      <c r="O6">
        <v>2007</v>
      </c>
      <c r="P6">
        <v>2008</v>
      </c>
      <c r="Q6">
        <v>2009</v>
      </c>
      <c r="R6">
        <v>2010</v>
      </c>
      <c r="S6">
        <v>2011</v>
      </c>
      <c r="T6">
        <v>2012</v>
      </c>
      <c r="U6">
        <v>2013</v>
      </c>
      <c r="V6">
        <v>2014</v>
      </c>
      <c r="W6">
        <v>2015</v>
      </c>
      <c r="X6">
        <v>2016</v>
      </c>
      <c r="Y6">
        <v>2017</v>
      </c>
      <c r="Z6">
        <v>2018</v>
      </c>
      <c r="AA6">
        <v>2019</v>
      </c>
    </row>
    <row r="7" spans="2:27" x14ac:dyDescent="0.25">
      <c r="B7" s="2" t="s">
        <v>2</v>
      </c>
      <c r="C7" s="3">
        <v>87</v>
      </c>
      <c r="D7" s="3">
        <v>86</v>
      </c>
      <c r="E7" s="3">
        <v>84</v>
      </c>
      <c r="F7" s="3">
        <v>81</v>
      </c>
      <c r="G7" s="3">
        <v>80</v>
      </c>
      <c r="H7" s="3">
        <v>76</v>
      </c>
      <c r="I7" s="3">
        <v>67</v>
      </c>
      <c r="J7" s="3">
        <v>59</v>
      </c>
      <c r="K7" s="3">
        <v>56</v>
      </c>
      <c r="L7" s="3">
        <v>52</v>
      </c>
      <c r="M7" s="3">
        <v>50</v>
      </c>
      <c r="N7" s="3">
        <v>43</v>
      </c>
      <c r="O7" s="3">
        <v>39</v>
      </c>
      <c r="P7" s="3">
        <v>36</v>
      </c>
      <c r="Q7" s="3">
        <v>34</v>
      </c>
      <c r="R7" s="3">
        <v>33</v>
      </c>
      <c r="S7" s="3">
        <v>34</v>
      </c>
      <c r="T7" s="3">
        <v>33</v>
      </c>
      <c r="U7" s="3">
        <v>31</v>
      </c>
      <c r="V7" s="3">
        <v>29</v>
      </c>
      <c r="W7" s="3">
        <v>26</v>
      </c>
      <c r="X7" s="3">
        <v>25</v>
      </c>
      <c r="Y7" s="3">
        <v>27</v>
      </c>
      <c r="Z7" s="3">
        <v>22</v>
      </c>
      <c r="AA7" s="3">
        <v>22</v>
      </c>
    </row>
    <row r="8" spans="2:27" x14ac:dyDescent="0.25">
      <c r="B8" s="2" t="s">
        <v>3</v>
      </c>
      <c r="C8" s="3">
        <v>387</v>
      </c>
      <c r="D8" s="3">
        <v>385</v>
      </c>
      <c r="E8" s="3">
        <v>386</v>
      </c>
      <c r="F8" s="3">
        <v>380</v>
      </c>
      <c r="G8" s="3">
        <v>367</v>
      </c>
      <c r="H8" s="3">
        <v>351</v>
      </c>
      <c r="I8" s="3">
        <v>325</v>
      </c>
      <c r="J8" s="3">
        <v>301</v>
      </c>
      <c r="K8" s="3">
        <v>278</v>
      </c>
      <c r="L8" s="3">
        <v>274</v>
      </c>
      <c r="M8" s="3">
        <v>263</v>
      </c>
      <c r="N8" s="3">
        <v>244</v>
      </c>
      <c r="O8" s="3">
        <v>216</v>
      </c>
      <c r="P8" s="3">
        <v>205</v>
      </c>
      <c r="Q8" s="3">
        <v>187</v>
      </c>
      <c r="R8" s="3">
        <v>179</v>
      </c>
      <c r="S8" s="3">
        <v>179</v>
      </c>
      <c r="T8" s="3">
        <v>168</v>
      </c>
      <c r="U8" s="3">
        <v>161</v>
      </c>
      <c r="V8" s="3">
        <v>152</v>
      </c>
      <c r="W8" s="3">
        <v>133</v>
      </c>
      <c r="X8" s="3">
        <v>128</v>
      </c>
      <c r="Y8" s="3">
        <v>124</v>
      </c>
      <c r="Z8" s="3">
        <v>123</v>
      </c>
      <c r="AA8" s="3">
        <v>118</v>
      </c>
    </row>
    <row r="9" spans="2:27" x14ac:dyDescent="0.25">
      <c r="B9" s="2" t="s">
        <v>4</v>
      </c>
      <c r="C9" s="3">
        <v>73</v>
      </c>
      <c r="D9" s="3">
        <v>73</v>
      </c>
      <c r="E9" s="3">
        <v>73</v>
      </c>
      <c r="F9" s="3">
        <v>71</v>
      </c>
      <c r="G9" s="3">
        <v>71</v>
      </c>
      <c r="H9" s="3">
        <v>70</v>
      </c>
      <c r="I9" s="3">
        <v>61</v>
      </c>
      <c r="J9" s="3">
        <v>60</v>
      </c>
      <c r="K9" s="3">
        <v>51</v>
      </c>
      <c r="L9" s="3">
        <v>46</v>
      </c>
      <c r="M9" s="3">
        <v>44</v>
      </c>
      <c r="N9" s="3">
        <v>42</v>
      </c>
      <c r="O9" s="3">
        <v>32</v>
      </c>
      <c r="P9" s="3">
        <v>30</v>
      </c>
      <c r="Q9" s="3">
        <v>27</v>
      </c>
      <c r="R9" s="3">
        <v>27</v>
      </c>
      <c r="S9" s="3">
        <v>27</v>
      </c>
      <c r="T9" s="3">
        <v>25</v>
      </c>
      <c r="U9" s="3">
        <v>21</v>
      </c>
      <c r="V9" s="3">
        <v>24</v>
      </c>
      <c r="W9" s="3">
        <v>21</v>
      </c>
      <c r="X9" s="3">
        <v>21</v>
      </c>
      <c r="Y9" s="3">
        <v>19</v>
      </c>
      <c r="Z9" s="3">
        <v>20</v>
      </c>
      <c r="AA9" s="3">
        <v>19</v>
      </c>
    </row>
    <row r="10" spans="2:27" x14ac:dyDescent="0.25">
      <c r="B10" s="2" t="s">
        <v>5</v>
      </c>
      <c r="C10" s="3">
        <v>97</v>
      </c>
      <c r="D10" s="3">
        <v>98</v>
      </c>
      <c r="E10" s="3">
        <v>96</v>
      </c>
      <c r="F10" s="3">
        <v>92</v>
      </c>
      <c r="G10" s="3">
        <v>88</v>
      </c>
      <c r="H10" s="3">
        <v>88</v>
      </c>
      <c r="I10" s="3">
        <v>79</v>
      </c>
      <c r="J10" s="3">
        <v>74</v>
      </c>
      <c r="K10" s="3">
        <v>72</v>
      </c>
      <c r="L10" s="3">
        <v>69</v>
      </c>
      <c r="M10" s="3">
        <v>64</v>
      </c>
      <c r="N10" s="3">
        <v>60</v>
      </c>
      <c r="O10" s="3">
        <v>56</v>
      </c>
      <c r="P10" s="3">
        <v>51</v>
      </c>
      <c r="Q10" s="3">
        <v>49</v>
      </c>
      <c r="R10" s="3">
        <v>45</v>
      </c>
      <c r="S10" s="3">
        <v>45</v>
      </c>
      <c r="T10" s="3">
        <v>39</v>
      </c>
      <c r="U10" s="3">
        <v>35</v>
      </c>
      <c r="V10" s="3">
        <v>34</v>
      </c>
      <c r="W10" s="3">
        <v>34</v>
      </c>
      <c r="X10" s="3">
        <v>31</v>
      </c>
      <c r="Y10" s="3">
        <v>32</v>
      </c>
      <c r="Z10" s="3">
        <v>30</v>
      </c>
      <c r="AA10" s="3">
        <v>30</v>
      </c>
    </row>
    <row r="11" spans="2:27" x14ac:dyDescent="0.25">
      <c r="B11" s="2" t="s">
        <v>6</v>
      </c>
      <c r="C11" s="3">
        <v>65</v>
      </c>
      <c r="D11" s="3">
        <v>65</v>
      </c>
      <c r="E11" s="3">
        <v>66</v>
      </c>
      <c r="F11" s="3">
        <v>65</v>
      </c>
      <c r="G11" s="3">
        <v>61</v>
      </c>
      <c r="H11" s="3">
        <v>57</v>
      </c>
      <c r="I11" s="3">
        <v>53</v>
      </c>
      <c r="J11" s="3">
        <v>47</v>
      </c>
      <c r="K11" s="3">
        <v>44</v>
      </c>
      <c r="L11" s="3">
        <v>44</v>
      </c>
      <c r="M11" s="3">
        <v>42</v>
      </c>
      <c r="N11" s="3">
        <v>40</v>
      </c>
      <c r="O11" s="3">
        <v>37</v>
      </c>
      <c r="P11" s="3">
        <v>36</v>
      </c>
      <c r="Q11" s="3">
        <v>35</v>
      </c>
      <c r="R11" s="3">
        <v>31</v>
      </c>
      <c r="S11" s="3">
        <v>29</v>
      </c>
      <c r="T11" s="3">
        <v>29</v>
      </c>
      <c r="U11" s="3">
        <v>30</v>
      </c>
      <c r="V11" s="3">
        <v>28</v>
      </c>
      <c r="W11" s="3">
        <v>25</v>
      </c>
      <c r="X11" s="3">
        <v>23</v>
      </c>
      <c r="Y11" s="3">
        <v>20</v>
      </c>
      <c r="Z11" s="3">
        <v>17</v>
      </c>
      <c r="AA11" s="3">
        <v>17</v>
      </c>
    </row>
    <row r="12" spans="2:27" x14ac:dyDescent="0.25">
      <c r="B12" s="2" t="s">
        <v>7</v>
      </c>
      <c r="C12" s="3">
        <v>70</v>
      </c>
      <c r="D12" s="3">
        <v>71</v>
      </c>
      <c r="E12" s="3">
        <v>70</v>
      </c>
      <c r="F12" s="3">
        <v>65</v>
      </c>
      <c r="G12" s="3">
        <v>62</v>
      </c>
      <c r="H12" s="3">
        <v>57</v>
      </c>
      <c r="I12" s="3">
        <v>51</v>
      </c>
      <c r="J12" s="3">
        <v>48</v>
      </c>
      <c r="K12" s="3">
        <v>44</v>
      </c>
      <c r="L12" s="3">
        <v>40</v>
      </c>
      <c r="M12" s="3">
        <v>38</v>
      </c>
      <c r="N12" s="3">
        <v>35</v>
      </c>
      <c r="O12" s="3">
        <v>31</v>
      </c>
      <c r="P12" s="3">
        <v>30</v>
      </c>
      <c r="Q12" s="3">
        <v>25</v>
      </c>
      <c r="R12" s="3">
        <v>24</v>
      </c>
      <c r="S12" s="3">
        <v>21</v>
      </c>
      <c r="T12" s="3">
        <v>21</v>
      </c>
      <c r="U12" s="3">
        <v>18</v>
      </c>
      <c r="V12" s="3">
        <v>16</v>
      </c>
      <c r="W12" s="3">
        <v>14</v>
      </c>
      <c r="X12" s="3">
        <v>15</v>
      </c>
      <c r="Y12" s="3">
        <v>13</v>
      </c>
      <c r="Z12" s="3">
        <v>11</v>
      </c>
      <c r="AA12" s="3">
        <v>12</v>
      </c>
    </row>
    <row r="13" spans="2:27" x14ac:dyDescent="0.25">
      <c r="B13" s="2" t="s">
        <v>8</v>
      </c>
      <c r="C13" s="3">
        <v>20</v>
      </c>
      <c r="D13" s="3">
        <v>20</v>
      </c>
      <c r="E13" s="3">
        <v>20</v>
      </c>
      <c r="F13" s="3">
        <v>19</v>
      </c>
      <c r="G13" s="3">
        <v>18</v>
      </c>
      <c r="H13" s="3">
        <v>17</v>
      </c>
      <c r="I13" s="3">
        <v>13</v>
      </c>
      <c r="J13" s="3">
        <v>12</v>
      </c>
      <c r="K13" s="3">
        <v>12</v>
      </c>
      <c r="L13" s="3">
        <v>10</v>
      </c>
      <c r="M13" s="3">
        <v>10</v>
      </c>
      <c r="N13" s="3">
        <v>9</v>
      </c>
      <c r="O13" s="3">
        <v>8</v>
      </c>
      <c r="P13" s="3">
        <v>5</v>
      </c>
      <c r="Q13" s="3">
        <v>4</v>
      </c>
      <c r="R13" s="3">
        <v>4</v>
      </c>
      <c r="S13" s="3">
        <v>4</v>
      </c>
      <c r="T13" s="3">
        <v>4</v>
      </c>
      <c r="U13" s="3">
        <v>3</v>
      </c>
      <c r="V13" s="3">
        <v>3</v>
      </c>
      <c r="W13" s="3">
        <v>3</v>
      </c>
      <c r="X13" s="3">
        <v>3</v>
      </c>
      <c r="Y13" s="3">
        <v>3</v>
      </c>
      <c r="Z13" s="3">
        <v>3</v>
      </c>
      <c r="AA13" s="3">
        <v>3</v>
      </c>
    </row>
    <row r="14" spans="2:27" x14ac:dyDescent="0.25">
      <c r="B14" s="2" t="s">
        <v>9</v>
      </c>
      <c r="C14" s="3">
        <v>119</v>
      </c>
      <c r="D14" s="3">
        <v>120</v>
      </c>
      <c r="E14" s="3">
        <v>120</v>
      </c>
      <c r="F14" s="3">
        <v>117</v>
      </c>
      <c r="G14" s="3">
        <v>113</v>
      </c>
      <c r="H14" s="3">
        <v>113</v>
      </c>
      <c r="I14" s="3">
        <v>99</v>
      </c>
      <c r="J14" s="3">
        <v>95</v>
      </c>
      <c r="K14" s="3">
        <v>94</v>
      </c>
      <c r="L14" s="3">
        <v>89</v>
      </c>
      <c r="M14" s="3">
        <v>85</v>
      </c>
      <c r="N14" s="3">
        <v>76</v>
      </c>
      <c r="O14" s="3">
        <v>67</v>
      </c>
      <c r="P14" s="3">
        <v>59</v>
      </c>
      <c r="Q14" s="3">
        <v>51</v>
      </c>
      <c r="R14" s="3">
        <v>46</v>
      </c>
      <c r="S14" s="3">
        <v>41</v>
      </c>
      <c r="T14" s="3">
        <v>43</v>
      </c>
      <c r="U14" s="3">
        <v>37</v>
      </c>
      <c r="V14" s="3">
        <v>34</v>
      </c>
      <c r="W14" s="3">
        <v>33</v>
      </c>
      <c r="X14" s="3">
        <v>31</v>
      </c>
      <c r="Y14" s="3">
        <v>31</v>
      </c>
      <c r="Z14" s="3">
        <v>26</v>
      </c>
      <c r="AA14" s="3">
        <v>25</v>
      </c>
    </row>
    <row r="15" spans="2:27" x14ac:dyDescent="0.25">
      <c r="B15" s="2" t="s">
        <v>10</v>
      </c>
      <c r="C15" s="3">
        <v>85</v>
      </c>
      <c r="D15" s="3">
        <v>85</v>
      </c>
      <c r="E15" s="3">
        <v>83</v>
      </c>
      <c r="F15" s="3">
        <v>80</v>
      </c>
      <c r="G15" s="3">
        <v>78</v>
      </c>
      <c r="H15" s="3">
        <v>75</v>
      </c>
      <c r="I15" s="3">
        <v>68</v>
      </c>
      <c r="J15" s="3">
        <v>62</v>
      </c>
      <c r="K15" s="3">
        <v>60</v>
      </c>
      <c r="L15" s="3">
        <v>60</v>
      </c>
      <c r="M15" s="3">
        <v>58</v>
      </c>
      <c r="N15" s="3">
        <v>58</v>
      </c>
      <c r="O15" s="3">
        <v>54</v>
      </c>
      <c r="P15" s="3">
        <v>48</v>
      </c>
      <c r="Q15" s="3">
        <v>43</v>
      </c>
      <c r="R15" s="3">
        <v>41</v>
      </c>
      <c r="S15" s="3">
        <v>41</v>
      </c>
      <c r="T15" s="3">
        <v>39</v>
      </c>
      <c r="U15" s="3">
        <v>37</v>
      </c>
      <c r="V15" s="3">
        <v>34</v>
      </c>
      <c r="W15" s="3">
        <v>31</v>
      </c>
      <c r="X15" s="3">
        <v>30</v>
      </c>
      <c r="Y15" s="3">
        <v>30</v>
      </c>
      <c r="Z15" s="3">
        <v>28</v>
      </c>
      <c r="AA15" s="3">
        <v>28</v>
      </c>
    </row>
    <row r="16" spans="2:27" x14ac:dyDescent="0.25">
      <c r="B16" s="2" t="s">
        <v>11</v>
      </c>
      <c r="C16" s="3">
        <v>129</v>
      </c>
      <c r="D16" s="3">
        <v>127</v>
      </c>
      <c r="E16" s="3">
        <v>127</v>
      </c>
      <c r="F16" s="3">
        <v>121</v>
      </c>
      <c r="G16" s="3">
        <v>111</v>
      </c>
      <c r="H16" s="3">
        <v>105</v>
      </c>
      <c r="I16" s="3">
        <v>94</v>
      </c>
      <c r="J16" s="3">
        <v>86</v>
      </c>
      <c r="K16" s="3">
        <v>82</v>
      </c>
      <c r="L16" s="3">
        <v>77</v>
      </c>
      <c r="M16" s="3">
        <v>73</v>
      </c>
      <c r="N16" s="3">
        <v>69</v>
      </c>
      <c r="O16" s="3">
        <v>59</v>
      </c>
      <c r="P16" s="3">
        <v>56</v>
      </c>
      <c r="Q16" s="3">
        <v>49</v>
      </c>
      <c r="R16" s="3">
        <v>45</v>
      </c>
      <c r="S16" s="3">
        <v>40</v>
      </c>
      <c r="T16" s="3">
        <v>38</v>
      </c>
      <c r="U16" s="3">
        <v>36</v>
      </c>
      <c r="V16" s="3">
        <v>36</v>
      </c>
      <c r="W16" s="3">
        <v>35</v>
      </c>
      <c r="X16" s="3">
        <v>35</v>
      </c>
      <c r="Y16" s="3">
        <v>35</v>
      </c>
      <c r="Z16" s="3">
        <v>30</v>
      </c>
      <c r="AA16" s="3">
        <v>28</v>
      </c>
    </row>
    <row r="17" spans="2:27" x14ac:dyDescent="0.25">
      <c r="B17" s="2" t="s">
        <v>12</v>
      </c>
      <c r="C17" s="3">
        <v>168</v>
      </c>
      <c r="D17" s="3">
        <v>164</v>
      </c>
      <c r="E17" s="3">
        <v>163</v>
      </c>
      <c r="F17" s="3">
        <v>154</v>
      </c>
      <c r="G17" s="3">
        <v>144</v>
      </c>
      <c r="H17" s="3">
        <v>140</v>
      </c>
      <c r="I17" s="3">
        <v>125</v>
      </c>
      <c r="J17" s="3">
        <v>121</v>
      </c>
      <c r="K17" s="3">
        <v>115</v>
      </c>
      <c r="L17" s="3">
        <v>106</v>
      </c>
      <c r="M17" s="3">
        <v>96</v>
      </c>
      <c r="N17" s="3">
        <v>92</v>
      </c>
      <c r="O17" s="3">
        <v>90</v>
      </c>
      <c r="P17" s="3">
        <v>81</v>
      </c>
      <c r="Q17" s="3">
        <v>72</v>
      </c>
      <c r="R17" s="3">
        <v>60</v>
      </c>
      <c r="S17" s="3">
        <v>57</v>
      </c>
      <c r="T17" s="3">
        <v>57</v>
      </c>
      <c r="U17" s="3">
        <v>53</v>
      </c>
      <c r="V17" s="3">
        <v>51</v>
      </c>
      <c r="W17" s="3">
        <v>51</v>
      </c>
      <c r="X17" s="3">
        <v>50</v>
      </c>
      <c r="Y17" s="3">
        <v>48</v>
      </c>
      <c r="Z17" s="3">
        <v>47</v>
      </c>
      <c r="AA17" s="3">
        <v>41</v>
      </c>
    </row>
    <row r="18" spans="2:27" x14ac:dyDescent="0.25">
      <c r="B18" s="2" t="s">
        <v>13</v>
      </c>
      <c r="C18" s="3">
        <v>56</v>
      </c>
      <c r="D18" s="3">
        <v>56</v>
      </c>
      <c r="E18" s="3">
        <v>55</v>
      </c>
      <c r="F18" s="3">
        <v>50</v>
      </c>
      <c r="G18" s="3">
        <v>48</v>
      </c>
      <c r="H18" s="3">
        <v>47</v>
      </c>
      <c r="I18" s="3">
        <v>39</v>
      </c>
      <c r="J18" s="3">
        <v>35</v>
      </c>
      <c r="K18" s="3">
        <v>33</v>
      </c>
      <c r="L18" s="3">
        <v>30</v>
      </c>
      <c r="M18" s="3">
        <v>31</v>
      </c>
      <c r="N18" s="3">
        <v>26</v>
      </c>
      <c r="O18" s="3">
        <v>23</v>
      </c>
      <c r="P18" s="3">
        <v>22</v>
      </c>
      <c r="Q18" s="3">
        <v>21</v>
      </c>
      <c r="R18" s="3">
        <v>19</v>
      </c>
      <c r="S18" s="3">
        <v>21</v>
      </c>
      <c r="T18" s="3">
        <v>19</v>
      </c>
      <c r="U18" s="3">
        <v>19</v>
      </c>
      <c r="V18" s="3">
        <v>18</v>
      </c>
      <c r="W18" s="3">
        <v>18</v>
      </c>
      <c r="X18" s="3">
        <v>16</v>
      </c>
      <c r="Y18" s="3">
        <v>15</v>
      </c>
      <c r="Z18" s="3">
        <v>15</v>
      </c>
      <c r="AA18" s="3">
        <v>16</v>
      </c>
    </row>
    <row r="19" spans="2:27" x14ac:dyDescent="0.25">
      <c r="B19" s="2" t="s">
        <v>14</v>
      </c>
      <c r="C19" s="3">
        <v>43</v>
      </c>
      <c r="D19" s="3">
        <v>43</v>
      </c>
      <c r="E19" s="3">
        <v>43</v>
      </c>
      <c r="F19" s="3">
        <v>41</v>
      </c>
      <c r="G19" s="3">
        <v>37</v>
      </c>
      <c r="H19" s="3">
        <v>34</v>
      </c>
      <c r="I19" s="3">
        <v>30</v>
      </c>
      <c r="J19" s="3">
        <v>29</v>
      </c>
      <c r="K19" s="3">
        <v>29</v>
      </c>
      <c r="L19" s="3">
        <v>28</v>
      </c>
      <c r="M19" s="3">
        <v>28</v>
      </c>
      <c r="N19" s="3">
        <v>27</v>
      </c>
      <c r="O19" s="3">
        <v>24</v>
      </c>
      <c r="P19" s="3">
        <v>23</v>
      </c>
      <c r="Q19" s="3">
        <v>22</v>
      </c>
      <c r="R19" s="3">
        <v>19</v>
      </c>
      <c r="S19" s="3">
        <v>20</v>
      </c>
      <c r="T19" s="3">
        <v>17</v>
      </c>
      <c r="U19" s="3">
        <v>18</v>
      </c>
      <c r="V19" s="3">
        <v>16</v>
      </c>
      <c r="W19" s="3">
        <v>16</v>
      </c>
      <c r="X19" s="3">
        <v>16</v>
      </c>
      <c r="Y19" s="3">
        <v>16</v>
      </c>
      <c r="Z19" s="3">
        <v>14</v>
      </c>
      <c r="AA19" s="3">
        <v>13</v>
      </c>
    </row>
    <row r="20" spans="2:27" x14ac:dyDescent="0.25">
      <c r="B20" s="2" t="s">
        <v>15</v>
      </c>
      <c r="C20" s="3">
        <v>151</v>
      </c>
      <c r="D20" s="3">
        <v>148</v>
      </c>
      <c r="E20" s="3">
        <v>145</v>
      </c>
      <c r="F20" s="3">
        <v>145</v>
      </c>
      <c r="G20" s="3">
        <v>144</v>
      </c>
      <c r="H20" s="3">
        <v>136</v>
      </c>
      <c r="I20" s="3">
        <v>134</v>
      </c>
      <c r="J20" s="3">
        <v>126</v>
      </c>
      <c r="K20" s="3">
        <v>120</v>
      </c>
      <c r="L20" s="3">
        <v>116</v>
      </c>
      <c r="M20" s="3">
        <v>108</v>
      </c>
      <c r="N20" s="3">
        <v>103</v>
      </c>
      <c r="O20" s="3">
        <v>101</v>
      </c>
      <c r="P20" s="3">
        <v>98</v>
      </c>
      <c r="Q20" s="3">
        <v>88</v>
      </c>
      <c r="R20" s="3">
        <v>81</v>
      </c>
      <c r="S20" s="3">
        <v>80</v>
      </c>
      <c r="T20" s="3">
        <v>68</v>
      </c>
      <c r="U20" s="3">
        <v>70</v>
      </c>
      <c r="V20" s="3">
        <v>63</v>
      </c>
      <c r="W20" s="3">
        <v>58</v>
      </c>
      <c r="X20" s="3">
        <v>55</v>
      </c>
      <c r="Y20" s="3">
        <v>55</v>
      </c>
      <c r="Z20" s="3">
        <v>52</v>
      </c>
      <c r="AA20" s="3">
        <v>52</v>
      </c>
    </row>
    <row r="21" spans="2:27" x14ac:dyDescent="0.25">
      <c r="B21" s="2" t="s">
        <v>16</v>
      </c>
      <c r="C21" s="3">
        <v>114</v>
      </c>
      <c r="D21" s="3">
        <v>113</v>
      </c>
      <c r="E21" s="3">
        <v>114</v>
      </c>
      <c r="F21" s="3">
        <v>111</v>
      </c>
      <c r="G21" s="3">
        <v>109</v>
      </c>
      <c r="H21" s="3">
        <v>105</v>
      </c>
      <c r="I21" s="3">
        <v>102</v>
      </c>
      <c r="J21" s="3">
        <v>98</v>
      </c>
      <c r="K21" s="3">
        <v>96</v>
      </c>
      <c r="L21" s="3">
        <v>95</v>
      </c>
      <c r="M21" s="3">
        <v>92</v>
      </c>
      <c r="N21" s="3">
        <v>82</v>
      </c>
      <c r="O21" s="3">
        <v>79</v>
      </c>
      <c r="P21" s="3">
        <v>72</v>
      </c>
      <c r="Q21" s="3">
        <v>67</v>
      </c>
      <c r="R21" s="3">
        <v>65</v>
      </c>
      <c r="S21" s="3">
        <v>66</v>
      </c>
      <c r="T21" s="3">
        <v>58</v>
      </c>
      <c r="U21" s="3">
        <v>60</v>
      </c>
      <c r="V21" s="3">
        <v>55</v>
      </c>
      <c r="W21" s="3">
        <v>53</v>
      </c>
      <c r="X21" s="3">
        <v>52</v>
      </c>
      <c r="Y21" s="3">
        <v>49</v>
      </c>
      <c r="Z21" s="3">
        <v>45</v>
      </c>
      <c r="AA21" s="3">
        <v>44</v>
      </c>
    </row>
    <row r="22" spans="2:27" x14ac:dyDescent="0.25">
      <c r="B22" s="2" t="s">
        <v>17</v>
      </c>
      <c r="C22" s="3">
        <v>102</v>
      </c>
      <c r="D22" s="3">
        <v>102</v>
      </c>
      <c r="E22" s="3">
        <v>102</v>
      </c>
      <c r="F22" s="3">
        <v>99</v>
      </c>
      <c r="G22" s="3">
        <v>99</v>
      </c>
      <c r="H22" s="3">
        <v>97</v>
      </c>
      <c r="I22" s="3">
        <v>90</v>
      </c>
      <c r="J22" s="3">
        <v>86</v>
      </c>
      <c r="K22" s="3">
        <v>84</v>
      </c>
      <c r="L22" s="3">
        <v>83</v>
      </c>
      <c r="M22" s="3">
        <v>83</v>
      </c>
      <c r="N22" s="3">
        <v>80</v>
      </c>
      <c r="O22" s="3">
        <v>78</v>
      </c>
      <c r="P22" s="3">
        <v>76</v>
      </c>
      <c r="Q22" s="3">
        <v>70</v>
      </c>
      <c r="R22" s="3">
        <v>61</v>
      </c>
      <c r="S22" s="3">
        <v>60</v>
      </c>
      <c r="T22" s="3">
        <v>60</v>
      </c>
      <c r="U22" s="3">
        <v>58</v>
      </c>
      <c r="V22" s="3">
        <v>55</v>
      </c>
      <c r="W22" s="3">
        <v>52</v>
      </c>
      <c r="X22" s="3">
        <v>51</v>
      </c>
      <c r="Y22" s="3">
        <v>51</v>
      </c>
      <c r="Z22" s="3">
        <v>48</v>
      </c>
      <c r="AA22" s="3">
        <v>43</v>
      </c>
    </row>
    <row r="23" spans="2:27" x14ac:dyDescent="0.25">
      <c r="B23" s="2" t="s">
        <v>18</v>
      </c>
      <c r="C23" s="3">
        <v>140</v>
      </c>
      <c r="D23" s="3">
        <v>138</v>
      </c>
      <c r="E23" s="3">
        <v>138</v>
      </c>
      <c r="F23" s="3">
        <v>132</v>
      </c>
      <c r="G23" s="3">
        <v>120</v>
      </c>
      <c r="H23" s="3">
        <v>118</v>
      </c>
      <c r="I23" s="3">
        <v>107</v>
      </c>
      <c r="J23" s="3">
        <v>95</v>
      </c>
      <c r="K23" s="3">
        <v>87</v>
      </c>
      <c r="L23" s="3">
        <v>80</v>
      </c>
      <c r="M23" s="3">
        <v>78</v>
      </c>
      <c r="N23" s="3">
        <v>70</v>
      </c>
      <c r="O23" s="3">
        <v>68</v>
      </c>
      <c r="P23" s="3">
        <v>64</v>
      </c>
      <c r="Q23" s="3">
        <v>64</v>
      </c>
      <c r="R23" s="3">
        <v>58</v>
      </c>
      <c r="S23" s="3">
        <v>55</v>
      </c>
      <c r="T23" s="3">
        <v>51</v>
      </c>
      <c r="U23" s="3">
        <v>47</v>
      </c>
      <c r="V23" s="3">
        <v>42</v>
      </c>
      <c r="W23" s="3">
        <v>41</v>
      </c>
      <c r="X23" s="3">
        <v>41</v>
      </c>
      <c r="Y23" s="3">
        <v>39</v>
      </c>
      <c r="Z23" s="3">
        <v>36</v>
      </c>
      <c r="AA23" s="3">
        <v>35</v>
      </c>
    </row>
    <row r="24" spans="2:27" x14ac:dyDescent="0.25">
      <c r="B24" s="2" t="s">
        <v>19</v>
      </c>
      <c r="C24" s="3">
        <v>100</v>
      </c>
      <c r="D24" s="3">
        <v>99</v>
      </c>
      <c r="E24" s="3">
        <v>100</v>
      </c>
      <c r="F24" s="3">
        <v>97</v>
      </c>
      <c r="G24" s="3">
        <v>94</v>
      </c>
      <c r="H24" s="3">
        <v>89</v>
      </c>
      <c r="I24" s="3">
        <v>81</v>
      </c>
      <c r="J24" s="3">
        <v>78</v>
      </c>
      <c r="K24" s="3">
        <v>73</v>
      </c>
      <c r="L24" s="3">
        <v>69</v>
      </c>
      <c r="M24" s="3">
        <v>67</v>
      </c>
      <c r="N24" s="3">
        <v>64</v>
      </c>
      <c r="O24" s="3">
        <v>61</v>
      </c>
      <c r="P24" s="3">
        <v>54</v>
      </c>
      <c r="Q24" s="3">
        <v>49</v>
      </c>
      <c r="R24" s="3">
        <v>47</v>
      </c>
      <c r="S24" s="3">
        <v>43</v>
      </c>
      <c r="T24" s="3">
        <v>42</v>
      </c>
      <c r="U24" s="3">
        <v>40</v>
      </c>
      <c r="V24" s="3">
        <v>37</v>
      </c>
      <c r="W24" s="3">
        <v>38</v>
      </c>
      <c r="X24" s="3">
        <v>39</v>
      </c>
      <c r="Y24" s="3">
        <v>38</v>
      </c>
      <c r="Z24" s="3">
        <v>38</v>
      </c>
      <c r="AA24" s="3">
        <v>33</v>
      </c>
    </row>
    <row r="25" spans="2:27" x14ac:dyDescent="0.25">
      <c r="B25" s="2" t="s">
        <v>20</v>
      </c>
      <c r="C25" s="3">
        <v>78</v>
      </c>
      <c r="D25" s="3">
        <v>75</v>
      </c>
      <c r="E25" s="3">
        <v>72</v>
      </c>
      <c r="F25" s="3">
        <v>66</v>
      </c>
      <c r="G25" s="3">
        <v>56</v>
      </c>
      <c r="H25" s="3">
        <v>53</v>
      </c>
      <c r="I25" s="3">
        <v>39</v>
      </c>
      <c r="J25" s="3">
        <v>37</v>
      </c>
      <c r="K25" s="3">
        <v>33</v>
      </c>
      <c r="L25" s="3">
        <v>32</v>
      </c>
      <c r="M25" s="3">
        <v>31</v>
      </c>
      <c r="N25" s="3">
        <v>31</v>
      </c>
      <c r="O25" s="3">
        <v>29</v>
      </c>
      <c r="P25" s="3">
        <v>29</v>
      </c>
      <c r="Q25" s="3">
        <v>26</v>
      </c>
      <c r="R25" s="3">
        <v>24</v>
      </c>
      <c r="S25" s="3">
        <v>23</v>
      </c>
      <c r="T25" s="3">
        <v>24</v>
      </c>
      <c r="U25" s="3">
        <v>21</v>
      </c>
      <c r="V25" s="3">
        <v>22</v>
      </c>
      <c r="W25" s="3">
        <v>21</v>
      </c>
      <c r="X25" s="3">
        <v>21</v>
      </c>
      <c r="Y25" s="3">
        <v>21</v>
      </c>
      <c r="Z25" s="3">
        <v>20</v>
      </c>
      <c r="AA25" s="3">
        <v>18</v>
      </c>
    </row>
    <row r="26" spans="2:27" x14ac:dyDescent="0.25">
      <c r="B26" s="2" t="s">
        <v>21</v>
      </c>
      <c r="C26" s="3">
        <v>229</v>
      </c>
      <c r="D26" s="3">
        <v>227</v>
      </c>
      <c r="E26" s="3">
        <v>224</v>
      </c>
      <c r="F26" s="3">
        <v>217</v>
      </c>
      <c r="G26" s="3">
        <v>211</v>
      </c>
      <c r="H26" s="3">
        <v>207</v>
      </c>
      <c r="I26" s="3">
        <v>194</v>
      </c>
      <c r="J26" s="3">
        <v>183</v>
      </c>
      <c r="K26" s="3">
        <v>177</v>
      </c>
      <c r="L26" s="3">
        <v>172</v>
      </c>
      <c r="M26" s="3">
        <v>166</v>
      </c>
      <c r="N26" s="3">
        <v>153</v>
      </c>
      <c r="O26" s="3">
        <v>144</v>
      </c>
      <c r="P26" s="3">
        <v>137</v>
      </c>
      <c r="Q26" s="3">
        <v>127</v>
      </c>
      <c r="R26" s="3">
        <v>121</v>
      </c>
      <c r="S26" s="3">
        <v>120</v>
      </c>
      <c r="T26" s="3">
        <v>112</v>
      </c>
      <c r="U26" s="3">
        <v>105</v>
      </c>
      <c r="V26" s="3">
        <v>98</v>
      </c>
      <c r="W26" s="3">
        <v>96</v>
      </c>
      <c r="X26" s="3">
        <v>94</v>
      </c>
      <c r="Y26" s="3">
        <v>92</v>
      </c>
      <c r="Z26" s="3">
        <v>86</v>
      </c>
      <c r="AA26" s="3">
        <v>81</v>
      </c>
    </row>
    <row r="27" spans="2:27" x14ac:dyDescent="0.25">
      <c r="B27" s="2" t="s">
        <v>22</v>
      </c>
      <c r="C27" s="3">
        <v>113</v>
      </c>
      <c r="D27" s="3">
        <v>113</v>
      </c>
      <c r="E27" s="3">
        <v>113</v>
      </c>
      <c r="F27" s="3">
        <v>110</v>
      </c>
      <c r="G27" s="3">
        <v>107</v>
      </c>
      <c r="H27" s="3">
        <v>105</v>
      </c>
      <c r="I27" s="3">
        <v>93</v>
      </c>
      <c r="J27" s="3">
        <v>88</v>
      </c>
      <c r="K27" s="3">
        <v>85</v>
      </c>
      <c r="L27" s="3">
        <v>79</v>
      </c>
      <c r="M27" s="3">
        <v>77</v>
      </c>
      <c r="N27" s="3">
        <v>71</v>
      </c>
      <c r="O27" s="3">
        <v>66</v>
      </c>
      <c r="P27" s="3">
        <v>66</v>
      </c>
      <c r="Q27" s="3">
        <v>61</v>
      </c>
      <c r="R27" s="3">
        <v>57</v>
      </c>
      <c r="S27" s="3">
        <v>55</v>
      </c>
      <c r="T27" s="3">
        <v>54</v>
      </c>
      <c r="U27" s="3">
        <v>52</v>
      </c>
      <c r="V27" s="3">
        <v>50</v>
      </c>
      <c r="W27" s="3">
        <v>49</v>
      </c>
      <c r="X27" s="3">
        <v>48</v>
      </c>
      <c r="Y27" s="3">
        <v>52</v>
      </c>
      <c r="Z27" s="3">
        <v>45</v>
      </c>
      <c r="AA27" s="3">
        <v>46</v>
      </c>
    </row>
    <row r="28" spans="2:27" x14ac:dyDescent="0.25">
      <c r="B28" s="2" t="s">
        <v>23</v>
      </c>
      <c r="C28" s="3">
        <v>82</v>
      </c>
      <c r="D28" s="3">
        <v>81</v>
      </c>
      <c r="E28" s="3">
        <v>81</v>
      </c>
      <c r="F28" s="3">
        <v>77</v>
      </c>
      <c r="G28" s="3">
        <v>73</v>
      </c>
      <c r="H28" s="3">
        <v>69</v>
      </c>
      <c r="I28" s="3">
        <v>62</v>
      </c>
      <c r="J28" s="3">
        <v>57</v>
      </c>
      <c r="K28" s="3">
        <v>54</v>
      </c>
      <c r="L28" s="3">
        <v>50</v>
      </c>
      <c r="M28" s="3">
        <v>46</v>
      </c>
      <c r="N28" s="3">
        <v>46</v>
      </c>
      <c r="O28" s="3">
        <v>44</v>
      </c>
      <c r="P28" s="3">
        <v>38</v>
      </c>
      <c r="Q28" s="3">
        <v>36</v>
      </c>
      <c r="R28" s="3">
        <v>30</v>
      </c>
      <c r="S28" s="3">
        <v>28</v>
      </c>
      <c r="T28" s="3">
        <v>24</v>
      </c>
      <c r="U28" s="3">
        <v>23</v>
      </c>
      <c r="V28" s="3">
        <v>22</v>
      </c>
      <c r="W28" s="3">
        <v>18</v>
      </c>
      <c r="X28" s="3">
        <v>16</v>
      </c>
      <c r="Y28" s="3">
        <v>16</v>
      </c>
      <c r="Z28" s="3">
        <v>15</v>
      </c>
      <c r="AA28" s="3">
        <v>15</v>
      </c>
    </row>
    <row r="29" spans="2:27" x14ac:dyDescent="0.25">
      <c r="B29" s="2" t="s">
        <v>24</v>
      </c>
      <c r="C29" s="3">
        <v>23</v>
      </c>
      <c r="D29" s="3">
        <v>22</v>
      </c>
      <c r="E29" s="3">
        <v>23</v>
      </c>
      <c r="F29" s="3">
        <v>22</v>
      </c>
      <c r="G29" s="3">
        <v>21</v>
      </c>
      <c r="H29" s="3">
        <v>20</v>
      </c>
      <c r="I29" s="3">
        <v>19</v>
      </c>
      <c r="J29" s="3">
        <v>18</v>
      </c>
      <c r="K29" s="3">
        <v>16</v>
      </c>
      <c r="L29" s="3">
        <v>15</v>
      </c>
      <c r="M29" s="3">
        <v>14</v>
      </c>
      <c r="N29" s="3">
        <v>11</v>
      </c>
      <c r="O29" s="3">
        <v>11</v>
      </c>
      <c r="P29" s="3">
        <v>9</v>
      </c>
      <c r="Q29" s="3">
        <v>8</v>
      </c>
      <c r="R29" s="3">
        <v>7</v>
      </c>
      <c r="S29" s="3">
        <v>7</v>
      </c>
      <c r="T29" s="3">
        <v>7</v>
      </c>
      <c r="U29" s="3">
        <v>7</v>
      </c>
      <c r="V29" s="3">
        <v>7</v>
      </c>
      <c r="W29" s="3">
        <v>7</v>
      </c>
      <c r="X29" s="3">
        <v>7</v>
      </c>
      <c r="Y29" s="3">
        <v>7</v>
      </c>
      <c r="Z29" s="3">
        <v>7</v>
      </c>
      <c r="AA29" s="3">
        <v>7</v>
      </c>
    </row>
    <row r="30" spans="2:27" x14ac:dyDescent="0.25">
      <c r="B30" s="2" t="s">
        <v>25</v>
      </c>
      <c r="C30" s="3">
        <v>28</v>
      </c>
      <c r="D30" s="3">
        <v>28</v>
      </c>
      <c r="E30" s="3">
        <v>28</v>
      </c>
      <c r="F30" s="3">
        <v>26</v>
      </c>
      <c r="G30" s="3">
        <v>25</v>
      </c>
      <c r="H30" s="3">
        <v>21</v>
      </c>
      <c r="I30" s="3">
        <v>20</v>
      </c>
      <c r="J30" s="3">
        <v>19</v>
      </c>
      <c r="K30" s="3">
        <v>17</v>
      </c>
      <c r="L30" s="3">
        <v>17</v>
      </c>
      <c r="M30" s="3">
        <v>17</v>
      </c>
      <c r="N30" s="3">
        <v>17</v>
      </c>
      <c r="O30" s="3">
        <v>17</v>
      </c>
      <c r="P30" s="3">
        <v>17</v>
      </c>
      <c r="Q30" s="3">
        <v>15</v>
      </c>
      <c r="R30" s="3">
        <v>12</v>
      </c>
      <c r="S30" s="3">
        <v>13</v>
      </c>
      <c r="T30" s="3">
        <v>12</v>
      </c>
      <c r="U30" s="3">
        <v>12</v>
      </c>
      <c r="V30" s="3">
        <v>12</v>
      </c>
      <c r="W30" s="3">
        <v>11</v>
      </c>
      <c r="X30" s="3">
        <v>11</v>
      </c>
      <c r="Y30" s="3">
        <v>11</v>
      </c>
      <c r="Z30" s="3">
        <v>11</v>
      </c>
      <c r="AA30" s="3">
        <v>12</v>
      </c>
    </row>
    <row r="31" spans="2:27" x14ac:dyDescent="0.25">
      <c r="B31" s="2" t="s">
        <v>26</v>
      </c>
      <c r="C31" s="3">
        <v>108</v>
      </c>
      <c r="D31" s="3">
        <v>108</v>
      </c>
      <c r="E31" s="3">
        <v>106</v>
      </c>
      <c r="F31" s="3">
        <v>104</v>
      </c>
      <c r="G31" s="3">
        <v>102</v>
      </c>
      <c r="H31" s="3">
        <v>96</v>
      </c>
      <c r="I31" s="3">
        <v>94</v>
      </c>
      <c r="J31" s="3">
        <v>89</v>
      </c>
      <c r="K31" s="3">
        <v>85</v>
      </c>
      <c r="L31" s="3">
        <v>83</v>
      </c>
      <c r="M31" s="3">
        <v>75</v>
      </c>
      <c r="N31" s="3">
        <v>67</v>
      </c>
      <c r="O31" s="3">
        <v>65</v>
      </c>
      <c r="P31" s="3">
        <v>61</v>
      </c>
      <c r="Q31" s="3">
        <v>55</v>
      </c>
      <c r="R31" s="3">
        <v>50</v>
      </c>
      <c r="S31" s="3">
        <v>49</v>
      </c>
      <c r="T31" s="3">
        <v>49</v>
      </c>
      <c r="U31" s="3">
        <v>45</v>
      </c>
      <c r="V31" s="3">
        <v>43</v>
      </c>
      <c r="W31" s="3">
        <v>43</v>
      </c>
      <c r="X31" s="3">
        <v>40</v>
      </c>
      <c r="Y31" s="3">
        <v>39</v>
      </c>
      <c r="Z31" s="3">
        <v>40</v>
      </c>
      <c r="AA31" s="3">
        <v>34</v>
      </c>
    </row>
    <row r="32" spans="2:27" x14ac:dyDescent="0.25">
      <c r="B32" s="2" t="s">
        <v>27</v>
      </c>
      <c r="C32" s="3">
        <v>32</v>
      </c>
      <c r="D32" s="3">
        <v>30</v>
      </c>
      <c r="E32" s="3">
        <v>30</v>
      </c>
      <c r="F32" s="3">
        <v>30</v>
      </c>
      <c r="G32" s="3">
        <v>29</v>
      </c>
      <c r="H32" s="3">
        <v>29</v>
      </c>
      <c r="I32" s="3">
        <v>28</v>
      </c>
      <c r="J32" s="3">
        <v>28</v>
      </c>
      <c r="K32" s="3">
        <v>28</v>
      </c>
      <c r="L32" s="3">
        <v>26</v>
      </c>
      <c r="M32" s="3">
        <v>27</v>
      </c>
      <c r="N32" s="3">
        <v>24</v>
      </c>
      <c r="O32" s="3">
        <v>21</v>
      </c>
      <c r="P32" s="3">
        <v>21</v>
      </c>
      <c r="Q32" s="3">
        <v>18</v>
      </c>
      <c r="R32" s="3">
        <v>18</v>
      </c>
      <c r="S32" s="3">
        <v>19</v>
      </c>
      <c r="T32" s="3">
        <v>17</v>
      </c>
      <c r="U32" s="3">
        <v>16</v>
      </c>
      <c r="V32" s="3">
        <v>15</v>
      </c>
      <c r="W32" s="3">
        <v>15</v>
      </c>
      <c r="X32" s="3">
        <v>15</v>
      </c>
      <c r="Y32" s="3">
        <v>15</v>
      </c>
      <c r="Z32" s="3">
        <v>14</v>
      </c>
      <c r="AA32" s="3">
        <v>13</v>
      </c>
    </row>
    <row r="33" spans="2:27" x14ac:dyDescent="0.25">
      <c r="B33" s="2" t="s">
        <v>28</v>
      </c>
      <c r="C33" s="3">
        <v>20</v>
      </c>
      <c r="D33" s="3">
        <v>21</v>
      </c>
      <c r="E33" s="3">
        <v>21</v>
      </c>
      <c r="F33" s="3">
        <v>20</v>
      </c>
      <c r="G33" s="3">
        <v>20</v>
      </c>
      <c r="H33" s="3">
        <v>19</v>
      </c>
      <c r="I33" s="3">
        <v>15</v>
      </c>
      <c r="J33" s="3">
        <v>15</v>
      </c>
      <c r="K33" s="3">
        <v>15</v>
      </c>
      <c r="L33" s="3">
        <v>14</v>
      </c>
      <c r="M33" s="3">
        <v>15</v>
      </c>
      <c r="N33" s="3">
        <v>10</v>
      </c>
      <c r="O33" s="3">
        <v>7</v>
      </c>
      <c r="P33" s="3">
        <v>5</v>
      </c>
      <c r="Q33" s="3">
        <v>3</v>
      </c>
      <c r="R33" s="3">
        <v>3</v>
      </c>
      <c r="S33" s="3">
        <v>3</v>
      </c>
      <c r="T33" s="3">
        <v>3</v>
      </c>
      <c r="U33" s="3">
        <v>3</v>
      </c>
      <c r="V33" s="3">
        <v>3</v>
      </c>
      <c r="W33" s="3">
        <v>2</v>
      </c>
      <c r="X33" s="3">
        <v>2</v>
      </c>
      <c r="Y33" s="3">
        <v>2</v>
      </c>
      <c r="Z33" s="3">
        <v>2</v>
      </c>
      <c r="AA33" s="3">
        <v>2</v>
      </c>
    </row>
    <row r="34" spans="2:27" x14ac:dyDescent="0.25">
      <c r="B34" s="2" t="s">
        <v>29</v>
      </c>
      <c r="C34" s="3">
        <v>196</v>
      </c>
      <c r="D34" s="3">
        <v>195</v>
      </c>
      <c r="E34" s="3">
        <v>193</v>
      </c>
      <c r="F34" s="3">
        <v>190</v>
      </c>
      <c r="G34" s="3">
        <v>183</v>
      </c>
      <c r="H34" s="3">
        <v>176</v>
      </c>
      <c r="I34" s="3">
        <v>153</v>
      </c>
      <c r="J34" s="3">
        <v>139</v>
      </c>
      <c r="K34" s="3">
        <v>126</v>
      </c>
      <c r="L34" s="3">
        <v>120</v>
      </c>
      <c r="M34" s="3">
        <v>112</v>
      </c>
      <c r="N34" s="3">
        <v>101</v>
      </c>
      <c r="O34" s="3">
        <v>83</v>
      </c>
      <c r="P34" s="3">
        <v>76</v>
      </c>
      <c r="Q34" s="3">
        <v>74</v>
      </c>
      <c r="R34" s="3">
        <v>72</v>
      </c>
      <c r="S34" s="3">
        <v>72</v>
      </c>
      <c r="T34" s="3">
        <v>72</v>
      </c>
      <c r="U34" s="3">
        <v>69</v>
      </c>
      <c r="V34" s="3">
        <v>58</v>
      </c>
      <c r="W34" s="3">
        <v>51</v>
      </c>
      <c r="X34" s="3">
        <v>48</v>
      </c>
      <c r="Y34" s="3">
        <v>46</v>
      </c>
      <c r="Z34" s="3">
        <v>43</v>
      </c>
      <c r="AA34" s="3">
        <v>39</v>
      </c>
    </row>
    <row r="35" spans="2:27" x14ac:dyDescent="0.25">
      <c r="B35" s="2" t="s">
        <v>30</v>
      </c>
      <c r="C35" s="3">
        <v>33</v>
      </c>
      <c r="D35" s="3">
        <v>32</v>
      </c>
      <c r="E35" s="3">
        <v>32</v>
      </c>
      <c r="F35" s="3">
        <v>32</v>
      </c>
      <c r="G35" s="3">
        <v>29</v>
      </c>
      <c r="H35" s="3">
        <v>28</v>
      </c>
      <c r="I35" s="3">
        <v>25</v>
      </c>
      <c r="J35" s="3">
        <v>23</v>
      </c>
      <c r="K35" s="3">
        <v>19</v>
      </c>
      <c r="L35" s="3">
        <v>18</v>
      </c>
      <c r="M35" s="3">
        <v>17</v>
      </c>
      <c r="N35" s="3">
        <v>17</v>
      </c>
      <c r="O35" s="3">
        <v>15</v>
      </c>
      <c r="P35" s="3">
        <v>11</v>
      </c>
      <c r="Q35" s="3">
        <v>10</v>
      </c>
      <c r="R35" s="3">
        <v>9</v>
      </c>
      <c r="S35" s="3">
        <v>9</v>
      </c>
      <c r="T35" s="3">
        <v>9</v>
      </c>
      <c r="U35" s="3">
        <v>9</v>
      </c>
      <c r="V35" s="3">
        <v>9</v>
      </c>
      <c r="W35" s="3">
        <v>10</v>
      </c>
      <c r="X35" s="3">
        <v>10</v>
      </c>
      <c r="Y35" s="3">
        <v>10</v>
      </c>
      <c r="Z35" s="3">
        <v>8</v>
      </c>
      <c r="AA35" s="3">
        <v>8</v>
      </c>
    </row>
    <row r="36" spans="2:27" x14ac:dyDescent="0.25">
      <c r="B36" s="2" t="s">
        <v>31</v>
      </c>
      <c r="C36" s="3">
        <v>260</v>
      </c>
      <c r="D36" s="3">
        <v>260</v>
      </c>
      <c r="E36" s="3">
        <v>258</v>
      </c>
      <c r="F36" s="3">
        <v>254</v>
      </c>
      <c r="G36" s="3">
        <v>246</v>
      </c>
      <c r="H36" s="3">
        <v>237</v>
      </c>
      <c r="I36" s="3">
        <v>218</v>
      </c>
      <c r="J36" s="3">
        <v>206</v>
      </c>
      <c r="K36" s="3">
        <v>195</v>
      </c>
      <c r="L36" s="3">
        <v>188</v>
      </c>
      <c r="M36" s="3">
        <v>178</v>
      </c>
      <c r="N36" s="3">
        <v>167</v>
      </c>
      <c r="O36" s="3">
        <v>155</v>
      </c>
      <c r="P36" s="3">
        <v>146</v>
      </c>
      <c r="Q36" s="3">
        <v>126</v>
      </c>
      <c r="R36" s="3">
        <v>118</v>
      </c>
      <c r="S36" s="3">
        <v>117</v>
      </c>
      <c r="T36" s="3">
        <v>111</v>
      </c>
      <c r="U36" s="3">
        <v>110</v>
      </c>
      <c r="V36" s="3">
        <v>105</v>
      </c>
      <c r="W36" s="3">
        <v>97</v>
      </c>
      <c r="X36" s="3">
        <v>92</v>
      </c>
      <c r="Y36" s="3">
        <v>89</v>
      </c>
      <c r="Z36" s="3">
        <v>89</v>
      </c>
      <c r="AA36" s="3">
        <v>84</v>
      </c>
    </row>
    <row r="37" spans="2:27" x14ac:dyDescent="0.25">
      <c r="B37" s="2" t="s">
        <v>32</v>
      </c>
      <c r="C37" s="3">
        <v>222</v>
      </c>
      <c r="D37" s="3">
        <v>220</v>
      </c>
      <c r="E37" s="3">
        <v>219</v>
      </c>
      <c r="F37" s="3">
        <v>216</v>
      </c>
      <c r="G37" s="3">
        <v>209</v>
      </c>
      <c r="H37" s="3">
        <v>199</v>
      </c>
      <c r="I37" s="3">
        <v>177</v>
      </c>
      <c r="J37" s="3">
        <v>163</v>
      </c>
      <c r="K37" s="3">
        <v>146</v>
      </c>
      <c r="L37" s="3">
        <v>134</v>
      </c>
      <c r="M37" s="3">
        <v>131</v>
      </c>
      <c r="N37" s="3">
        <v>119</v>
      </c>
      <c r="O37" s="3">
        <v>109</v>
      </c>
      <c r="P37" s="3">
        <v>98</v>
      </c>
      <c r="Q37" s="3">
        <v>92</v>
      </c>
      <c r="R37" s="3">
        <v>82</v>
      </c>
      <c r="S37" s="3">
        <v>78</v>
      </c>
      <c r="T37" s="3">
        <v>75</v>
      </c>
      <c r="U37" s="3">
        <v>70</v>
      </c>
      <c r="V37" s="3">
        <v>70</v>
      </c>
      <c r="W37" s="3">
        <v>65</v>
      </c>
      <c r="X37" s="3">
        <v>65</v>
      </c>
      <c r="Y37" s="3">
        <v>64</v>
      </c>
      <c r="Z37" s="3">
        <v>61</v>
      </c>
      <c r="AA37" s="3">
        <v>60</v>
      </c>
    </row>
    <row r="38" spans="2:27" x14ac:dyDescent="0.25">
      <c r="B38" s="2" t="s">
        <v>33</v>
      </c>
      <c r="C38" s="3">
        <v>40</v>
      </c>
      <c r="D38" s="3">
        <v>40</v>
      </c>
      <c r="E38" s="3">
        <v>37</v>
      </c>
      <c r="F38" s="3">
        <v>37</v>
      </c>
      <c r="G38" s="3">
        <v>35</v>
      </c>
      <c r="H38" s="3">
        <v>35</v>
      </c>
      <c r="I38" s="3">
        <v>33</v>
      </c>
      <c r="J38" s="3">
        <v>33</v>
      </c>
      <c r="K38" s="3">
        <v>33</v>
      </c>
      <c r="L38" s="3">
        <v>32</v>
      </c>
      <c r="M38" s="3">
        <v>29</v>
      </c>
      <c r="N38" s="3">
        <v>29</v>
      </c>
      <c r="O38" s="3">
        <v>28</v>
      </c>
      <c r="P38" s="3">
        <v>24</v>
      </c>
      <c r="Q38" s="3">
        <v>21</v>
      </c>
      <c r="R38" s="3">
        <v>19</v>
      </c>
      <c r="S38" s="3">
        <v>20</v>
      </c>
      <c r="T38" s="3">
        <v>19</v>
      </c>
      <c r="U38" s="3">
        <v>19</v>
      </c>
      <c r="V38" s="3">
        <v>18</v>
      </c>
      <c r="W38" s="3">
        <v>18</v>
      </c>
      <c r="X38" s="3">
        <v>18</v>
      </c>
      <c r="Y38" s="3">
        <v>17</v>
      </c>
      <c r="Z38" s="3">
        <v>17</v>
      </c>
      <c r="AA38" s="3">
        <v>15</v>
      </c>
    </row>
    <row r="39" spans="2:27" x14ac:dyDescent="0.25">
      <c r="B39" s="2" t="s">
        <v>34</v>
      </c>
      <c r="C39" s="3">
        <v>110</v>
      </c>
      <c r="D39" s="3">
        <v>109</v>
      </c>
      <c r="E39" s="3">
        <v>109</v>
      </c>
      <c r="F39" s="3">
        <v>107</v>
      </c>
      <c r="G39" s="3">
        <v>105</v>
      </c>
      <c r="H39" s="3">
        <v>103</v>
      </c>
      <c r="I39" s="3">
        <v>96</v>
      </c>
      <c r="J39" s="3">
        <v>93</v>
      </c>
      <c r="K39" s="3">
        <v>91</v>
      </c>
      <c r="L39" s="3">
        <v>87</v>
      </c>
      <c r="M39" s="3">
        <v>83</v>
      </c>
      <c r="N39" s="3">
        <v>78</v>
      </c>
      <c r="O39" s="3">
        <v>73</v>
      </c>
      <c r="P39" s="3">
        <v>72</v>
      </c>
      <c r="Q39" s="3">
        <v>67</v>
      </c>
      <c r="R39" s="3">
        <v>64</v>
      </c>
      <c r="S39" s="3">
        <v>62</v>
      </c>
      <c r="T39" s="3">
        <v>61</v>
      </c>
      <c r="U39" s="3">
        <v>58</v>
      </c>
      <c r="V39" s="3">
        <v>59</v>
      </c>
      <c r="W39" s="3">
        <v>54</v>
      </c>
      <c r="X39" s="3">
        <v>52</v>
      </c>
      <c r="Y39" s="3">
        <v>52</v>
      </c>
      <c r="Z39" s="3">
        <v>49</v>
      </c>
      <c r="AA39" s="3">
        <v>49</v>
      </c>
    </row>
    <row r="40" spans="2:27" x14ac:dyDescent="0.25">
      <c r="B40" s="2" t="s">
        <v>35</v>
      </c>
      <c r="C40" s="3">
        <v>109</v>
      </c>
      <c r="D40" s="3">
        <v>109</v>
      </c>
      <c r="E40" s="3">
        <v>109</v>
      </c>
      <c r="F40" s="3">
        <v>108</v>
      </c>
      <c r="G40" s="3">
        <v>107</v>
      </c>
      <c r="H40" s="3">
        <v>106</v>
      </c>
      <c r="I40" s="3">
        <v>101</v>
      </c>
      <c r="J40" s="3">
        <v>94</v>
      </c>
      <c r="K40" s="3">
        <v>90</v>
      </c>
      <c r="L40" s="3">
        <v>86</v>
      </c>
      <c r="M40" s="3">
        <v>84</v>
      </c>
      <c r="N40" s="3">
        <v>78</v>
      </c>
      <c r="O40" s="3">
        <v>75</v>
      </c>
      <c r="P40" s="3">
        <v>71</v>
      </c>
      <c r="Q40" s="3">
        <v>66</v>
      </c>
      <c r="R40" s="3">
        <v>62</v>
      </c>
      <c r="S40" s="3">
        <v>61</v>
      </c>
      <c r="T40" s="3">
        <v>60</v>
      </c>
      <c r="U40" s="3">
        <v>59</v>
      </c>
      <c r="V40" s="3">
        <v>53</v>
      </c>
      <c r="W40" s="3">
        <v>48</v>
      </c>
      <c r="X40" s="3">
        <v>48</v>
      </c>
      <c r="Y40" s="3">
        <v>47</v>
      </c>
      <c r="Z40" s="3">
        <v>46</v>
      </c>
      <c r="AA40" s="3">
        <v>41</v>
      </c>
    </row>
    <row r="41" spans="2:27" x14ac:dyDescent="0.25">
      <c r="B41" s="2" t="s">
        <v>36</v>
      </c>
      <c r="C41" s="3">
        <v>53</v>
      </c>
      <c r="D41" s="3">
        <v>53</v>
      </c>
      <c r="E41" s="3">
        <v>52</v>
      </c>
      <c r="F41" s="3">
        <v>50</v>
      </c>
      <c r="G41" s="3">
        <v>50</v>
      </c>
      <c r="H41" s="3">
        <v>48</v>
      </c>
      <c r="I41" s="3">
        <v>45</v>
      </c>
      <c r="J41" s="3">
        <v>42</v>
      </c>
      <c r="K41" s="3">
        <v>42</v>
      </c>
      <c r="L41" s="3">
        <v>40</v>
      </c>
      <c r="M41" s="3">
        <v>34</v>
      </c>
      <c r="N41" s="3">
        <v>34</v>
      </c>
      <c r="O41" s="3">
        <v>31</v>
      </c>
      <c r="P41" s="3">
        <v>31</v>
      </c>
      <c r="Q41" s="3">
        <v>28</v>
      </c>
      <c r="R41" s="3">
        <v>25</v>
      </c>
      <c r="S41" s="3">
        <v>25</v>
      </c>
      <c r="T41" s="3">
        <v>23</v>
      </c>
      <c r="U41" s="3">
        <v>23</v>
      </c>
      <c r="V41" s="3">
        <v>21</v>
      </c>
      <c r="W41" s="3">
        <v>20</v>
      </c>
      <c r="X41" s="3">
        <v>19</v>
      </c>
      <c r="Y41" s="3">
        <v>18</v>
      </c>
      <c r="Z41" s="3">
        <v>17</v>
      </c>
      <c r="AA41" s="3">
        <v>17</v>
      </c>
    </row>
    <row r="42" spans="2:27" x14ac:dyDescent="0.25">
      <c r="B42" s="2" t="s">
        <v>37</v>
      </c>
      <c r="C42" s="3">
        <v>16</v>
      </c>
      <c r="D42" s="3">
        <v>16</v>
      </c>
      <c r="E42" s="3">
        <v>13</v>
      </c>
      <c r="F42" s="3">
        <v>13</v>
      </c>
      <c r="G42" s="3">
        <v>13</v>
      </c>
      <c r="H42" s="3">
        <v>12</v>
      </c>
      <c r="I42" s="3">
        <v>11</v>
      </c>
      <c r="J42" s="3">
        <v>9</v>
      </c>
      <c r="K42" s="3">
        <v>9</v>
      </c>
      <c r="L42" s="3">
        <v>8</v>
      </c>
      <c r="M42" s="3">
        <v>7</v>
      </c>
      <c r="N42" s="3">
        <v>7</v>
      </c>
      <c r="O42" s="3">
        <v>7</v>
      </c>
      <c r="P42" s="3">
        <v>6</v>
      </c>
      <c r="Q42" s="3">
        <v>6</v>
      </c>
      <c r="R42" s="3">
        <v>6</v>
      </c>
      <c r="S42" s="3">
        <v>6</v>
      </c>
      <c r="T42" s="3">
        <v>6</v>
      </c>
      <c r="U42" s="3">
        <v>6</v>
      </c>
      <c r="V42" s="3">
        <v>6</v>
      </c>
      <c r="W42" s="3">
        <v>6</v>
      </c>
      <c r="X42" s="3">
        <v>6</v>
      </c>
      <c r="Y42" s="3">
        <v>6</v>
      </c>
      <c r="Z42" s="3">
        <v>6</v>
      </c>
      <c r="AA42" s="3">
        <v>4</v>
      </c>
    </row>
    <row r="43" spans="2:27" x14ac:dyDescent="0.25">
      <c r="B43" s="2" t="s">
        <v>38</v>
      </c>
      <c r="C43" s="3">
        <v>24</v>
      </c>
      <c r="D43" s="3">
        <v>24</v>
      </c>
      <c r="E43" s="3">
        <v>21</v>
      </c>
      <c r="F43" s="3">
        <v>21</v>
      </c>
      <c r="G43" s="3">
        <v>20</v>
      </c>
      <c r="H43" s="3">
        <v>19</v>
      </c>
      <c r="I43" s="3">
        <v>15</v>
      </c>
      <c r="J43" s="3">
        <v>13</v>
      </c>
      <c r="K43" s="3">
        <v>12</v>
      </c>
      <c r="L43" s="3">
        <v>12</v>
      </c>
      <c r="M43" s="3">
        <v>12</v>
      </c>
      <c r="N43" s="3">
        <v>12</v>
      </c>
      <c r="O43" s="3">
        <v>12</v>
      </c>
      <c r="P43" s="3">
        <v>10</v>
      </c>
      <c r="Q43" s="3">
        <v>10</v>
      </c>
      <c r="R43" s="3">
        <v>10</v>
      </c>
      <c r="S43" s="3">
        <v>10</v>
      </c>
      <c r="T43" s="3">
        <v>9</v>
      </c>
      <c r="U43" s="3">
        <v>10</v>
      </c>
      <c r="V43" s="3">
        <v>9</v>
      </c>
      <c r="W43" s="3">
        <v>9</v>
      </c>
      <c r="X43" s="3">
        <v>9</v>
      </c>
      <c r="Y43" s="3">
        <v>8</v>
      </c>
      <c r="Z43" s="3">
        <v>9</v>
      </c>
      <c r="AA43" s="3">
        <v>8</v>
      </c>
    </row>
    <row r="44" spans="2:27" x14ac:dyDescent="0.25">
      <c r="B44" s="2" t="s">
        <v>39</v>
      </c>
      <c r="C44" s="3">
        <v>53</v>
      </c>
      <c r="D44" s="3">
        <v>53</v>
      </c>
      <c r="E44" s="3">
        <v>53</v>
      </c>
      <c r="F44" s="3">
        <v>53</v>
      </c>
      <c r="G44" s="3">
        <v>52</v>
      </c>
      <c r="H44" s="3">
        <v>51</v>
      </c>
      <c r="I44" s="3">
        <v>47</v>
      </c>
      <c r="J44" s="3">
        <v>46</v>
      </c>
      <c r="K44" s="3">
        <v>47</v>
      </c>
      <c r="L44" s="3">
        <v>43</v>
      </c>
      <c r="M44" s="3">
        <v>37</v>
      </c>
      <c r="N44" s="3">
        <v>33</v>
      </c>
      <c r="O44" s="3">
        <v>33</v>
      </c>
      <c r="P44" s="3">
        <v>33</v>
      </c>
      <c r="Q44" s="3">
        <v>31</v>
      </c>
      <c r="R44" s="3">
        <v>29</v>
      </c>
      <c r="S44" s="3">
        <v>31</v>
      </c>
      <c r="T44" s="3">
        <v>26</v>
      </c>
      <c r="U44" s="3">
        <v>23</v>
      </c>
      <c r="V44" s="3">
        <v>22</v>
      </c>
      <c r="W44" s="3">
        <v>20</v>
      </c>
      <c r="X44" s="3">
        <v>18</v>
      </c>
      <c r="Y44" s="3">
        <v>17</v>
      </c>
      <c r="Z44" s="3">
        <v>17</v>
      </c>
      <c r="AA44" s="3">
        <v>17</v>
      </c>
    </row>
    <row r="45" spans="2:27" x14ac:dyDescent="0.25">
      <c r="B45" s="2" t="s">
        <v>40</v>
      </c>
      <c r="C45" s="3">
        <v>73</v>
      </c>
      <c r="D45" s="3">
        <v>73</v>
      </c>
      <c r="E45" s="3">
        <v>73</v>
      </c>
      <c r="F45" s="3">
        <v>72</v>
      </c>
      <c r="G45" s="3">
        <v>69</v>
      </c>
      <c r="H45" s="3">
        <v>68</v>
      </c>
      <c r="I45" s="3">
        <v>64</v>
      </c>
      <c r="J45" s="3">
        <v>60</v>
      </c>
      <c r="K45" s="3">
        <v>58</v>
      </c>
      <c r="L45" s="3">
        <v>55</v>
      </c>
      <c r="M45" s="3">
        <v>52</v>
      </c>
      <c r="N45" s="3">
        <v>51</v>
      </c>
      <c r="O45" s="3">
        <v>47</v>
      </c>
      <c r="P45" s="3">
        <v>44</v>
      </c>
      <c r="Q45" s="3">
        <v>43</v>
      </c>
      <c r="R45" s="3">
        <v>41</v>
      </c>
      <c r="S45" s="3">
        <v>40</v>
      </c>
      <c r="T45" s="3">
        <v>40</v>
      </c>
      <c r="U45" s="3">
        <v>38</v>
      </c>
      <c r="V45" s="3">
        <v>36</v>
      </c>
      <c r="W45" s="3">
        <v>32</v>
      </c>
      <c r="X45" s="3">
        <v>34</v>
      </c>
      <c r="Y45" s="3">
        <v>33</v>
      </c>
      <c r="Z45" s="3">
        <v>32</v>
      </c>
      <c r="AA45" s="3">
        <v>30</v>
      </c>
    </row>
    <row r="46" spans="2:27" x14ac:dyDescent="0.25">
      <c r="B46" s="2" t="s">
        <v>41</v>
      </c>
      <c r="C46" s="3">
        <v>93</v>
      </c>
      <c r="D46" s="3">
        <v>93</v>
      </c>
      <c r="E46" s="3">
        <v>93</v>
      </c>
      <c r="F46" s="3">
        <v>92</v>
      </c>
      <c r="G46" s="3">
        <v>91</v>
      </c>
      <c r="H46" s="3">
        <v>89</v>
      </c>
      <c r="I46" s="3">
        <v>84</v>
      </c>
      <c r="J46" s="3">
        <v>80</v>
      </c>
      <c r="K46" s="3">
        <v>75</v>
      </c>
      <c r="L46" s="3">
        <v>72</v>
      </c>
      <c r="M46" s="3">
        <v>70</v>
      </c>
      <c r="N46" s="3">
        <v>68</v>
      </c>
      <c r="O46" s="3">
        <v>63</v>
      </c>
      <c r="P46" s="3">
        <v>63</v>
      </c>
      <c r="Q46" s="3">
        <v>61</v>
      </c>
      <c r="R46" s="3">
        <v>60</v>
      </c>
      <c r="S46" s="3">
        <v>60</v>
      </c>
      <c r="T46" s="3">
        <v>58</v>
      </c>
      <c r="U46" s="3">
        <v>57</v>
      </c>
      <c r="V46" s="3">
        <v>56</v>
      </c>
      <c r="W46" s="3">
        <v>53</v>
      </c>
      <c r="X46" s="3">
        <v>52</v>
      </c>
      <c r="Y46" s="3">
        <v>50</v>
      </c>
      <c r="Z46" s="3">
        <v>48</v>
      </c>
      <c r="AA46" s="3">
        <v>47</v>
      </c>
    </row>
    <row r="47" spans="2:27" x14ac:dyDescent="0.25">
      <c r="B47" s="2" t="s">
        <v>42</v>
      </c>
      <c r="C47" s="3">
        <v>47</v>
      </c>
      <c r="D47" s="3">
        <v>46</v>
      </c>
      <c r="E47" s="3">
        <v>45</v>
      </c>
      <c r="F47" s="3">
        <v>44</v>
      </c>
      <c r="G47" s="3">
        <v>41</v>
      </c>
      <c r="H47" s="3">
        <v>39</v>
      </c>
      <c r="I47" s="3">
        <v>37</v>
      </c>
      <c r="J47" s="3">
        <v>38</v>
      </c>
      <c r="K47" s="3">
        <v>37</v>
      </c>
      <c r="L47" s="3">
        <v>35</v>
      </c>
      <c r="M47" s="3">
        <v>34</v>
      </c>
      <c r="N47" s="3">
        <v>29</v>
      </c>
      <c r="O47" s="3">
        <v>25</v>
      </c>
      <c r="P47" s="3">
        <v>25</v>
      </c>
      <c r="Q47" s="3">
        <v>22</v>
      </c>
      <c r="R47" s="3">
        <v>22</v>
      </c>
      <c r="S47" s="3">
        <v>22</v>
      </c>
      <c r="T47" s="3">
        <v>19</v>
      </c>
      <c r="U47" s="3">
        <v>17</v>
      </c>
      <c r="V47" s="3">
        <v>18</v>
      </c>
      <c r="W47" s="3">
        <v>18</v>
      </c>
      <c r="X47" s="3">
        <v>16</v>
      </c>
      <c r="Y47" s="3">
        <v>17</v>
      </c>
      <c r="Z47" s="3">
        <v>15</v>
      </c>
      <c r="AA47" s="3">
        <v>14</v>
      </c>
    </row>
    <row r="48" spans="2:27" x14ac:dyDescent="0.25">
      <c r="B48" s="2" t="s">
        <v>43</v>
      </c>
      <c r="C48" s="3">
        <v>47</v>
      </c>
      <c r="D48" s="3">
        <v>46</v>
      </c>
      <c r="E48" s="3">
        <v>46</v>
      </c>
      <c r="F48" s="3">
        <v>44</v>
      </c>
      <c r="G48" s="3">
        <v>45</v>
      </c>
      <c r="H48" s="3">
        <v>44</v>
      </c>
      <c r="I48" s="3">
        <v>41</v>
      </c>
      <c r="J48" s="3">
        <v>39</v>
      </c>
      <c r="K48" s="3">
        <v>37</v>
      </c>
      <c r="L48" s="3">
        <v>35</v>
      </c>
      <c r="M48" s="3">
        <v>32</v>
      </c>
      <c r="N48" s="3">
        <v>26</v>
      </c>
      <c r="O48" s="3">
        <v>22</v>
      </c>
      <c r="P48" s="3">
        <v>19</v>
      </c>
      <c r="Q48" s="3">
        <v>16</v>
      </c>
      <c r="R48" s="3">
        <v>14</v>
      </c>
      <c r="S48" s="3">
        <v>15</v>
      </c>
      <c r="T48" s="3">
        <v>14</v>
      </c>
      <c r="U48" s="3">
        <v>12</v>
      </c>
      <c r="V48" s="3">
        <v>11</v>
      </c>
      <c r="W48" s="3">
        <v>11</v>
      </c>
      <c r="X48" s="3">
        <v>9</v>
      </c>
      <c r="Y48" s="3">
        <v>8</v>
      </c>
      <c r="Z48" s="3">
        <v>8</v>
      </c>
      <c r="AA48" s="3">
        <v>8</v>
      </c>
    </row>
    <row r="49" spans="2:27" x14ac:dyDescent="0.25">
      <c r="B49" s="2" t="s">
        <v>44</v>
      </c>
      <c r="C49" s="3">
        <v>79</v>
      </c>
      <c r="D49" s="3">
        <v>78</v>
      </c>
      <c r="E49" s="3">
        <v>79</v>
      </c>
      <c r="F49" s="3">
        <v>77</v>
      </c>
      <c r="G49" s="3">
        <v>72</v>
      </c>
      <c r="H49" s="3">
        <v>66</v>
      </c>
      <c r="I49" s="3">
        <v>60</v>
      </c>
      <c r="J49" s="3">
        <v>55</v>
      </c>
      <c r="K49" s="3">
        <v>50</v>
      </c>
      <c r="L49" s="3">
        <v>49</v>
      </c>
      <c r="M49" s="3">
        <v>48</v>
      </c>
      <c r="N49" s="3">
        <v>44</v>
      </c>
      <c r="O49" s="3">
        <v>42</v>
      </c>
      <c r="P49" s="3">
        <v>40</v>
      </c>
      <c r="Q49" s="3">
        <v>35</v>
      </c>
      <c r="R49" s="3">
        <v>32</v>
      </c>
      <c r="S49" s="3">
        <v>31</v>
      </c>
      <c r="T49" s="3">
        <v>29</v>
      </c>
      <c r="U49" s="3">
        <v>28</v>
      </c>
      <c r="V49" s="3">
        <v>28</v>
      </c>
      <c r="W49" s="3">
        <v>25</v>
      </c>
      <c r="X49" s="3">
        <v>24</v>
      </c>
      <c r="Y49" s="3">
        <v>26</v>
      </c>
      <c r="Z49" s="3">
        <v>24</v>
      </c>
      <c r="AA49" s="3">
        <v>23</v>
      </c>
    </row>
    <row r="50" spans="2:27" x14ac:dyDescent="0.25">
      <c r="B50" s="2" t="s">
        <v>45</v>
      </c>
      <c r="C50" s="3">
        <v>171</v>
      </c>
      <c r="D50" s="3">
        <v>170</v>
      </c>
      <c r="E50" s="3">
        <v>172</v>
      </c>
      <c r="F50" s="3">
        <v>170</v>
      </c>
      <c r="G50" s="3">
        <v>160</v>
      </c>
      <c r="H50" s="3">
        <v>157</v>
      </c>
      <c r="I50" s="3">
        <v>146</v>
      </c>
      <c r="J50" s="3">
        <v>139</v>
      </c>
      <c r="K50" s="3">
        <v>132</v>
      </c>
      <c r="L50" s="3">
        <v>126</v>
      </c>
      <c r="M50" s="3">
        <v>127</v>
      </c>
      <c r="N50" s="3">
        <v>115</v>
      </c>
      <c r="O50" s="3">
        <v>106</v>
      </c>
      <c r="P50" s="3">
        <v>98</v>
      </c>
      <c r="Q50" s="3">
        <v>86</v>
      </c>
      <c r="R50" s="3">
        <v>83</v>
      </c>
      <c r="S50" s="3">
        <v>81</v>
      </c>
      <c r="T50" s="3">
        <v>73</v>
      </c>
      <c r="U50" s="3">
        <v>70</v>
      </c>
      <c r="V50" s="3">
        <v>67</v>
      </c>
      <c r="W50" s="3">
        <v>60</v>
      </c>
      <c r="X50" s="3">
        <v>59</v>
      </c>
      <c r="Y50" s="3">
        <v>59</v>
      </c>
      <c r="Z50" s="3">
        <v>58</v>
      </c>
      <c r="AA50" s="3">
        <v>56</v>
      </c>
    </row>
    <row r="51" spans="2:27" x14ac:dyDescent="0.25">
      <c r="B51" s="2" t="s">
        <v>46</v>
      </c>
      <c r="C51" s="3">
        <v>57</v>
      </c>
      <c r="D51" s="3">
        <v>56</v>
      </c>
      <c r="E51" s="3">
        <v>56</v>
      </c>
      <c r="F51" s="3">
        <v>55</v>
      </c>
      <c r="G51" s="3">
        <v>53</v>
      </c>
      <c r="H51" s="3">
        <v>51</v>
      </c>
      <c r="I51" s="3">
        <v>45</v>
      </c>
      <c r="J51" s="3">
        <v>44</v>
      </c>
      <c r="K51" s="3">
        <v>40</v>
      </c>
      <c r="L51" s="3">
        <v>39</v>
      </c>
      <c r="M51" s="3">
        <v>38</v>
      </c>
      <c r="N51" s="3">
        <v>34</v>
      </c>
      <c r="O51" s="3">
        <v>33</v>
      </c>
      <c r="P51" s="3">
        <v>33</v>
      </c>
      <c r="Q51" s="3">
        <v>31</v>
      </c>
      <c r="R51" s="3">
        <v>31</v>
      </c>
      <c r="S51" s="3">
        <v>30</v>
      </c>
      <c r="T51" s="3">
        <v>29</v>
      </c>
      <c r="U51" s="3">
        <v>30</v>
      </c>
      <c r="V51" s="3">
        <v>28</v>
      </c>
      <c r="W51" s="3">
        <v>26</v>
      </c>
      <c r="X51" s="3">
        <v>25</v>
      </c>
      <c r="Y51" s="3">
        <v>23</v>
      </c>
      <c r="Z51" s="3">
        <v>21</v>
      </c>
      <c r="AA51" s="3">
        <v>20</v>
      </c>
    </row>
    <row r="52" spans="2:27" x14ac:dyDescent="0.25">
      <c r="B52" s="2" t="s">
        <v>47</v>
      </c>
      <c r="C52" s="3">
        <v>146</v>
      </c>
      <c r="D52" s="3">
        <v>147</v>
      </c>
      <c r="E52" s="3">
        <v>147</v>
      </c>
      <c r="F52" s="3">
        <v>144</v>
      </c>
      <c r="G52" s="3">
        <v>138</v>
      </c>
      <c r="H52" s="3">
        <v>131</v>
      </c>
      <c r="I52" s="3">
        <v>123</v>
      </c>
      <c r="J52" s="3">
        <v>115</v>
      </c>
      <c r="K52" s="3">
        <v>109</v>
      </c>
      <c r="L52" s="3">
        <v>108</v>
      </c>
      <c r="M52" s="3">
        <v>103</v>
      </c>
      <c r="N52" s="3">
        <v>98</v>
      </c>
      <c r="O52" s="3">
        <v>92</v>
      </c>
      <c r="P52" s="3">
        <v>90</v>
      </c>
      <c r="Q52" s="3">
        <v>82</v>
      </c>
      <c r="R52" s="3">
        <v>76</v>
      </c>
      <c r="S52" s="3">
        <v>75</v>
      </c>
      <c r="T52" s="3">
        <v>74</v>
      </c>
      <c r="U52" s="3">
        <v>70</v>
      </c>
      <c r="V52" s="3">
        <v>65</v>
      </c>
      <c r="W52" s="3">
        <v>60</v>
      </c>
      <c r="X52" s="3">
        <v>58</v>
      </c>
      <c r="Y52" s="3">
        <v>59</v>
      </c>
      <c r="Z52" s="3">
        <v>55</v>
      </c>
      <c r="AA52" s="3">
        <v>54</v>
      </c>
    </row>
    <row r="53" spans="2:27" x14ac:dyDescent="0.25">
      <c r="B53" s="2" t="s">
        <v>48</v>
      </c>
      <c r="C53" s="3">
        <v>369</v>
      </c>
      <c r="D53" s="3">
        <v>367</v>
      </c>
      <c r="E53" s="3">
        <v>359</v>
      </c>
      <c r="F53" s="3">
        <v>346</v>
      </c>
      <c r="G53" s="3">
        <v>326</v>
      </c>
      <c r="H53" s="3">
        <v>311</v>
      </c>
      <c r="I53" s="3">
        <v>273</v>
      </c>
      <c r="J53" s="3">
        <v>257</v>
      </c>
      <c r="K53" s="3">
        <v>237</v>
      </c>
      <c r="L53" s="3">
        <v>226</v>
      </c>
      <c r="M53" s="3">
        <v>215</v>
      </c>
      <c r="N53" s="3">
        <v>197</v>
      </c>
      <c r="O53" s="3">
        <v>176</v>
      </c>
      <c r="P53" s="3">
        <v>166</v>
      </c>
      <c r="Q53" s="3">
        <v>154</v>
      </c>
      <c r="R53" s="3">
        <v>137</v>
      </c>
      <c r="S53" s="3">
        <v>135</v>
      </c>
      <c r="T53" s="3">
        <v>122</v>
      </c>
      <c r="U53" s="3">
        <v>109</v>
      </c>
      <c r="V53" s="3">
        <v>103</v>
      </c>
      <c r="W53" s="3">
        <v>94</v>
      </c>
      <c r="X53" s="3">
        <v>89</v>
      </c>
      <c r="Y53" s="3">
        <v>86</v>
      </c>
      <c r="Z53" s="3">
        <v>86</v>
      </c>
      <c r="AA53" s="3">
        <v>84</v>
      </c>
    </row>
    <row r="54" spans="2:27" x14ac:dyDescent="0.25">
      <c r="B54" s="2" t="s">
        <v>49</v>
      </c>
      <c r="C54" s="3">
        <v>134</v>
      </c>
      <c r="D54" s="3">
        <v>133</v>
      </c>
      <c r="E54" s="3">
        <v>132</v>
      </c>
      <c r="F54" s="3">
        <v>125</v>
      </c>
      <c r="G54" s="3">
        <v>122</v>
      </c>
      <c r="H54" s="3">
        <v>120</v>
      </c>
      <c r="I54" s="3">
        <v>111</v>
      </c>
      <c r="J54" s="3">
        <v>107</v>
      </c>
      <c r="K54" s="3">
        <v>103</v>
      </c>
      <c r="L54" s="3">
        <v>101</v>
      </c>
      <c r="M54" s="3">
        <v>97</v>
      </c>
      <c r="N54" s="3">
        <v>91</v>
      </c>
      <c r="O54" s="3">
        <v>85</v>
      </c>
      <c r="P54" s="3">
        <v>82</v>
      </c>
      <c r="Q54" s="3">
        <v>77</v>
      </c>
      <c r="R54" s="3">
        <v>69</v>
      </c>
      <c r="S54" s="3">
        <v>67</v>
      </c>
      <c r="T54" s="3">
        <v>65</v>
      </c>
      <c r="U54" s="3">
        <v>58</v>
      </c>
      <c r="V54" s="3">
        <v>54</v>
      </c>
      <c r="W54" s="3">
        <v>51</v>
      </c>
      <c r="X54" s="3">
        <v>50</v>
      </c>
      <c r="Y54" s="3">
        <v>49</v>
      </c>
      <c r="Z54" s="3">
        <v>49</v>
      </c>
      <c r="AA54" s="3">
        <v>47</v>
      </c>
    </row>
    <row r="55" spans="2:27" x14ac:dyDescent="0.25">
      <c r="B55" s="2" t="s">
        <v>50</v>
      </c>
      <c r="C55" s="3">
        <v>5051</v>
      </c>
      <c r="D55" s="3">
        <v>5018</v>
      </c>
      <c r="E55" s="3">
        <v>4981</v>
      </c>
      <c r="F55" s="3">
        <v>4842</v>
      </c>
      <c r="G55" s="3">
        <v>4654</v>
      </c>
      <c r="H55" s="3">
        <v>4484</v>
      </c>
      <c r="I55" s="3">
        <v>4087</v>
      </c>
      <c r="J55" s="3">
        <v>3841</v>
      </c>
      <c r="K55" s="3">
        <v>3628</v>
      </c>
      <c r="L55" s="3">
        <v>3470</v>
      </c>
      <c r="M55" s="3">
        <v>3318</v>
      </c>
      <c r="N55" s="3">
        <v>3078</v>
      </c>
      <c r="O55" s="3">
        <v>2839</v>
      </c>
      <c r="P55" s="3">
        <v>2667</v>
      </c>
      <c r="Q55" s="3">
        <v>2444</v>
      </c>
      <c r="R55" s="3">
        <v>2268</v>
      </c>
      <c r="S55" s="3">
        <v>2227</v>
      </c>
      <c r="T55" s="3">
        <v>2107</v>
      </c>
      <c r="U55" s="3">
        <v>2003</v>
      </c>
      <c r="V55" s="3">
        <v>1895</v>
      </c>
      <c r="W55" s="3">
        <v>1772</v>
      </c>
      <c r="X55" s="3">
        <v>1717</v>
      </c>
      <c r="Y55" s="3">
        <v>1684</v>
      </c>
      <c r="Z55" s="3">
        <v>1603</v>
      </c>
      <c r="AA55" s="3">
        <v>1532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D822A-7AF9-4ECB-AF99-E2178E9F9A2D}">
  <sheetPr>
    <tabColor theme="9" tint="0.79998168889431442"/>
  </sheetPr>
  <dimension ref="B3:AC70"/>
  <sheetViews>
    <sheetView showGridLines="0" showRowColHeaders="0" workbookViewId="0">
      <selection activeCell="X3" sqref="X3:AA3"/>
    </sheetView>
  </sheetViews>
  <sheetFormatPr baseColWidth="10" defaultRowHeight="12" x14ac:dyDescent="0.25"/>
  <cols>
    <col min="1" max="1" width="4.28515625" style="25" customWidth="1"/>
    <col min="2" max="2" width="25.42578125" style="26" customWidth="1"/>
    <col min="3" max="27" width="7.5703125" style="26" customWidth="1"/>
    <col min="28" max="29" width="11.42578125" style="26"/>
    <col min="30" max="16384" width="11.42578125" style="25"/>
  </cols>
  <sheetData>
    <row r="3" spans="2:27" ht="42.6" customHeight="1" x14ac:dyDescent="0.25">
      <c r="B3" s="86" t="str">
        <f>P_prod!E2</f>
        <v>Antall melkeleverandører/ hentepunkt i Trøndelag 1995 - 2019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31" t="str">
        <f>IF(P_prod!R5=0," ",P_prod!R5)</f>
        <v xml:space="preserve"> </v>
      </c>
      <c r="S3" s="31" t="str">
        <f>IF(P_prod!S5=0," ",P_prod!S5)</f>
        <v xml:space="preserve"> </v>
      </c>
      <c r="T3" s="31" t="str">
        <f>IF(P_prod!T5=0," ",P_prod!T5)</f>
        <v xml:space="preserve"> </v>
      </c>
      <c r="U3" s="31" t="str">
        <f>IF(P_prod!U5=0," ",P_prod!U5)</f>
        <v xml:space="preserve"> </v>
      </c>
      <c r="V3" s="31" t="str">
        <f>IF(P_prod!V5=0," ",P_prod!V5)</f>
        <v xml:space="preserve"> </v>
      </c>
      <c r="W3" s="31" t="str">
        <f>IF(P_prod!W5=0," ",P_prod!W5)</f>
        <v xml:space="preserve"> </v>
      </c>
      <c r="X3" s="87" t="s">
        <v>54</v>
      </c>
      <c r="Y3" s="87"/>
      <c r="Z3" s="87"/>
      <c r="AA3" s="87"/>
    </row>
    <row r="4" spans="2:27" x14ac:dyDescent="0.25">
      <c r="B4" s="31" t="s">
        <v>53</v>
      </c>
      <c r="C4" s="36">
        <f>IF(P_prod!C6=0," ",P_prod!C6)</f>
        <v>1995</v>
      </c>
      <c r="D4" s="36">
        <f>IF(P_prod!D6=0," ",P_prod!D6)</f>
        <v>1996</v>
      </c>
      <c r="E4" s="36">
        <f>IF(P_prod!E6=0," ",P_prod!E6)</f>
        <v>1997</v>
      </c>
      <c r="F4" s="36">
        <f>IF(P_prod!F6=0," ",P_prod!F6)</f>
        <v>1998</v>
      </c>
      <c r="G4" s="36">
        <f>IF(P_prod!G6=0," ",P_prod!G6)</f>
        <v>1999</v>
      </c>
      <c r="H4" s="36">
        <f>IF(P_prod!H6=0," ",P_prod!H6)</f>
        <v>2000</v>
      </c>
      <c r="I4" s="36">
        <f>IF(P_prod!I6=0," ",P_prod!I6)</f>
        <v>2001</v>
      </c>
      <c r="J4" s="36">
        <f>IF(P_prod!J6=0," ",P_prod!J6)</f>
        <v>2002</v>
      </c>
      <c r="K4" s="36">
        <f>IF(P_prod!K6=0," ",P_prod!K6)</f>
        <v>2003</v>
      </c>
      <c r="L4" s="36">
        <f>IF(P_prod!L6=0," ",P_prod!L6)</f>
        <v>2004</v>
      </c>
      <c r="M4" s="36">
        <f>IF(P_prod!M6=0," ",P_prod!M6)</f>
        <v>2005</v>
      </c>
      <c r="N4" s="36">
        <f>IF(P_prod!N6=0," ",P_prod!N6)</f>
        <v>2006</v>
      </c>
      <c r="O4" s="36">
        <f>IF(P_prod!O6=0," ",P_prod!O6)</f>
        <v>2007</v>
      </c>
      <c r="P4" s="36">
        <f>IF(P_prod!P6=0," ",P_prod!P6)</f>
        <v>2008</v>
      </c>
      <c r="Q4" s="36">
        <f>IF(P_prod!Q6=0," ",P_prod!Q6)</f>
        <v>2009</v>
      </c>
      <c r="R4" s="36">
        <f>IF(P_prod!R6=0," ",P_prod!R6)</f>
        <v>2010</v>
      </c>
      <c r="S4" s="36">
        <f>IF(P_prod!S6=0," ",P_prod!S6)</f>
        <v>2011</v>
      </c>
      <c r="T4" s="36">
        <f>IF(P_prod!T6=0," ",P_prod!T6)</f>
        <v>2012</v>
      </c>
      <c r="U4" s="36">
        <f>IF(P_prod!U6=0," ",P_prod!U6)</f>
        <v>2013</v>
      </c>
      <c r="V4" s="36">
        <f>IF(P_prod!V6=0," ",P_prod!V6)</f>
        <v>2014</v>
      </c>
      <c r="W4" s="36">
        <f>IF(P_prod!W6=0," ",P_prod!W6)</f>
        <v>2015</v>
      </c>
      <c r="X4" s="36">
        <f>IF(P_prod!X6=0," ",P_prod!X6)</f>
        <v>2016</v>
      </c>
      <c r="Y4" s="36">
        <f>IF(P_prod!Y6=0," ",P_prod!Y6)</f>
        <v>2017</v>
      </c>
      <c r="Z4" s="36">
        <f>IF(P_prod!Z6=0," ",P_prod!Z6)</f>
        <v>2018</v>
      </c>
      <c r="AA4" s="36">
        <f>IF(P_prod!AA6=0," ",P_prod!AA6)</f>
        <v>2019</v>
      </c>
    </row>
    <row r="5" spans="2:27" x14ac:dyDescent="0.25">
      <c r="B5" s="30" t="str">
        <f>IF(P_prod!B7=0," ",P_prod!B7)</f>
        <v>5001 Trondheim</v>
      </c>
      <c r="C5" s="30">
        <f>IF(P_prod!C7=0," ",P_prod!C7)</f>
        <v>87</v>
      </c>
      <c r="D5" s="30">
        <f>IF(P_prod!D7=0," ",P_prod!D7)</f>
        <v>86</v>
      </c>
      <c r="E5" s="30">
        <f>IF(P_prod!E7=0," ",P_prod!E7)</f>
        <v>84</v>
      </c>
      <c r="F5" s="30">
        <f>IF(P_prod!F7=0," ",P_prod!F7)</f>
        <v>81</v>
      </c>
      <c r="G5" s="30">
        <f>IF(P_prod!G7=0," ",P_prod!G7)</f>
        <v>80</v>
      </c>
      <c r="H5" s="30">
        <f>IF(P_prod!H7=0," ",P_prod!H7)</f>
        <v>76</v>
      </c>
      <c r="I5" s="30">
        <f>IF(P_prod!I7=0," ",P_prod!I7)</f>
        <v>67</v>
      </c>
      <c r="J5" s="30">
        <f>IF(P_prod!J7=0," ",P_prod!J7)</f>
        <v>59</v>
      </c>
      <c r="K5" s="30">
        <f>IF(P_prod!K7=0," ",P_prod!K7)</f>
        <v>56</v>
      </c>
      <c r="L5" s="30">
        <f>IF(P_prod!L7=0," ",P_prod!L7)</f>
        <v>52</v>
      </c>
      <c r="M5" s="30">
        <f>IF(P_prod!M7=0," ",P_prod!M7)</f>
        <v>50</v>
      </c>
      <c r="N5" s="30">
        <f>IF(P_prod!N7=0," ",P_prod!N7)</f>
        <v>43</v>
      </c>
      <c r="O5" s="30">
        <f>IF(P_prod!O7=0," ",P_prod!O7)</f>
        <v>39</v>
      </c>
      <c r="P5" s="30">
        <f>IF(P_prod!P7=0," ",P_prod!P7)</f>
        <v>36</v>
      </c>
      <c r="Q5" s="30">
        <f>IF(P_prod!Q7=0," ",P_prod!Q7)</f>
        <v>34</v>
      </c>
      <c r="R5" s="30">
        <f>IF(P_prod!R7=0," ",P_prod!R7)</f>
        <v>33</v>
      </c>
      <c r="S5" s="30">
        <f>IF(P_prod!S7=0," ",P_prod!S7)</f>
        <v>34</v>
      </c>
      <c r="T5" s="30">
        <f>IF(P_prod!T7=0," ",P_prod!T7)</f>
        <v>33</v>
      </c>
      <c r="U5" s="30">
        <f>IF(P_prod!U7=0," ",P_prod!U7)</f>
        <v>31</v>
      </c>
      <c r="V5" s="30">
        <f>IF(P_prod!V7=0," ",P_prod!V7)</f>
        <v>29</v>
      </c>
      <c r="W5" s="30">
        <f>IF(P_prod!W7=0," ",P_prod!W7)</f>
        <v>26</v>
      </c>
      <c r="X5" s="30">
        <f>IF(P_prod!X7=0," ",P_prod!X7)</f>
        <v>25</v>
      </c>
      <c r="Y5" s="30">
        <f>IF(P_prod!Y7=0," ",P_prod!Y7)</f>
        <v>27</v>
      </c>
      <c r="Z5" s="30">
        <f>IF(P_prod!Z7=0," ",P_prod!Z7)</f>
        <v>22</v>
      </c>
      <c r="AA5" s="30">
        <f>IF(P_prod!AA7=0," ",P_prod!AA7)</f>
        <v>22</v>
      </c>
    </row>
    <row r="6" spans="2:27" x14ac:dyDescent="0.25">
      <c r="B6" s="30" t="str">
        <f>IF(P_prod!B8=0," ",P_prod!B8)</f>
        <v>5004 Steinkjer</v>
      </c>
      <c r="C6" s="30">
        <f>IF(P_prod!C8=0," ",P_prod!C8)</f>
        <v>387</v>
      </c>
      <c r="D6" s="30">
        <f>IF(P_prod!D8=0," ",P_prod!D8)</f>
        <v>385</v>
      </c>
      <c r="E6" s="30">
        <f>IF(P_prod!E8=0," ",P_prod!E8)</f>
        <v>386</v>
      </c>
      <c r="F6" s="30">
        <f>IF(P_prod!F8=0," ",P_prod!F8)</f>
        <v>380</v>
      </c>
      <c r="G6" s="30">
        <f>IF(P_prod!G8=0," ",P_prod!G8)</f>
        <v>367</v>
      </c>
      <c r="H6" s="30">
        <f>IF(P_prod!H8=0," ",P_prod!H8)</f>
        <v>351</v>
      </c>
      <c r="I6" s="30">
        <f>IF(P_prod!I8=0," ",P_prod!I8)</f>
        <v>325</v>
      </c>
      <c r="J6" s="30">
        <f>IF(P_prod!J8=0," ",P_prod!J8)</f>
        <v>301</v>
      </c>
      <c r="K6" s="30">
        <f>IF(P_prod!K8=0," ",P_prod!K8)</f>
        <v>278</v>
      </c>
      <c r="L6" s="30">
        <f>IF(P_prod!L8=0," ",P_prod!L8)</f>
        <v>274</v>
      </c>
      <c r="M6" s="30">
        <f>IF(P_prod!M8=0," ",P_prod!M8)</f>
        <v>263</v>
      </c>
      <c r="N6" s="30">
        <f>IF(P_prod!N8=0," ",P_prod!N8)</f>
        <v>244</v>
      </c>
      <c r="O6" s="30">
        <f>IF(P_prod!O8=0," ",P_prod!O8)</f>
        <v>216</v>
      </c>
      <c r="P6" s="30">
        <f>IF(P_prod!P8=0," ",P_prod!P8)</f>
        <v>205</v>
      </c>
      <c r="Q6" s="30">
        <f>IF(P_prod!Q8=0," ",P_prod!Q8)</f>
        <v>187</v>
      </c>
      <c r="R6" s="30">
        <f>IF(P_prod!R8=0," ",P_prod!R8)</f>
        <v>179</v>
      </c>
      <c r="S6" s="30">
        <f>IF(P_prod!S8=0," ",P_prod!S8)</f>
        <v>179</v>
      </c>
      <c r="T6" s="30">
        <f>IF(P_prod!T8=0," ",P_prod!T8)</f>
        <v>168</v>
      </c>
      <c r="U6" s="30">
        <f>IF(P_prod!U8=0," ",P_prod!U8)</f>
        <v>161</v>
      </c>
      <c r="V6" s="30">
        <f>IF(P_prod!V8=0," ",P_prod!V8)</f>
        <v>152</v>
      </c>
      <c r="W6" s="30">
        <f>IF(P_prod!W8=0," ",P_prod!W8)</f>
        <v>133</v>
      </c>
      <c r="X6" s="30">
        <f>IF(P_prod!X8=0," ",P_prod!X8)</f>
        <v>128</v>
      </c>
      <c r="Y6" s="30">
        <f>IF(P_prod!Y8=0," ",P_prod!Y8)</f>
        <v>124</v>
      </c>
      <c r="Z6" s="30">
        <f>IF(P_prod!Z8=0," ",P_prod!Z8)</f>
        <v>123</v>
      </c>
      <c r="AA6" s="30">
        <f>IF(P_prod!AA8=0," ",P_prod!AA8)</f>
        <v>118</v>
      </c>
    </row>
    <row r="7" spans="2:27" x14ac:dyDescent="0.25">
      <c r="B7" s="30" t="str">
        <f>IF(P_prod!B9=0," ",P_prod!B9)</f>
        <v>5005 Namsos</v>
      </c>
      <c r="C7" s="30">
        <f>IF(P_prod!C9=0," ",P_prod!C9)</f>
        <v>73</v>
      </c>
      <c r="D7" s="30">
        <f>IF(P_prod!D9=0," ",P_prod!D9)</f>
        <v>73</v>
      </c>
      <c r="E7" s="30">
        <f>IF(P_prod!E9=0," ",P_prod!E9)</f>
        <v>73</v>
      </c>
      <c r="F7" s="30">
        <f>IF(P_prod!F9=0," ",P_prod!F9)</f>
        <v>71</v>
      </c>
      <c r="G7" s="30">
        <f>IF(P_prod!G9=0," ",P_prod!G9)</f>
        <v>71</v>
      </c>
      <c r="H7" s="30">
        <f>IF(P_prod!H9=0," ",P_prod!H9)</f>
        <v>70</v>
      </c>
      <c r="I7" s="30">
        <f>IF(P_prod!I9=0," ",P_prod!I9)</f>
        <v>61</v>
      </c>
      <c r="J7" s="30">
        <f>IF(P_prod!J9=0," ",P_prod!J9)</f>
        <v>60</v>
      </c>
      <c r="K7" s="30">
        <f>IF(P_prod!K9=0," ",P_prod!K9)</f>
        <v>51</v>
      </c>
      <c r="L7" s="30">
        <f>IF(P_prod!L9=0," ",P_prod!L9)</f>
        <v>46</v>
      </c>
      <c r="M7" s="30">
        <f>IF(P_prod!M9=0," ",P_prod!M9)</f>
        <v>44</v>
      </c>
      <c r="N7" s="30">
        <f>IF(P_prod!N9=0," ",P_prod!N9)</f>
        <v>42</v>
      </c>
      <c r="O7" s="30">
        <f>IF(P_prod!O9=0," ",P_prod!O9)</f>
        <v>32</v>
      </c>
      <c r="P7" s="30">
        <f>IF(P_prod!P9=0," ",P_prod!P9)</f>
        <v>30</v>
      </c>
      <c r="Q7" s="30">
        <f>IF(P_prod!Q9=0," ",P_prod!Q9)</f>
        <v>27</v>
      </c>
      <c r="R7" s="30">
        <f>IF(P_prod!R9=0," ",P_prod!R9)</f>
        <v>27</v>
      </c>
      <c r="S7" s="30">
        <f>IF(P_prod!S9=0," ",P_prod!S9)</f>
        <v>27</v>
      </c>
      <c r="T7" s="30">
        <f>IF(P_prod!T9=0," ",P_prod!T9)</f>
        <v>25</v>
      </c>
      <c r="U7" s="30">
        <f>IF(P_prod!U9=0," ",P_prod!U9)</f>
        <v>21</v>
      </c>
      <c r="V7" s="30">
        <f>IF(P_prod!V9=0," ",P_prod!V9)</f>
        <v>24</v>
      </c>
      <c r="W7" s="30">
        <f>IF(P_prod!W9=0," ",P_prod!W9)</f>
        <v>21</v>
      </c>
      <c r="X7" s="30">
        <f>IF(P_prod!X9=0," ",P_prod!X9)</f>
        <v>21</v>
      </c>
      <c r="Y7" s="30">
        <f>IF(P_prod!Y9=0," ",P_prod!Y9)</f>
        <v>19</v>
      </c>
      <c r="Z7" s="30">
        <f>IF(P_prod!Z9=0," ",P_prod!Z9)</f>
        <v>20</v>
      </c>
      <c r="AA7" s="30">
        <f>IF(P_prod!AA9=0," ",P_prod!AA9)</f>
        <v>19</v>
      </c>
    </row>
    <row r="8" spans="2:27" x14ac:dyDescent="0.25">
      <c r="B8" s="30" t="str">
        <f>IF(P_prod!B10=0," ",P_prod!B10)</f>
        <v>5011 Hemne</v>
      </c>
      <c r="C8" s="30">
        <f>IF(P_prod!C10=0," ",P_prod!C10)</f>
        <v>97</v>
      </c>
      <c r="D8" s="30">
        <f>IF(P_prod!D10=0," ",P_prod!D10)</f>
        <v>98</v>
      </c>
      <c r="E8" s="30">
        <f>IF(P_prod!E10=0," ",P_prod!E10)</f>
        <v>96</v>
      </c>
      <c r="F8" s="30">
        <f>IF(P_prod!F10=0," ",P_prod!F10)</f>
        <v>92</v>
      </c>
      <c r="G8" s="30">
        <f>IF(P_prod!G10=0," ",P_prod!G10)</f>
        <v>88</v>
      </c>
      <c r="H8" s="30">
        <f>IF(P_prod!H10=0," ",P_prod!H10)</f>
        <v>88</v>
      </c>
      <c r="I8" s="30">
        <f>IF(P_prod!I10=0," ",P_prod!I10)</f>
        <v>79</v>
      </c>
      <c r="J8" s="30">
        <f>IF(P_prod!J10=0," ",P_prod!J10)</f>
        <v>74</v>
      </c>
      <c r="K8" s="30">
        <f>IF(P_prod!K10=0," ",P_prod!K10)</f>
        <v>72</v>
      </c>
      <c r="L8" s="30">
        <f>IF(P_prod!L10=0," ",P_prod!L10)</f>
        <v>69</v>
      </c>
      <c r="M8" s="30">
        <f>IF(P_prod!M10=0," ",P_prod!M10)</f>
        <v>64</v>
      </c>
      <c r="N8" s="30">
        <f>IF(P_prod!N10=0," ",P_prod!N10)</f>
        <v>60</v>
      </c>
      <c r="O8" s="30">
        <f>IF(P_prod!O10=0," ",P_prod!O10)</f>
        <v>56</v>
      </c>
      <c r="P8" s="30">
        <f>IF(P_prod!P10=0," ",P_prod!P10)</f>
        <v>51</v>
      </c>
      <c r="Q8" s="30">
        <f>IF(P_prod!Q10=0," ",P_prod!Q10)</f>
        <v>49</v>
      </c>
      <c r="R8" s="30">
        <f>IF(P_prod!R10=0," ",P_prod!R10)</f>
        <v>45</v>
      </c>
      <c r="S8" s="30">
        <f>IF(P_prod!S10=0," ",P_prod!S10)</f>
        <v>45</v>
      </c>
      <c r="T8" s="30">
        <f>IF(P_prod!T10=0," ",P_prod!T10)</f>
        <v>39</v>
      </c>
      <c r="U8" s="30">
        <f>IF(P_prod!U10=0," ",P_prod!U10)</f>
        <v>35</v>
      </c>
      <c r="V8" s="30">
        <f>IF(P_prod!V10=0," ",P_prod!V10)</f>
        <v>34</v>
      </c>
      <c r="W8" s="30">
        <f>IF(P_prod!W10=0," ",P_prod!W10)</f>
        <v>34</v>
      </c>
      <c r="X8" s="30">
        <f>IF(P_prod!X10=0," ",P_prod!X10)</f>
        <v>31</v>
      </c>
      <c r="Y8" s="30">
        <f>IF(P_prod!Y10=0," ",P_prod!Y10)</f>
        <v>32</v>
      </c>
      <c r="Z8" s="30">
        <f>IF(P_prod!Z10=0," ",P_prod!Z10)</f>
        <v>30</v>
      </c>
      <c r="AA8" s="30">
        <f>IF(P_prod!AA10=0," ",P_prod!AA10)</f>
        <v>30</v>
      </c>
    </row>
    <row r="9" spans="2:27" x14ac:dyDescent="0.25">
      <c r="B9" s="30" t="str">
        <f>IF(P_prod!B11=0," ",P_prod!B11)</f>
        <v>5012 Snillfjord</v>
      </c>
      <c r="C9" s="30">
        <f>IF(P_prod!C11=0," ",P_prod!C11)</f>
        <v>65</v>
      </c>
      <c r="D9" s="30">
        <f>IF(P_prod!D11=0," ",P_prod!D11)</f>
        <v>65</v>
      </c>
      <c r="E9" s="30">
        <f>IF(P_prod!E11=0," ",P_prod!E11)</f>
        <v>66</v>
      </c>
      <c r="F9" s="30">
        <f>IF(P_prod!F11=0," ",P_prod!F11)</f>
        <v>65</v>
      </c>
      <c r="G9" s="30">
        <f>IF(P_prod!G11=0," ",P_prod!G11)</f>
        <v>61</v>
      </c>
      <c r="H9" s="30">
        <f>IF(P_prod!H11=0," ",P_prod!H11)</f>
        <v>57</v>
      </c>
      <c r="I9" s="30">
        <f>IF(P_prod!I11=0," ",P_prod!I11)</f>
        <v>53</v>
      </c>
      <c r="J9" s="30">
        <f>IF(P_prod!J11=0," ",P_prod!J11)</f>
        <v>47</v>
      </c>
      <c r="K9" s="30">
        <f>IF(P_prod!K11=0," ",P_prod!K11)</f>
        <v>44</v>
      </c>
      <c r="L9" s="30">
        <f>IF(P_prod!L11=0," ",P_prod!L11)</f>
        <v>44</v>
      </c>
      <c r="M9" s="30">
        <f>IF(P_prod!M11=0," ",P_prod!M11)</f>
        <v>42</v>
      </c>
      <c r="N9" s="30">
        <f>IF(P_prod!N11=0," ",P_prod!N11)</f>
        <v>40</v>
      </c>
      <c r="O9" s="30">
        <f>IF(P_prod!O11=0," ",P_prod!O11)</f>
        <v>37</v>
      </c>
      <c r="P9" s="30">
        <f>IF(P_prod!P11=0," ",P_prod!P11)</f>
        <v>36</v>
      </c>
      <c r="Q9" s="30">
        <f>IF(P_prod!Q11=0," ",P_prod!Q11)</f>
        <v>35</v>
      </c>
      <c r="R9" s="30">
        <f>IF(P_prod!R11=0," ",P_prod!R11)</f>
        <v>31</v>
      </c>
      <c r="S9" s="30">
        <f>IF(P_prod!S11=0," ",P_prod!S11)</f>
        <v>29</v>
      </c>
      <c r="T9" s="30">
        <f>IF(P_prod!T11=0," ",P_prod!T11)</f>
        <v>29</v>
      </c>
      <c r="U9" s="30">
        <f>IF(P_prod!U11=0," ",P_prod!U11)</f>
        <v>30</v>
      </c>
      <c r="V9" s="30">
        <f>IF(P_prod!V11=0," ",P_prod!V11)</f>
        <v>28</v>
      </c>
      <c r="W9" s="30">
        <f>IF(P_prod!W11=0," ",P_prod!W11)</f>
        <v>25</v>
      </c>
      <c r="X9" s="30">
        <f>IF(P_prod!X11=0," ",P_prod!X11)</f>
        <v>23</v>
      </c>
      <c r="Y9" s="30">
        <f>IF(P_prod!Y11=0," ",P_prod!Y11)</f>
        <v>20</v>
      </c>
      <c r="Z9" s="30">
        <f>IF(P_prod!Z11=0," ",P_prod!Z11)</f>
        <v>17</v>
      </c>
      <c r="AA9" s="30">
        <f>IF(P_prod!AA11=0," ",P_prod!AA11)</f>
        <v>17</v>
      </c>
    </row>
    <row r="10" spans="2:27" x14ac:dyDescent="0.25">
      <c r="B10" s="30" t="str">
        <f>IF(P_prod!B12=0," ",P_prod!B12)</f>
        <v>5013 Hitra</v>
      </c>
      <c r="C10" s="30">
        <f>IF(P_prod!C12=0," ",P_prod!C12)</f>
        <v>70</v>
      </c>
      <c r="D10" s="30">
        <f>IF(P_prod!D12=0," ",P_prod!D12)</f>
        <v>71</v>
      </c>
      <c r="E10" s="30">
        <f>IF(P_prod!E12=0," ",P_prod!E12)</f>
        <v>70</v>
      </c>
      <c r="F10" s="30">
        <f>IF(P_prod!F12=0," ",P_prod!F12)</f>
        <v>65</v>
      </c>
      <c r="G10" s="30">
        <f>IF(P_prod!G12=0," ",P_prod!G12)</f>
        <v>62</v>
      </c>
      <c r="H10" s="30">
        <f>IF(P_prod!H12=0," ",P_prod!H12)</f>
        <v>57</v>
      </c>
      <c r="I10" s="30">
        <f>IF(P_prod!I12=0," ",P_prod!I12)</f>
        <v>51</v>
      </c>
      <c r="J10" s="30">
        <f>IF(P_prod!J12=0," ",P_prod!J12)</f>
        <v>48</v>
      </c>
      <c r="K10" s="30">
        <f>IF(P_prod!K12=0," ",P_prod!K12)</f>
        <v>44</v>
      </c>
      <c r="L10" s="30">
        <f>IF(P_prod!L12=0," ",P_prod!L12)</f>
        <v>40</v>
      </c>
      <c r="M10" s="30">
        <f>IF(P_prod!M12=0," ",P_prod!M12)</f>
        <v>38</v>
      </c>
      <c r="N10" s="30">
        <f>IF(P_prod!N12=0," ",P_prod!N12)</f>
        <v>35</v>
      </c>
      <c r="O10" s="30">
        <f>IF(P_prod!O12=0," ",P_prod!O12)</f>
        <v>31</v>
      </c>
      <c r="P10" s="30">
        <f>IF(P_prod!P12=0," ",P_prod!P12)</f>
        <v>30</v>
      </c>
      <c r="Q10" s="30">
        <f>IF(P_prod!Q12=0," ",P_prod!Q12)</f>
        <v>25</v>
      </c>
      <c r="R10" s="30">
        <f>IF(P_prod!R12=0," ",P_prod!R12)</f>
        <v>24</v>
      </c>
      <c r="S10" s="30">
        <f>IF(P_prod!S12=0," ",P_prod!S12)</f>
        <v>21</v>
      </c>
      <c r="T10" s="30">
        <f>IF(P_prod!T12=0," ",P_prod!T12)</f>
        <v>21</v>
      </c>
      <c r="U10" s="30">
        <f>IF(P_prod!U12=0," ",P_prod!U12)</f>
        <v>18</v>
      </c>
      <c r="V10" s="30">
        <f>IF(P_prod!V12=0," ",P_prod!V12)</f>
        <v>16</v>
      </c>
      <c r="W10" s="30">
        <f>IF(P_prod!W12=0," ",P_prod!W12)</f>
        <v>14</v>
      </c>
      <c r="X10" s="30">
        <f>IF(P_prod!X12=0," ",P_prod!X12)</f>
        <v>15</v>
      </c>
      <c r="Y10" s="30">
        <f>IF(P_prod!Y12=0," ",P_prod!Y12)</f>
        <v>13</v>
      </c>
      <c r="Z10" s="30">
        <f>IF(P_prod!Z12=0," ",P_prod!Z12)</f>
        <v>11</v>
      </c>
      <c r="AA10" s="30">
        <f>IF(P_prod!AA12=0," ",P_prod!AA12)</f>
        <v>12</v>
      </c>
    </row>
    <row r="11" spans="2:27" x14ac:dyDescent="0.25">
      <c r="B11" s="30" t="str">
        <f>IF(P_prod!B13=0," ",P_prod!B13)</f>
        <v>5014 Frøya</v>
      </c>
      <c r="C11" s="30">
        <f>IF(P_prod!C13=0," ",P_prod!C13)</f>
        <v>20</v>
      </c>
      <c r="D11" s="30">
        <f>IF(P_prod!D13=0," ",P_prod!D13)</f>
        <v>20</v>
      </c>
      <c r="E11" s="30">
        <f>IF(P_prod!E13=0," ",P_prod!E13)</f>
        <v>20</v>
      </c>
      <c r="F11" s="30">
        <f>IF(P_prod!F13=0," ",P_prod!F13)</f>
        <v>19</v>
      </c>
      <c r="G11" s="30">
        <f>IF(P_prod!G13=0," ",P_prod!G13)</f>
        <v>18</v>
      </c>
      <c r="H11" s="30">
        <f>IF(P_prod!H13=0," ",P_prod!H13)</f>
        <v>17</v>
      </c>
      <c r="I11" s="30">
        <f>IF(P_prod!I13=0," ",P_prod!I13)</f>
        <v>13</v>
      </c>
      <c r="J11" s="30">
        <f>IF(P_prod!J13=0," ",P_prod!J13)</f>
        <v>12</v>
      </c>
      <c r="K11" s="30">
        <f>IF(P_prod!K13=0," ",P_prod!K13)</f>
        <v>12</v>
      </c>
      <c r="L11" s="30">
        <f>IF(P_prod!L13=0," ",P_prod!L13)</f>
        <v>10</v>
      </c>
      <c r="M11" s="30">
        <f>IF(P_prod!M13=0," ",P_prod!M13)</f>
        <v>10</v>
      </c>
      <c r="N11" s="30">
        <f>IF(P_prod!N13=0," ",P_prod!N13)</f>
        <v>9</v>
      </c>
      <c r="O11" s="30">
        <f>IF(P_prod!O13=0," ",P_prod!O13)</f>
        <v>8</v>
      </c>
      <c r="P11" s="30">
        <f>IF(P_prod!P13=0," ",P_prod!P13)</f>
        <v>5</v>
      </c>
      <c r="Q11" s="30">
        <f>IF(P_prod!Q13=0," ",P_prod!Q13)</f>
        <v>4</v>
      </c>
      <c r="R11" s="30">
        <f>IF(P_prod!R13=0," ",P_prod!R13)</f>
        <v>4</v>
      </c>
      <c r="S11" s="30">
        <f>IF(P_prod!S13=0," ",P_prod!S13)</f>
        <v>4</v>
      </c>
      <c r="T11" s="30">
        <f>IF(P_prod!T13=0," ",P_prod!T13)</f>
        <v>4</v>
      </c>
      <c r="U11" s="30">
        <f>IF(P_prod!U13=0," ",P_prod!U13)</f>
        <v>3</v>
      </c>
      <c r="V11" s="30">
        <f>IF(P_prod!V13=0," ",P_prod!V13)</f>
        <v>3</v>
      </c>
      <c r="W11" s="30">
        <f>IF(P_prod!W13=0," ",P_prod!W13)</f>
        <v>3</v>
      </c>
      <c r="X11" s="30">
        <f>IF(P_prod!X13=0," ",P_prod!X13)</f>
        <v>3</v>
      </c>
      <c r="Y11" s="30">
        <f>IF(P_prod!Y13=0," ",P_prod!Y13)</f>
        <v>3</v>
      </c>
      <c r="Z11" s="30">
        <f>IF(P_prod!Z13=0," ",P_prod!Z13)</f>
        <v>3</v>
      </c>
      <c r="AA11" s="30">
        <f>IF(P_prod!AA13=0," ",P_prod!AA13)</f>
        <v>3</v>
      </c>
    </row>
    <row r="12" spans="2:27" x14ac:dyDescent="0.25">
      <c r="B12" s="30" t="str">
        <f>IF(P_prod!B14=0," ",P_prod!B14)</f>
        <v>5015 Ørland</v>
      </c>
      <c r="C12" s="30">
        <f>IF(P_prod!C14=0," ",P_prod!C14)</f>
        <v>119</v>
      </c>
      <c r="D12" s="30">
        <f>IF(P_prod!D14=0," ",P_prod!D14)</f>
        <v>120</v>
      </c>
      <c r="E12" s="30">
        <f>IF(P_prod!E14=0," ",P_prod!E14)</f>
        <v>120</v>
      </c>
      <c r="F12" s="30">
        <f>IF(P_prod!F14=0," ",P_prod!F14)</f>
        <v>117</v>
      </c>
      <c r="G12" s="30">
        <f>IF(P_prod!G14=0," ",P_prod!G14)</f>
        <v>113</v>
      </c>
      <c r="H12" s="30">
        <f>IF(P_prod!H14=0," ",P_prod!H14)</f>
        <v>113</v>
      </c>
      <c r="I12" s="30">
        <f>IF(P_prod!I14=0," ",P_prod!I14)</f>
        <v>99</v>
      </c>
      <c r="J12" s="30">
        <f>IF(P_prod!J14=0," ",P_prod!J14)</f>
        <v>95</v>
      </c>
      <c r="K12" s="30">
        <f>IF(P_prod!K14=0," ",P_prod!K14)</f>
        <v>94</v>
      </c>
      <c r="L12" s="30">
        <f>IF(P_prod!L14=0," ",P_prod!L14)</f>
        <v>89</v>
      </c>
      <c r="M12" s="30">
        <f>IF(P_prod!M14=0," ",P_prod!M14)</f>
        <v>85</v>
      </c>
      <c r="N12" s="30">
        <f>IF(P_prod!N14=0," ",P_prod!N14)</f>
        <v>76</v>
      </c>
      <c r="O12" s="30">
        <f>IF(P_prod!O14=0," ",P_prod!O14)</f>
        <v>67</v>
      </c>
      <c r="P12" s="30">
        <f>IF(P_prod!P14=0," ",P_prod!P14)</f>
        <v>59</v>
      </c>
      <c r="Q12" s="30">
        <f>IF(P_prod!Q14=0," ",P_prod!Q14)</f>
        <v>51</v>
      </c>
      <c r="R12" s="30">
        <f>IF(P_prod!R14=0," ",P_prod!R14)</f>
        <v>46</v>
      </c>
      <c r="S12" s="30">
        <f>IF(P_prod!S14=0," ",P_prod!S14)</f>
        <v>41</v>
      </c>
      <c r="T12" s="30">
        <f>IF(P_prod!T14=0," ",P_prod!T14)</f>
        <v>43</v>
      </c>
      <c r="U12" s="30">
        <f>IF(P_prod!U14=0," ",P_prod!U14)</f>
        <v>37</v>
      </c>
      <c r="V12" s="30">
        <f>IF(P_prod!V14=0," ",P_prod!V14)</f>
        <v>34</v>
      </c>
      <c r="W12" s="30">
        <f>IF(P_prod!W14=0," ",P_prod!W14)</f>
        <v>33</v>
      </c>
      <c r="X12" s="30">
        <f>IF(P_prod!X14=0," ",P_prod!X14)</f>
        <v>31</v>
      </c>
      <c r="Y12" s="30">
        <f>IF(P_prod!Y14=0," ",P_prod!Y14)</f>
        <v>31</v>
      </c>
      <c r="Z12" s="30">
        <f>IF(P_prod!Z14=0," ",P_prod!Z14)</f>
        <v>26</v>
      </c>
      <c r="AA12" s="30">
        <f>IF(P_prod!AA14=0," ",P_prod!AA14)</f>
        <v>25</v>
      </c>
    </row>
    <row r="13" spans="2:27" x14ac:dyDescent="0.25">
      <c r="B13" s="30" t="str">
        <f>IF(P_prod!B15=0," ",P_prod!B15)</f>
        <v>5016 Agdenes</v>
      </c>
      <c r="C13" s="30">
        <f>IF(P_prod!C15=0," ",P_prod!C15)</f>
        <v>85</v>
      </c>
      <c r="D13" s="30">
        <f>IF(P_prod!D15=0," ",P_prod!D15)</f>
        <v>85</v>
      </c>
      <c r="E13" s="30">
        <f>IF(P_prod!E15=0," ",P_prod!E15)</f>
        <v>83</v>
      </c>
      <c r="F13" s="30">
        <f>IF(P_prod!F15=0," ",P_prod!F15)</f>
        <v>80</v>
      </c>
      <c r="G13" s="30">
        <f>IF(P_prod!G15=0," ",P_prod!G15)</f>
        <v>78</v>
      </c>
      <c r="H13" s="30">
        <f>IF(P_prod!H15=0," ",P_prod!H15)</f>
        <v>75</v>
      </c>
      <c r="I13" s="30">
        <f>IF(P_prod!I15=0," ",P_prod!I15)</f>
        <v>68</v>
      </c>
      <c r="J13" s="30">
        <f>IF(P_prod!J15=0," ",P_prod!J15)</f>
        <v>62</v>
      </c>
      <c r="K13" s="30">
        <f>IF(P_prod!K15=0," ",P_prod!K15)</f>
        <v>60</v>
      </c>
      <c r="L13" s="30">
        <f>IF(P_prod!L15=0," ",P_prod!L15)</f>
        <v>60</v>
      </c>
      <c r="M13" s="30">
        <f>IF(P_prod!M15=0," ",P_prod!M15)</f>
        <v>58</v>
      </c>
      <c r="N13" s="30">
        <f>IF(P_prod!N15=0," ",P_prod!N15)</f>
        <v>58</v>
      </c>
      <c r="O13" s="30">
        <f>IF(P_prod!O15=0," ",P_prod!O15)</f>
        <v>54</v>
      </c>
      <c r="P13" s="30">
        <f>IF(P_prod!P15=0," ",P_prod!P15)</f>
        <v>48</v>
      </c>
      <c r="Q13" s="30">
        <f>IF(P_prod!Q15=0," ",P_prod!Q15)</f>
        <v>43</v>
      </c>
      <c r="R13" s="30">
        <f>IF(P_prod!R15=0," ",P_prod!R15)</f>
        <v>41</v>
      </c>
      <c r="S13" s="30">
        <f>IF(P_prod!S15=0," ",P_prod!S15)</f>
        <v>41</v>
      </c>
      <c r="T13" s="30">
        <f>IF(P_prod!T15=0," ",P_prod!T15)</f>
        <v>39</v>
      </c>
      <c r="U13" s="30">
        <f>IF(P_prod!U15=0," ",P_prod!U15)</f>
        <v>37</v>
      </c>
      <c r="V13" s="30">
        <f>IF(P_prod!V15=0," ",P_prod!V15)</f>
        <v>34</v>
      </c>
      <c r="W13" s="30">
        <f>IF(P_prod!W15=0," ",P_prod!W15)</f>
        <v>31</v>
      </c>
      <c r="X13" s="30">
        <f>IF(P_prod!X15=0," ",P_prod!X15)</f>
        <v>30</v>
      </c>
      <c r="Y13" s="30">
        <f>IF(P_prod!Y15=0," ",P_prod!Y15)</f>
        <v>30</v>
      </c>
      <c r="Z13" s="30">
        <f>IF(P_prod!Z15=0," ",P_prod!Z15)</f>
        <v>28</v>
      </c>
      <c r="AA13" s="30">
        <f>IF(P_prod!AA15=0," ",P_prod!AA15)</f>
        <v>28</v>
      </c>
    </row>
    <row r="14" spans="2:27" x14ac:dyDescent="0.25">
      <c r="B14" s="30" t="str">
        <f>IF(P_prod!B16=0," ",P_prod!B16)</f>
        <v>5017 Bjugn</v>
      </c>
      <c r="C14" s="30">
        <f>IF(P_prod!C16=0," ",P_prod!C16)</f>
        <v>129</v>
      </c>
      <c r="D14" s="30">
        <f>IF(P_prod!D16=0," ",P_prod!D16)</f>
        <v>127</v>
      </c>
      <c r="E14" s="30">
        <f>IF(P_prod!E16=0," ",P_prod!E16)</f>
        <v>127</v>
      </c>
      <c r="F14" s="30">
        <f>IF(P_prod!F16=0," ",P_prod!F16)</f>
        <v>121</v>
      </c>
      <c r="G14" s="30">
        <f>IF(P_prod!G16=0," ",P_prod!G16)</f>
        <v>111</v>
      </c>
      <c r="H14" s="30">
        <f>IF(P_prod!H16=0," ",P_prod!H16)</f>
        <v>105</v>
      </c>
      <c r="I14" s="30">
        <f>IF(P_prod!I16=0," ",P_prod!I16)</f>
        <v>94</v>
      </c>
      <c r="J14" s="30">
        <f>IF(P_prod!J16=0," ",P_prod!J16)</f>
        <v>86</v>
      </c>
      <c r="K14" s="30">
        <f>IF(P_prod!K16=0," ",P_prod!K16)</f>
        <v>82</v>
      </c>
      <c r="L14" s="30">
        <f>IF(P_prod!L16=0," ",P_prod!L16)</f>
        <v>77</v>
      </c>
      <c r="M14" s="30">
        <f>IF(P_prod!M16=0," ",P_prod!M16)</f>
        <v>73</v>
      </c>
      <c r="N14" s="30">
        <f>IF(P_prod!N16=0," ",P_prod!N16)</f>
        <v>69</v>
      </c>
      <c r="O14" s="30">
        <f>IF(P_prod!O16=0," ",P_prod!O16)</f>
        <v>59</v>
      </c>
      <c r="P14" s="30">
        <f>IF(P_prod!P16=0," ",P_prod!P16)</f>
        <v>56</v>
      </c>
      <c r="Q14" s="30">
        <f>IF(P_prod!Q16=0," ",P_prod!Q16)</f>
        <v>49</v>
      </c>
      <c r="R14" s="30">
        <f>IF(P_prod!R16=0," ",P_prod!R16)</f>
        <v>45</v>
      </c>
      <c r="S14" s="30">
        <f>IF(P_prod!S16=0," ",P_prod!S16)</f>
        <v>40</v>
      </c>
      <c r="T14" s="30">
        <f>IF(P_prod!T16=0," ",P_prod!T16)</f>
        <v>38</v>
      </c>
      <c r="U14" s="30">
        <f>IF(P_prod!U16=0," ",P_prod!U16)</f>
        <v>36</v>
      </c>
      <c r="V14" s="30">
        <f>IF(P_prod!V16=0," ",P_prod!V16)</f>
        <v>36</v>
      </c>
      <c r="W14" s="30">
        <f>IF(P_prod!W16=0," ",P_prod!W16)</f>
        <v>35</v>
      </c>
      <c r="X14" s="30">
        <f>IF(P_prod!X16=0," ",P_prod!X16)</f>
        <v>35</v>
      </c>
      <c r="Y14" s="30">
        <f>IF(P_prod!Y16=0," ",P_prod!Y16)</f>
        <v>35</v>
      </c>
      <c r="Z14" s="30">
        <f>IF(P_prod!Z16=0," ",P_prod!Z16)</f>
        <v>30</v>
      </c>
      <c r="AA14" s="30">
        <f>IF(P_prod!AA16=0," ",P_prod!AA16)</f>
        <v>28</v>
      </c>
    </row>
    <row r="15" spans="2:27" x14ac:dyDescent="0.25">
      <c r="B15" s="30" t="str">
        <f>IF(P_prod!B17=0," ",P_prod!B17)</f>
        <v>5018 Åfjord</v>
      </c>
      <c r="C15" s="30">
        <f>IF(P_prod!C17=0," ",P_prod!C17)</f>
        <v>168</v>
      </c>
      <c r="D15" s="30">
        <f>IF(P_prod!D17=0," ",P_prod!D17)</f>
        <v>164</v>
      </c>
      <c r="E15" s="30">
        <f>IF(P_prod!E17=0," ",P_prod!E17)</f>
        <v>163</v>
      </c>
      <c r="F15" s="30">
        <f>IF(P_prod!F17=0," ",P_prod!F17)</f>
        <v>154</v>
      </c>
      <c r="G15" s="30">
        <f>IF(P_prod!G17=0," ",P_prod!G17)</f>
        <v>144</v>
      </c>
      <c r="H15" s="30">
        <f>IF(P_prod!H17=0," ",P_prod!H17)</f>
        <v>140</v>
      </c>
      <c r="I15" s="30">
        <f>IF(P_prod!I17=0," ",P_prod!I17)</f>
        <v>125</v>
      </c>
      <c r="J15" s="30">
        <f>IF(P_prod!J17=0," ",P_prod!J17)</f>
        <v>121</v>
      </c>
      <c r="K15" s="30">
        <f>IF(P_prod!K17=0," ",P_prod!K17)</f>
        <v>115</v>
      </c>
      <c r="L15" s="30">
        <f>IF(P_prod!L17=0," ",P_prod!L17)</f>
        <v>106</v>
      </c>
      <c r="M15" s="30">
        <f>IF(P_prod!M17=0," ",P_prod!M17)</f>
        <v>96</v>
      </c>
      <c r="N15" s="30">
        <f>IF(P_prod!N17=0," ",P_prod!N17)</f>
        <v>92</v>
      </c>
      <c r="O15" s="30">
        <f>IF(P_prod!O17=0," ",P_prod!O17)</f>
        <v>90</v>
      </c>
      <c r="P15" s="30">
        <f>IF(P_prod!P17=0," ",P_prod!P17)</f>
        <v>81</v>
      </c>
      <c r="Q15" s="30">
        <f>IF(P_prod!Q17=0," ",P_prod!Q17)</f>
        <v>72</v>
      </c>
      <c r="R15" s="30">
        <f>IF(P_prod!R17=0," ",P_prod!R17)</f>
        <v>60</v>
      </c>
      <c r="S15" s="30">
        <f>IF(P_prod!S17=0," ",P_prod!S17)</f>
        <v>57</v>
      </c>
      <c r="T15" s="30">
        <f>IF(P_prod!T17=0," ",P_prod!T17)</f>
        <v>57</v>
      </c>
      <c r="U15" s="30">
        <f>IF(P_prod!U17=0," ",P_prod!U17)</f>
        <v>53</v>
      </c>
      <c r="V15" s="30">
        <f>IF(P_prod!V17=0," ",P_prod!V17)</f>
        <v>51</v>
      </c>
      <c r="W15" s="30">
        <f>IF(P_prod!W17=0," ",P_prod!W17)</f>
        <v>51</v>
      </c>
      <c r="X15" s="30">
        <f>IF(P_prod!X17=0," ",P_prod!X17)</f>
        <v>50</v>
      </c>
      <c r="Y15" s="30">
        <f>IF(P_prod!Y17=0," ",P_prod!Y17)</f>
        <v>48</v>
      </c>
      <c r="Z15" s="30">
        <f>IF(P_prod!Z17=0," ",P_prod!Z17)</f>
        <v>47</v>
      </c>
      <c r="AA15" s="30">
        <f>IF(P_prod!AA17=0," ",P_prod!AA17)</f>
        <v>41</v>
      </c>
    </row>
    <row r="16" spans="2:27" x14ac:dyDescent="0.25">
      <c r="B16" s="30" t="str">
        <f>IF(P_prod!B18=0," ",P_prod!B18)</f>
        <v>5019 Roan</v>
      </c>
      <c r="C16" s="30">
        <f>IF(P_prod!C18=0," ",P_prod!C18)</f>
        <v>56</v>
      </c>
      <c r="D16" s="30">
        <f>IF(P_prod!D18=0," ",P_prod!D18)</f>
        <v>56</v>
      </c>
      <c r="E16" s="30">
        <f>IF(P_prod!E18=0," ",P_prod!E18)</f>
        <v>55</v>
      </c>
      <c r="F16" s="30">
        <f>IF(P_prod!F18=0," ",P_prod!F18)</f>
        <v>50</v>
      </c>
      <c r="G16" s="30">
        <f>IF(P_prod!G18=0," ",P_prod!G18)</f>
        <v>48</v>
      </c>
      <c r="H16" s="30">
        <f>IF(P_prod!H18=0," ",P_prod!H18)</f>
        <v>47</v>
      </c>
      <c r="I16" s="30">
        <f>IF(P_prod!I18=0," ",P_prod!I18)</f>
        <v>39</v>
      </c>
      <c r="J16" s="30">
        <f>IF(P_prod!J18=0," ",P_prod!J18)</f>
        <v>35</v>
      </c>
      <c r="K16" s="30">
        <f>IF(P_prod!K18=0," ",P_prod!K18)</f>
        <v>33</v>
      </c>
      <c r="L16" s="30">
        <f>IF(P_prod!L18=0," ",P_prod!L18)</f>
        <v>30</v>
      </c>
      <c r="M16" s="30">
        <f>IF(P_prod!M18=0," ",P_prod!M18)</f>
        <v>31</v>
      </c>
      <c r="N16" s="30">
        <f>IF(P_prod!N18=0," ",P_prod!N18)</f>
        <v>26</v>
      </c>
      <c r="O16" s="30">
        <f>IF(P_prod!O18=0," ",P_prod!O18)</f>
        <v>23</v>
      </c>
      <c r="P16" s="30">
        <f>IF(P_prod!P18=0," ",P_prod!P18)</f>
        <v>22</v>
      </c>
      <c r="Q16" s="30">
        <f>IF(P_prod!Q18=0," ",P_prod!Q18)</f>
        <v>21</v>
      </c>
      <c r="R16" s="30">
        <f>IF(P_prod!R18=0," ",P_prod!R18)</f>
        <v>19</v>
      </c>
      <c r="S16" s="30">
        <f>IF(P_prod!S18=0," ",P_prod!S18)</f>
        <v>21</v>
      </c>
      <c r="T16" s="30">
        <f>IF(P_prod!T18=0," ",P_prod!T18)</f>
        <v>19</v>
      </c>
      <c r="U16" s="30">
        <f>IF(P_prod!U18=0," ",P_prod!U18)</f>
        <v>19</v>
      </c>
      <c r="V16" s="30">
        <f>IF(P_prod!V18=0," ",P_prod!V18)</f>
        <v>18</v>
      </c>
      <c r="W16" s="30">
        <f>IF(P_prod!W18=0," ",P_prod!W18)</f>
        <v>18</v>
      </c>
      <c r="X16" s="30">
        <f>IF(P_prod!X18=0," ",P_prod!X18)</f>
        <v>16</v>
      </c>
      <c r="Y16" s="30">
        <f>IF(P_prod!Y18=0," ",P_prod!Y18)</f>
        <v>15</v>
      </c>
      <c r="Z16" s="30">
        <f>IF(P_prod!Z18=0," ",P_prod!Z18)</f>
        <v>15</v>
      </c>
      <c r="AA16" s="30">
        <f>IF(P_prod!AA18=0," ",P_prod!AA18)</f>
        <v>16</v>
      </c>
    </row>
    <row r="17" spans="2:27" x14ac:dyDescent="0.25">
      <c r="B17" s="30" t="str">
        <f>IF(P_prod!B19=0," ",P_prod!B19)</f>
        <v>5020 Osen</v>
      </c>
      <c r="C17" s="30">
        <f>IF(P_prod!C19=0," ",P_prod!C19)</f>
        <v>43</v>
      </c>
      <c r="D17" s="30">
        <f>IF(P_prod!D19=0," ",P_prod!D19)</f>
        <v>43</v>
      </c>
      <c r="E17" s="30">
        <f>IF(P_prod!E19=0," ",P_prod!E19)</f>
        <v>43</v>
      </c>
      <c r="F17" s="30">
        <f>IF(P_prod!F19=0," ",P_prod!F19)</f>
        <v>41</v>
      </c>
      <c r="G17" s="30">
        <f>IF(P_prod!G19=0," ",P_prod!G19)</f>
        <v>37</v>
      </c>
      <c r="H17" s="30">
        <f>IF(P_prod!H19=0," ",P_prod!H19)</f>
        <v>34</v>
      </c>
      <c r="I17" s="30">
        <f>IF(P_prod!I19=0," ",P_prod!I19)</f>
        <v>30</v>
      </c>
      <c r="J17" s="30">
        <f>IF(P_prod!J19=0," ",P_prod!J19)</f>
        <v>29</v>
      </c>
      <c r="K17" s="30">
        <f>IF(P_prod!K19=0," ",P_prod!K19)</f>
        <v>29</v>
      </c>
      <c r="L17" s="30">
        <f>IF(P_prod!L19=0," ",P_prod!L19)</f>
        <v>28</v>
      </c>
      <c r="M17" s="30">
        <f>IF(P_prod!M19=0," ",P_prod!M19)</f>
        <v>28</v>
      </c>
      <c r="N17" s="30">
        <f>IF(P_prod!N19=0," ",P_prod!N19)</f>
        <v>27</v>
      </c>
      <c r="O17" s="30">
        <f>IF(P_prod!O19=0," ",P_prod!O19)</f>
        <v>24</v>
      </c>
      <c r="P17" s="30">
        <f>IF(P_prod!P19=0," ",P_prod!P19)</f>
        <v>23</v>
      </c>
      <c r="Q17" s="30">
        <f>IF(P_prod!Q19=0," ",P_prod!Q19)</f>
        <v>22</v>
      </c>
      <c r="R17" s="30">
        <f>IF(P_prod!R19=0," ",P_prod!R19)</f>
        <v>19</v>
      </c>
      <c r="S17" s="30">
        <f>IF(P_prod!S19=0," ",P_prod!S19)</f>
        <v>20</v>
      </c>
      <c r="T17" s="30">
        <f>IF(P_prod!T19=0," ",P_prod!T19)</f>
        <v>17</v>
      </c>
      <c r="U17" s="30">
        <f>IF(P_prod!U19=0," ",P_prod!U19)</f>
        <v>18</v>
      </c>
      <c r="V17" s="30">
        <f>IF(P_prod!V19=0," ",P_prod!V19)</f>
        <v>16</v>
      </c>
      <c r="W17" s="30">
        <f>IF(P_prod!W19=0," ",P_prod!W19)</f>
        <v>16</v>
      </c>
      <c r="X17" s="30">
        <f>IF(P_prod!X19=0," ",P_prod!X19)</f>
        <v>16</v>
      </c>
      <c r="Y17" s="30">
        <f>IF(P_prod!Y19=0," ",P_prod!Y19)</f>
        <v>16</v>
      </c>
      <c r="Z17" s="30">
        <f>IF(P_prod!Z19=0," ",P_prod!Z19)</f>
        <v>14</v>
      </c>
      <c r="AA17" s="30">
        <f>IF(P_prod!AA19=0," ",P_prod!AA19)</f>
        <v>13</v>
      </c>
    </row>
    <row r="18" spans="2:27" x14ac:dyDescent="0.25">
      <c r="B18" s="30" t="str">
        <f>IF(P_prod!B20=0," ",P_prod!B20)</f>
        <v>5021 Oppdal</v>
      </c>
      <c r="C18" s="30">
        <f>IF(P_prod!C20=0," ",P_prod!C20)</f>
        <v>151</v>
      </c>
      <c r="D18" s="30">
        <f>IF(P_prod!D20=0," ",P_prod!D20)</f>
        <v>148</v>
      </c>
      <c r="E18" s="30">
        <f>IF(P_prod!E20=0," ",P_prod!E20)</f>
        <v>145</v>
      </c>
      <c r="F18" s="30">
        <f>IF(P_prod!F20=0," ",P_prod!F20)</f>
        <v>145</v>
      </c>
      <c r="G18" s="30">
        <f>IF(P_prod!G20=0," ",P_prod!G20)</f>
        <v>144</v>
      </c>
      <c r="H18" s="30">
        <f>IF(P_prod!H20=0," ",P_prod!H20)</f>
        <v>136</v>
      </c>
      <c r="I18" s="30">
        <f>IF(P_prod!I20=0," ",P_prod!I20)</f>
        <v>134</v>
      </c>
      <c r="J18" s="30">
        <f>IF(P_prod!J20=0," ",P_prod!J20)</f>
        <v>126</v>
      </c>
      <c r="K18" s="30">
        <f>IF(P_prod!K20=0," ",P_prod!K20)</f>
        <v>120</v>
      </c>
      <c r="L18" s="30">
        <f>IF(P_prod!L20=0," ",P_prod!L20)</f>
        <v>116</v>
      </c>
      <c r="M18" s="30">
        <f>IF(P_prod!M20=0," ",P_prod!M20)</f>
        <v>108</v>
      </c>
      <c r="N18" s="30">
        <f>IF(P_prod!N20=0," ",P_prod!N20)</f>
        <v>103</v>
      </c>
      <c r="O18" s="30">
        <f>IF(P_prod!O20=0," ",P_prod!O20)</f>
        <v>101</v>
      </c>
      <c r="P18" s="30">
        <f>IF(P_prod!P20=0," ",P_prod!P20)</f>
        <v>98</v>
      </c>
      <c r="Q18" s="30">
        <f>IF(P_prod!Q20=0," ",P_prod!Q20)</f>
        <v>88</v>
      </c>
      <c r="R18" s="30">
        <f>IF(P_prod!R20=0," ",P_prod!R20)</f>
        <v>81</v>
      </c>
      <c r="S18" s="30">
        <f>IF(P_prod!S20=0," ",P_prod!S20)</f>
        <v>80</v>
      </c>
      <c r="T18" s="30">
        <f>IF(P_prod!T20=0," ",P_prod!T20)</f>
        <v>68</v>
      </c>
      <c r="U18" s="30">
        <f>IF(P_prod!U20=0," ",P_prod!U20)</f>
        <v>70</v>
      </c>
      <c r="V18" s="30">
        <f>IF(P_prod!V20=0," ",P_prod!V20)</f>
        <v>63</v>
      </c>
      <c r="W18" s="30">
        <f>IF(P_prod!W20=0," ",P_prod!W20)</f>
        <v>58</v>
      </c>
      <c r="X18" s="30">
        <f>IF(P_prod!X20=0," ",P_prod!X20)</f>
        <v>55</v>
      </c>
      <c r="Y18" s="30">
        <f>IF(P_prod!Y20=0," ",P_prod!Y20)</f>
        <v>55</v>
      </c>
      <c r="Z18" s="30">
        <f>IF(P_prod!Z20=0," ",P_prod!Z20)</f>
        <v>52</v>
      </c>
      <c r="AA18" s="30">
        <f>IF(P_prod!AA20=0," ",P_prod!AA20)</f>
        <v>52</v>
      </c>
    </row>
    <row r="19" spans="2:27" x14ac:dyDescent="0.25">
      <c r="B19" s="30" t="str">
        <f>IF(P_prod!B21=0," ",P_prod!B21)</f>
        <v>5022 Rennebu</v>
      </c>
      <c r="C19" s="30">
        <f>IF(P_prod!C21=0," ",P_prod!C21)</f>
        <v>114</v>
      </c>
      <c r="D19" s="30">
        <f>IF(P_prod!D21=0," ",P_prod!D21)</f>
        <v>113</v>
      </c>
      <c r="E19" s="30">
        <f>IF(P_prod!E21=0," ",P_prod!E21)</f>
        <v>114</v>
      </c>
      <c r="F19" s="30">
        <f>IF(P_prod!F21=0," ",P_prod!F21)</f>
        <v>111</v>
      </c>
      <c r="G19" s="30">
        <f>IF(P_prod!G21=0," ",P_prod!G21)</f>
        <v>109</v>
      </c>
      <c r="H19" s="30">
        <f>IF(P_prod!H21=0," ",P_prod!H21)</f>
        <v>105</v>
      </c>
      <c r="I19" s="30">
        <f>IF(P_prod!I21=0," ",P_prod!I21)</f>
        <v>102</v>
      </c>
      <c r="J19" s="30">
        <f>IF(P_prod!J21=0," ",P_prod!J21)</f>
        <v>98</v>
      </c>
      <c r="K19" s="30">
        <f>IF(P_prod!K21=0," ",P_prod!K21)</f>
        <v>96</v>
      </c>
      <c r="L19" s="30">
        <f>IF(P_prod!L21=0," ",P_prod!L21)</f>
        <v>95</v>
      </c>
      <c r="M19" s="30">
        <f>IF(P_prod!M21=0," ",P_prod!M21)</f>
        <v>92</v>
      </c>
      <c r="N19" s="30">
        <f>IF(P_prod!N21=0," ",P_prod!N21)</f>
        <v>82</v>
      </c>
      <c r="O19" s="30">
        <f>IF(P_prod!O21=0," ",P_prod!O21)</f>
        <v>79</v>
      </c>
      <c r="P19" s="30">
        <f>IF(P_prod!P21=0," ",P_prod!P21)</f>
        <v>72</v>
      </c>
      <c r="Q19" s="30">
        <f>IF(P_prod!Q21=0," ",P_prod!Q21)</f>
        <v>67</v>
      </c>
      <c r="R19" s="30">
        <f>IF(P_prod!R21=0," ",P_prod!R21)</f>
        <v>65</v>
      </c>
      <c r="S19" s="30">
        <f>IF(P_prod!S21=0," ",P_prod!S21)</f>
        <v>66</v>
      </c>
      <c r="T19" s="30">
        <f>IF(P_prod!T21=0," ",P_prod!T21)</f>
        <v>58</v>
      </c>
      <c r="U19" s="30">
        <f>IF(P_prod!U21=0," ",P_prod!U21)</f>
        <v>60</v>
      </c>
      <c r="V19" s="30">
        <f>IF(P_prod!V21=0," ",P_prod!V21)</f>
        <v>55</v>
      </c>
      <c r="W19" s="30">
        <f>IF(P_prod!W21=0," ",P_prod!W21)</f>
        <v>53</v>
      </c>
      <c r="X19" s="30">
        <f>IF(P_prod!X21=0," ",P_prod!X21)</f>
        <v>52</v>
      </c>
      <c r="Y19" s="30">
        <f>IF(P_prod!Y21=0," ",P_prod!Y21)</f>
        <v>49</v>
      </c>
      <c r="Z19" s="30">
        <f>IF(P_prod!Z21=0," ",P_prod!Z21)</f>
        <v>45</v>
      </c>
      <c r="AA19" s="30">
        <f>IF(P_prod!AA21=0," ",P_prod!AA21)</f>
        <v>44</v>
      </c>
    </row>
    <row r="20" spans="2:27" x14ac:dyDescent="0.25">
      <c r="B20" s="30" t="str">
        <f>IF(P_prod!B22=0," ",P_prod!B22)</f>
        <v>5023 Meldal</v>
      </c>
      <c r="C20" s="30">
        <f>IF(P_prod!C22=0," ",P_prod!C22)</f>
        <v>102</v>
      </c>
      <c r="D20" s="30">
        <f>IF(P_prod!D22=0," ",P_prod!D22)</f>
        <v>102</v>
      </c>
      <c r="E20" s="30">
        <f>IF(P_prod!E22=0," ",P_prod!E22)</f>
        <v>102</v>
      </c>
      <c r="F20" s="30">
        <f>IF(P_prod!F22=0," ",P_prod!F22)</f>
        <v>99</v>
      </c>
      <c r="G20" s="30">
        <f>IF(P_prod!G22=0," ",P_prod!G22)</f>
        <v>99</v>
      </c>
      <c r="H20" s="30">
        <f>IF(P_prod!H22=0," ",P_prod!H22)</f>
        <v>97</v>
      </c>
      <c r="I20" s="30">
        <f>IF(P_prod!I22=0," ",P_prod!I22)</f>
        <v>90</v>
      </c>
      <c r="J20" s="30">
        <f>IF(P_prod!J22=0," ",P_prod!J22)</f>
        <v>86</v>
      </c>
      <c r="K20" s="30">
        <f>IF(P_prod!K22=0," ",P_prod!K22)</f>
        <v>84</v>
      </c>
      <c r="L20" s="30">
        <f>IF(P_prod!L22=0," ",P_prod!L22)</f>
        <v>83</v>
      </c>
      <c r="M20" s="30">
        <f>IF(P_prod!M22=0," ",P_prod!M22)</f>
        <v>83</v>
      </c>
      <c r="N20" s="30">
        <f>IF(P_prod!N22=0," ",P_prod!N22)</f>
        <v>80</v>
      </c>
      <c r="O20" s="30">
        <f>IF(P_prod!O22=0," ",P_prod!O22)</f>
        <v>78</v>
      </c>
      <c r="P20" s="30">
        <f>IF(P_prod!P22=0," ",P_prod!P22)</f>
        <v>76</v>
      </c>
      <c r="Q20" s="30">
        <f>IF(P_prod!Q22=0," ",P_prod!Q22)</f>
        <v>70</v>
      </c>
      <c r="R20" s="30">
        <f>IF(P_prod!R22=0," ",P_prod!R22)</f>
        <v>61</v>
      </c>
      <c r="S20" s="30">
        <f>IF(P_prod!S22=0," ",P_prod!S22)</f>
        <v>60</v>
      </c>
      <c r="T20" s="30">
        <f>IF(P_prod!T22=0," ",P_prod!T22)</f>
        <v>60</v>
      </c>
      <c r="U20" s="30">
        <f>IF(P_prod!U22=0," ",P_prod!U22)</f>
        <v>58</v>
      </c>
      <c r="V20" s="30">
        <f>IF(P_prod!V22=0," ",P_prod!V22)</f>
        <v>55</v>
      </c>
      <c r="W20" s="30">
        <f>IF(P_prod!W22=0," ",P_prod!W22)</f>
        <v>52</v>
      </c>
      <c r="X20" s="30">
        <f>IF(P_prod!X22=0," ",P_prod!X22)</f>
        <v>51</v>
      </c>
      <c r="Y20" s="30">
        <f>IF(P_prod!Y22=0," ",P_prod!Y22)</f>
        <v>51</v>
      </c>
      <c r="Z20" s="30">
        <f>IF(P_prod!Z22=0," ",P_prod!Z22)</f>
        <v>48</v>
      </c>
      <c r="AA20" s="30">
        <f>IF(P_prod!AA22=0," ",P_prod!AA22)</f>
        <v>43</v>
      </c>
    </row>
    <row r="21" spans="2:27" x14ac:dyDescent="0.25">
      <c r="B21" s="30" t="str">
        <f>IF(P_prod!B23=0," ",P_prod!B23)</f>
        <v>5024 Orkdal</v>
      </c>
      <c r="C21" s="30">
        <f>IF(P_prod!C23=0," ",P_prod!C23)</f>
        <v>140</v>
      </c>
      <c r="D21" s="30">
        <f>IF(P_prod!D23=0," ",P_prod!D23)</f>
        <v>138</v>
      </c>
      <c r="E21" s="30">
        <f>IF(P_prod!E23=0," ",P_prod!E23)</f>
        <v>138</v>
      </c>
      <c r="F21" s="30">
        <f>IF(P_prod!F23=0," ",P_prod!F23)</f>
        <v>132</v>
      </c>
      <c r="G21" s="30">
        <f>IF(P_prod!G23=0," ",P_prod!G23)</f>
        <v>120</v>
      </c>
      <c r="H21" s="30">
        <f>IF(P_prod!H23=0," ",P_prod!H23)</f>
        <v>118</v>
      </c>
      <c r="I21" s="30">
        <f>IF(P_prod!I23=0," ",P_prod!I23)</f>
        <v>107</v>
      </c>
      <c r="J21" s="30">
        <f>IF(P_prod!J23=0," ",P_prod!J23)</f>
        <v>95</v>
      </c>
      <c r="K21" s="30">
        <f>IF(P_prod!K23=0," ",P_prod!K23)</f>
        <v>87</v>
      </c>
      <c r="L21" s="30">
        <f>IF(P_prod!L23=0," ",P_prod!L23)</f>
        <v>80</v>
      </c>
      <c r="M21" s="30">
        <f>IF(P_prod!M23=0," ",P_prod!M23)</f>
        <v>78</v>
      </c>
      <c r="N21" s="30">
        <f>IF(P_prod!N23=0," ",P_prod!N23)</f>
        <v>70</v>
      </c>
      <c r="O21" s="30">
        <f>IF(P_prod!O23=0," ",P_prod!O23)</f>
        <v>68</v>
      </c>
      <c r="P21" s="30">
        <f>IF(P_prod!P23=0," ",P_prod!P23)</f>
        <v>64</v>
      </c>
      <c r="Q21" s="30">
        <f>IF(P_prod!Q23=0," ",P_prod!Q23)</f>
        <v>64</v>
      </c>
      <c r="R21" s="30">
        <f>IF(P_prod!R23=0," ",P_prod!R23)</f>
        <v>58</v>
      </c>
      <c r="S21" s="30">
        <f>IF(P_prod!S23=0," ",P_prod!S23)</f>
        <v>55</v>
      </c>
      <c r="T21" s="30">
        <f>IF(P_prod!T23=0," ",P_prod!T23)</f>
        <v>51</v>
      </c>
      <c r="U21" s="30">
        <f>IF(P_prod!U23=0," ",P_prod!U23)</f>
        <v>47</v>
      </c>
      <c r="V21" s="30">
        <f>IF(P_prod!V23=0," ",P_prod!V23)</f>
        <v>42</v>
      </c>
      <c r="W21" s="30">
        <f>IF(P_prod!W23=0," ",P_prod!W23)</f>
        <v>41</v>
      </c>
      <c r="X21" s="30">
        <f>IF(P_prod!X23=0," ",P_prod!X23)</f>
        <v>41</v>
      </c>
      <c r="Y21" s="30">
        <f>IF(P_prod!Y23=0," ",P_prod!Y23)</f>
        <v>39</v>
      </c>
      <c r="Z21" s="30">
        <f>IF(P_prod!Z23=0," ",P_prod!Z23)</f>
        <v>36</v>
      </c>
      <c r="AA21" s="30">
        <f>IF(P_prod!AA23=0," ",P_prod!AA23)</f>
        <v>35</v>
      </c>
    </row>
    <row r="22" spans="2:27" x14ac:dyDescent="0.25">
      <c r="B22" s="30" t="str">
        <f>IF(P_prod!B24=0," ",P_prod!B24)</f>
        <v>5025 Røros</v>
      </c>
      <c r="C22" s="30">
        <f>IF(P_prod!C24=0," ",P_prod!C24)</f>
        <v>100</v>
      </c>
      <c r="D22" s="30">
        <f>IF(P_prod!D24=0," ",P_prod!D24)</f>
        <v>99</v>
      </c>
      <c r="E22" s="30">
        <f>IF(P_prod!E24=0," ",P_prod!E24)</f>
        <v>100</v>
      </c>
      <c r="F22" s="30">
        <f>IF(P_prod!F24=0," ",P_prod!F24)</f>
        <v>97</v>
      </c>
      <c r="G22" s="30">
        <f>IF(P_prod!G24=0," ",P_prod!G24)</f>
        <v>94</v>
      </c>
      <c r="H22" s="30">
        <f>IF(P_prod!H24=0," ",P_prod!H24)</f>
        <v>89</v>
      </c>
      <c r="I22" s="30">
        <f>IF(P_prod!I24=0," ",P_prod!I24)</f>
        <v>81</v>
      </c>
      <c r="J22" s="30">
        <f>IF(P_prod!J24=0," ",P_prod!J24)</f>
        <v>78</v>
      </c>
      <c r="K22" s="30">
        <f>IF(P_prod!K24=0," ",P_prod!K24)</f>
        <v>73</v>
      </c>
      <c r="L22" s="30">
        <f>IF(P_prod!L24=0," ",P_prod!L24)</f>
        <v>69</v>
      </c>
      <c r="M22" s="30">
        <f>IF(P_prod!M24=0," ",P_prod!M24)</f>
        <v>67</v>
      </c>
      <c r="N22" s="30">
        <f>IF(P_prod!N24=0," ",P_prod!N24)</f>
        <v>64</v>
      </c>
      <c r="O22" s="30">
        <f>IF(P_prod!O24=0," ",P_prod!O24)</f>
        <v>61</v>
      </c>
      <c r="P22" s="30">
        <f>IF(P_prod!P24=0," ",P_prod!P24)</f>
        <v>54</v>
      </c>
      <c r="Q22" s="30">
        <f>IF(P_prod!Q24=0," ",P_prod!Q24)</f>
        <v>49</v>
      </c>
      <c r="R22" s="30">
        <f>IF(P_prod!R24=0," ",P_prod!R24)</f>
        <v>47</v>
      </c>
      <c r="S22" s="30">
        <f>IF(P_prod!S24=0," ",P_prod!S24)</f>
        <v>43</v>
      </c>
      <c r="T22" s="30">
        <f>IF(P_prod!T24=0," ",P_prod!T24)</f>
        <v>42</v>
      </c>
      <c r="U22" s="30">
        <f>IF(P_prod!U24=0," ",P_prod!U24)</f>
        <v>40</v>
      </c>
      <c r="V22" s="30">
        <f>IF(P_prod!V24=0," ",P_prod!V24)</f>
        <v>37</v>
      </c>
      <c r="W22" s="30">
        <f>IF(P_prod!W24=0," ",P_prod!W24)</f>
        <v>38</v>
      </c>
      <c r="X22" s="30">
        <f>IF(P_prod!X24=0," ",P_prod!X24)</f>
        <v>39</v>
      </c>
      <c r="Y22" s="30">
        <f>IF(P_prod!Y24=0," ",P_prod!Y24)</f>
        <v>38</v>
      </c>
      <c r="Z22" s="30">
        <f>IF(P_prod!Z24=0," ",P_prod!Z24)</f>
        <v>38</v>
      </c>
      <c r="AA22" s="30">
        <f>IF(P_prod!AA24=0," ",P_prod!AA24)</f>
        <v>33</v>
      </c>
    </row>
    <row r="23" spans="2:27" x14ac:dyDescent="0.25">
      <c r="B23" s="30" t="str">
        <f>IF(P_prod!B25=0," ",P_prod!B25)</f>
        <v>5026 Holtålen</v>
      </c>
      <c r="C23" s="30">
        <f>IF(P_prod!C25=0," ",P_prod!C25)</f>
        <v>78</v>
      </c>
      <c r="D23" s="30">
        <f>IF(P_prod!D25=0," ",P_prod!D25)</f>
        <v>75</v>
      </c>
      <c r="E23" s="30">
        <f>IF(P_prod!E25=0," ",P_prod!E25)</f>
        <v>72</v>
      </c>
      <c r="F23" s="30">
        <f>IF(P_prod!F25=0," ",P_prod!F25)</f>
        <v>66</v>
      </c>
      <c r="G23" s="30">
        <f>IF(P_prod!G25=0," ",P_prod!G25)</f>
        <v>56</v>
      </c>
      <c r="H23" s="30">
        <f>IF(P_prod!H25=0," ",P_prod!H25)</f>
        <v>53</v>
      </c>
      <c r="I23" s="30">
        <f>IF(P_prod!I25=0," ",P_prod!I25)</f>
        <v>39</v>
      </c>
      <c r="J23" s="30">
        <f>IF(P_prod!J25=0," ",P_prod!J25)</f>
        <v>37</v>
      </c>
      <c r="K23" s="30">
        <f>IF(P_prod!K25=0," ",P_prod!K25)</f>
        <v>33</v>
      </c>
      <c r="L23" s="30">
        <f>IF(P_prod!L25=0," ",P_prod!L25)</f>
        <v>32</v>
      </c>
      <c r="M23" s="30">
        <f>IF(P_prod!M25=0," ",P_prod!M25)</f>
        <v>31</v>
      </c>
      <c r="N23" s="30">
        <f>IF(P_prod!N25=0," ",P_prod!N25)</f>
        <v>31</v>
      </c>
      <c r="O23" s="30">
        <f>IF(P_prod!O25=0," ",P_prod!O25)</f>
        <v>29</v>
      </c>
      <c r="P23" s="30">
        <f>IF(P_prod!P25=0," ",P_prod!P25)</f>
        <v>29</v>
      </c>
      <c r="Q23" s="30">
        <f>IF(P_prod!Q25=0," ",P_prod!Q25)</f>
        <v>26</v>
      </c>
      <c r="R23" s="30">
        <f>IF(P_prod!R25=0," ",P_prod!R25)</f>
        <v>24</v>
      </c>
      <c r="S23" s="30">
        <f>IF(P_prod!S25=0," ",P_prod!S25)</f>
        <v>23</v>
      </c>
      <c r="T23" s="30">
        <f>IF(P_prod!T25=0," ",P_prod!T25)</f>
        <v>24</v>
      </c>
      <c r="U23" s="30">
        <f>IF(P_prod!U25=0," ",P_prod!U25)</f>
        <v>21</v>
      </c>
      <c r="V23" s="30">
        <f>IF(P_prod!V25=0," ",P_prod!V25)</f>
        <v>22</v>
      </c>
      <c r="W23" s="30">
        <f>IF(P_prod!W25=0," ",P_prod!W25)</f>
        <v>21</v>
      </c>
      <c r="X23" s="30">
        <f>IF(P_prod!X25=0," ",P_prod!X25)</f>
        <v>21</v>
      </c>
      <c r="Y23" s="30">
        <f>IF(P_prod!Y25=0," ",P_prod!Y25)</f>
        <v>21</v>
      </c>
      <c r="Z23" s="30">
        <f>IF(P_prod!Z25=0," ",P_prod!Z25)</f>
        <v>20</v>
      </c>
      <c r="AA23" s="30">
        <f>IF(P_prod!AA25=0," ",P_prod!AA25)</f>
        <v>18</v>
      </c>
    </row>
    <row r="24" spans="2:27" x14ac:dyDescent="0.25">
      <c r="B24" s="30" t="str">
        <f>IF(P_prod!B26=0," ",P_prod!B26)</f>
        <v>5027 Midtre Gauldal</v>
      </c>
      <c r="C24" s="30">
        <f>IF(P_prod!C26=0," ",P_prod!C26)</f>
        <v>229</v>
      </c>
      <c r="D24" s="30">
        <f>IF(P_prod!D26=0," ",P_prod!D26)</f>
        <v>227</v>
      </c>
      <c r="E24" s="30">
        <f>IF(P_prod!E26=0," ",P_prod!E26)</f>
        <v>224</v>
      </c>
      <c r="F24" s="30">
        <f>IF(P_prod!F26=0," ",P_prod!F26)</f>
        <v>217</v>
      </c>
      <c r="G24" s="30">
        <f>IF(P_prod!G26=0," ",P_prod!G26)</f>
        <v>211</v>
      </c>
      <c r="H24" s="30">
        <f>IF(P_prod!H26=0," ",P_prod!H26)</f>
        <v>207</v>
      </c>
      <c r="I24" s="30">
        <f>IF(P_prod!I26=0," ",P_prod!I26)</f>
        <v>194</v>
      </c>
      <c r="J24" s="30">
        <f>IF(P_prod!J26=0," ",P_prod!J26)</f>
        <v>183</v>
      </c>
      <c r="K24" s="30">
        <f>IF(P_prod!K26=0," ",P_prod!K26)</f>
        <v>177</v>
      </c>
      <c r="L24" s="30">
        <f>IF(P_prod!L26=0," ",P_prod!L26)</f>
        <v>172</v>
      </c>
      <c r="M24" s="30">
        <f>IF(P_prod!M26=0," ",P_prod!M26)</f>
        <v>166</v>
      </c>
      <c r="N24" s="30">
        <f>IF(P_prod!N26=0," ",P_prod!N26)</f>
        <v>153</v>
      </c>
      <c r="O24" s="30">
        <f>IF(P_prod!O26=0," ",P_prod!O26)</f>
        <v>144</v>
      </c>
      <c r="P24" s="30">
        <f>IF(P_prod!P26=0," ",P_prod!P26)</f>
        <v>137</v>
      </c>
      <c r="Q24" s="30">
        <f>IF(P_prod!Q26=0," ",P_prod!Q26)</f>
        <v>127</v>
      </c>
      <c r="R24" s="30">
        <f>IF(P_prod!R26=0," ",P_prod!R26)</f>
        <v>121</v>
      </c>
      <c r="S24" s="30">
        <f>IF(P_prod!S26=0," ",P_prod!S26)</f>
        <v>120</v>
      </c>
      <c r="T24" s="30">
        <f>IF(P_prod!T26=0," ",P_prod!T26)</f>
        <v>112</v>
      </c>
      <c r="U24" s="30">
        <f>IF(P_prod!U26=0," ",P_prod!U26)</f>
        <v>105</v>
      </c>
      <c r="V24" s="30">
        <f>IF(P_prod!V26=0," ",P_prod!V26)</f>
        <v>98</v>
      </c>
      <c r="W24" s="30">
        <f>IF(P_prod!W26=0," ",P_prod!W26)</f>
        <v>96</v>
      </c>
      <c r="X24" s="30">
        <f>IF(P_prod!X26=0," ",P_prod!X26)</f>
        <v>94</v>
      </c>
      <c r="Y24" s="30">
        <f>IF(P_prod!Y26=0," ",P_prod!Y26)</f>
        <v>92</v>
      </c>
      <c r="Z24" s="30">
        <f>IF(P_prod!Z26=0," ",P_prod!Z26)</f>
        <v>86</v>
      </c>
      <c r="AA24" s="30">
        <f>IF(P_prod!AA26=0," ",P_prod!AA26)</f>
        <v>81</v>
      </c>
    </row>
    <row r="25" spans="2:27" x14ac:dyDescent="0.25">
      <c r="B25" s="30" t="str">
        <f>IF(P_prod!B27=0," ",P_prod!B27)</f>
        <v>5028 Melhus</v>
      </c>
      <c r="C25" s="30">
        <f>IF(P_prod!C27=0," ",P_prod!C27)</f>
        <v>113</v>
      </c>
      <c r="D25" s="30">
        <f>IF(P_prod!D27=0," ",P_prod!D27)</f>
        <v>113</v>
      </c>
      <c r="E25" s="30">
        <f>IF(P_prod!E27=0," ",P_prod!E27)</f>
        <v>113</v>
      </c>
      <c r="F25" s="30">
        <f>IF(P_prod!F27=0," ",P_prod!F27)</f>
        <v>110</v>
      </c>
      <c r="G25" s="30">
        <f>IF(P_prod!G27=0," ",P_prod!G27)</f>
        <v>107</v>
      </c>
      <c r="H25" s="30">
        <f>IF(P_prod!H27=0," ",P_prod!H27)</f>
        <v>105</v>
      </c>
      <c r="I25" s="30">
        <f>IF(P_prod!I27=0," ",P_prod!I27)</f>
        <v>93</v>
      </c>
      <c r="J25" s="30">
        <f>IF(P_prod!J27=0," ",P_prod!J27)</f>
        <v>88</v>
      </c>
      <c r="K25" s="30">
        <f>IF(P_prod!K27=0," ",P_prod!K27)</f>
        <v>85</v>
      </c>
      <c r="L25" s="30">
        <f>IF(P_prod!L27=0," ",P_prod!L27)</f>
        <v>79</v>
      </c>
      <c r="M25" s="30">
        <f>IF(P_prod!M27=0," ",P_prod!M27)</f>
        <v>77</v>
      </c>
      <c r="N25" s="30">
        <f>IF(P_prod!N27=0," ",P_prod!N27)</f>
        <v>71</v>
      </c>
      <c r="O25" s="30">
        <f>IF(P_prod!O27=0," ",P_prod!O27)</f>
        <v>66</v>
      </c>
      <c r="P25" s="30">
        <f>IF(P_prod!P27=0," ",P_prod!P27)</f>
        <v>66</v>
      </c>
      <c r="Q25" s="30">
        <f>IF(P_prod!Q27=0," ",P_prod!Q27)</f>
        <v>61</v>
      </c>
      <c r="R25" s="30">
        <f>IF(P_prod!R27=0," ",P_prod!R27)</f>
        <v>57</v>
      </c>
      <c r="S25" s="30">
        <f>IF(P_prod!S27=0," ",P_prod!S27)</f>
        <v>55</v>
      </c>
      <c r="T25" s="30">
        <f>IF(P_prod!T27=0," ",P_prod!T27)</f>
        <v>54</v>
      </c>
      <c r="U25" s="30">
        <f>IF(P_prod!U27=0," ",P_prod!U27)</f>
        <v>52</v>
      </c>
      <c r="V25" s="30">
        <f>IF(P_prod!V27=0," ",P_prod!V27)</f>
        <v>50</v>
      </c>
      <c r="W25" s="30">
        <f>IF(P_prod!W27=0," ",P_prod!W27)</f>
        <v>49</v>
      </c>
      <c r="X25" s="30">
        <f>IF(P_prod!X27=0," ",P_prod!X27)</f>
        <v>48</v>
      </c>
      <c r="Y25" s="30">
        <f>IF(P_prod!Y27=0," ",P_prod!Y27)</f>
        <v>52</v>
      </c>
      <c r="Z25" s="30">
        <f>IF(P_prod!Z27=0," ",P_prod!Z27)</f>
        <v>45</v>
      </c>
      <c r="AA25" s="30">
        <f>IF(P_prod!AA27=0," ",P_prod!AA27)</f>
        <v>46</v>
      </c>
    </row>
    <row r="26" spans="2:27" x14ac:dyDescent="0.25">
      <c r="B26" s="30" t="str">
        <f>IF(P_prod!B28=0," ",P_prod!B28)</f>
        <v>5029 Skaun</v>
      </c>
      <c r="C26" s="30">
        <f>IF(P_prod!C28=0," ",P_prod!C28)</f>
        <v>82</v>
      </c>
      <c r="D26" s="30">
        <f>IF(P_prod!D28=0," ",P_prod!D28)</f>
        <v>81</v>
      </c>
      <c r="E26" s="30">
        <f>IF(P_prod!E28=0," ",P_prod!E28)</f>
        <v>81</v>
      </c>
      <c r="F26" s="30">
        <f>IF(P_prod!F28=0," ",P_prod!F28)</f>
        <v>77</v>
      </c>
      <c r="G26" s="30">
        <f>IF(P_prod!G28=0," ",P_prod!G28)</f>
        <v>73</v>
      </c>
      <c r="H26" s="30">
        <f>IF(P_prod!H28=0," ",P_prod!H28)</f>
        <v>69</v>
      </c>
      <c r="I26" s="30">
        <f>IF(P_prod!I28=0," ",P_prod!I28)</f>
        <v>62</v>
      </c>
      <c r="J26" s="30">
        <f>IF(P_prod!J28=0," ",P_prod!J28)</f>
        <v>57</v>
      </c>
      <c r="K26" s="30">
        <f>IF(P_prod!K28=0," ",P_prod!K28)</f>
        <v>54</v>
      </c>
      <c r="L26" s="30">
        <f>IF(P_prod!L28=0," ",P_prod!L28)</f>
        <v>50</v>
      </c>
      <c r="M26" s="30">
        <f>IF(P_prod!M28=0," ",P_prod!M28)</f>
        <v>46</v>
      </c>
      <c r="N26" s="30">
        <f>IF(P_prod!N28=0," ",P_prod!N28)</f>
        <v>46</v>
      </c>
      <c r="O26" s="30">
        <f>IF(P_prod!O28=0," ",P_prod!O28)</f>
        <v>44</v>
      </c>
      <c r="P26" s="30">
        <f>IF(P_prod!P28=0," ",P_prod!P28)</f>
        <v>38</v>
      </c>
      <c r="Q26" s="30">
        <f>IF(P_prod!Q28=0," ",P_prod!Q28)</f>
        <v>36</v>
      </c>
      <c r="R26" s="30">
        <f>IF(P_prod!R28=0," ",P_prod!R28)</f>
        <v>30</v>
      </c>
      <c r="S26" s="30">
        <f>IF(P_prod!S28=0," ",P_prod!S28)</f>
        <v>28</v>
      </c>
      <c r="T26" s="30">
        <f>IF(P_prod!T28=0," ",P_prod!T28)</f>
        <v>24</v>
      </c>
      <c r="U26" s="30">
        <f>IF(P_prod!U28=0," ",P_prod!U28)</f>
        <v>23</v>
      </c>
      <c r="V26" s="30">
        <f>IF(P_prod!V28=0," ",P_prod!V28)</f>
        <v>22</v>
      </c>
      <c r="W26" s="30">
        <f>IF(P_prod!W28=0," ",P_prod!W28)</f>
        <v>18</v>
      </c>
      <c r="X26" s="30">
        <f>IF(P_prod!X28=0," ",P_prod!X28)</f>
        <v>16</v>
      </c>
      <c r="Y26" s="30">
        <f>IF(P_prod!Y28=0," ",P_prod!Y28)</f>
        <v>16</v>
      </c>
      <c r="Z26" s="30">
        <f>IF(P_prod!Z28=0," ",P_prod!Z28)</f>
        <v>15</v>
      </c>
      <c r="AA26" s="30">
        <f>IF(P_prod!AA28=0," ",P_prod!AA28)</f>
        <v>15</v>
      </c>
    </row>
    <row r="27" spans="2:27" x14ac:dyDescent="0.25">
      <c r="B27" s="30" t="str">
        <f>IF(P_prod!B29=0," ",P_prod!B29)</f>
        <v>5030 Klæbu</v>
      </c>
      <c r="C27" s="30">
        <f>IF(P_prod!C29=0," ",P_prod!C29)</f>
        <v>23</v>
      </c>
      <c r="D27" s="30">
        <f>IF(P_prod!D29=0," ",P_prod!D29)</f>
        <v>22</v>
      </c>
      <c r="E27" s="30">
        <f>IF(P_prod!E29=0," ",P_prod!E29)</f>
        <v>23</v>
      </c>
      <c r="F27" s="30">
        <f>IF(P_prod!F29=0," ",P_prod!F29)</f>
        <v>22</v>
      </c>
      <c r="G27" s="30">
        <f>IF(P_prod!G29=0," ",P_prod!G29)</f>
        <v>21</v>
      </c>
      <c r="H27" s="30">
        <f>IF(P_prod!H29=0," ",P_prod!H29)</f>
        <v>20</v>
      </c>
      <c r="I27" s="30">
        <f>IF(P_prod!I29=0," ",P_prod!I29)</f>
        <v>19</v>
      </c>
      <c r="J27" s="30">
        <f>IF(P_prod!J29=0," ",P_prod!J29)</f>
        <v>18</v>
      </c>
      <c r="K27" s="30">
        <f>IF(P_prod!K29=0," ",P_prod!K29)</f>
        <v>16</v>
      </c>
      <c r="L27" s="30">
        <f>IF(P_prod!L29=0," ",P_prod!L29)</f>
        <v>15</v>
      </c>
      <c r="M27" s="30">
        <f>IF(P_prod!M29=0," ",P_prod!M29)</f>
        <v>14</v>
      </c>
      <c r="N27" s="30">
        <f>IF(P_prod!N29=0," ",P_prod!N29)</f>
        <v>11</v>
      </c>
      <c r="O27" s="30">
        <f>IF(P_prod!O29=0," ",P_prod!O29)</f>
        <v>11</v>
      </c>
      <c r="P27" s="30">
        <f>IF(P_prod!P29=0," ",P_prod!P29)</f>
        <v>9</v>
      </c>
      <c r="Q27" s="30">
        <f>IF(P_prod!Q29=0," ",P_prod!Q29)</f>
        <v>8</v>
      </c>
      <c r="R27" s="30">
        <f>IF(P_prod!R29=0," ",P_prod!R29)</f>
        <v>7</v>
      </c>
      <c r="S27" s="30">
        <f>IF(P_prod!S29=0," ",P_prod!S29)</f>
        <v>7</v>
      </c>
      <c r="T27" s="30">
        <f>IF(P_prod!T29=0," ",P_prod!T29)</f>
        <v>7</v>
      </c>
      <c r="U27" s="30">
        <f>IF(P_prod!U29=0," ",P_prod!U29)</f>
        <v>7</v>
      </c>
      <c r="V27" s="30">
        <f>IF(P_prod!V29=0," ",P_prod!V29)</f>
        <v>7</v>
      </c>
      <c r="W27" s="30">
        <f>IF(P_prod!W29=0," ",P_prod!W29)</f>
        <v>7</v>
      </c>
      <c r="X27" s="30">
        <f>IF(P_prod!X29=0," ",P_prod!X29)</f>
        <v>7</v>
      </c>
      <c r="Y27" s="30">
        <f>IF(P_prod!Y29=0," ",P_prod!Y29)</f>
        <v>7</v>
      </c>
      <c r="Z27" s="30">
        <f>IF(P_prod!Z29=0," ",P_prod!Z29)</f>
        <v>7</v>
      </c>
      <c r="AA27" s="30">
        <f>IF(P_prod!AA29=0," ",P_prod!AA29)</f>
        <v>7</v>
      </c>
    </row>
    <row r="28" spans="2:27" x14ac:dyDescent="0.25">
      <c r="B28" s="30" t="str">
        <f>IF(P_prod!B30=0," ",P_prod!B30)</f>
        <v>5031 Malvik</v>
      </c>
      <c r="C28" s="30">
        <f>IF(P_prod!C30=0," ",P_prod!C30)</f>
        <v>28</v>
      </c>
      <c r="D28" s="30">
        <f>IF(P_prod!D30=0," ",P_prod!D30)</f>
        <v>28</v>
      </c>
      <c r="E28" s="30">
        <f>IF(P_prod!E30=0," ",P_prod!E30)</f>
        <v>28</v>
      </c>
      <c r="F28" s="30">
        <f>IF(P_prod!F30=0," ",P_prod!F30)</f>
        <v>26</v>
      </c>
      <c r="G28" s="30">
        <f>IF(P_prod!G30=0," ",P_prod!G30)</f>
        <v>25</v>
      </c>
      <c r="H28" s="30">
        <f>IF(P_prod!H30=0," ",P_prod!H30)</f>
        <v>21</v>
      </c>
      <c r="I28" s="30">
        <f>IF(P_prod!I30=0," ",P_prod!I30)</f>
        <v>20</v>
      </c>
      <c r="J28" s="30">
        <f>IF(P_prod!J30=0," ",P_prod!J30)</f>
        <v>19</v>
      </c>
      <c r="K28" s="30">
        <f>IF(P_prod!K30=0," ",P_prod!K30)</f>
        <v>17</v>
      </c>
      <c r="L28" s="30">
        <f>IF(P_prod!L30=0," ",P_prod!L30)</f>
        <v>17</v>
      </c>
      <c r="M28" s="30">
        <f>IF(P_prod!M30=0," ",P_prod!M30)</f>
        <v>17</v>
      </c>
      <c r="N28" s="30">
        <f>IF(P_prod!N30=0," ",P_prod!N30)</f>
        <v>17</v>
      </c>
      <c r="O28" s="30">
        <f>IF(P_prod!O30=0," ",P_prod!O30)</f>
        <v>17</v>
      </c>
      <c r="P28" s="30">
        <f>IF(P_prod!P30=0," ",P_prod!P30)</f>
        <v>17</v>
      </c>
      <c r="Q28" s="30">
        <f>IF(P_prod!Q30=0," ",P_prod!Q30)</f>
        <v>15</v>
      </c>
      <c r="R28" s="30">
        <f>IF(P_prod!R30=0," ",P_prod!R30)</f>
        <v>12</v>
      </c>
      <c r="S28" s="30">
        <f>IF(P_prod!S30=0," ",P_prod!S30)</f>
        <v>13</v>
      </c>
      <c r="T28" s="30">
        <f>IF(P_prod!T30=0," ",P_prod!T30)</f>
        <v>12</v>
      </c>
      <c r="U28" s="30">
        <f>IF(P_prod!U30=0," ",P_prod!U30)</f>
        <v>12</v>
      </c>
      <c r="V28" s="30">
        <f>IF(P_prod!V30=0," ",P_prod!V30)</f>
        <v>12</v>
      </c>
      <c r="W28" s="30">
        <f>IF(P_prod!W30=0," ",P_prod!W30)</f>
        <v>11</v>
      </c>
      <c r="X28" s="30">
        <f>IF(P_prod!X30=0," ",P_prod!X30)</f>
        <v>11</v>
      </c>
      <c r="Y28" s="30">
        <f>IF(P_prod!Y30=0," ",P_prod!Y30)</f>
        <v>11</v>
      </c>
      <c r="Z28" s="30">
        <f>IF(P_prod!Z30=0," ",P_prod!Z30)</f>
        <v>11</v>
      </c>
      <c r="AA28" s="30">
        <f>IF(P_prod!AA30=0," ",P_prod!AA30)</f>
        <v>12</v>
      </c>
    </row>
    <row r="29" spans="2:27" x14ac:dyDescent="0.25">
      <c r="B29" s="30" t="str">
        <f>IF(P_prod!B31=0," ",P_prod!B31)</f>
        <v>5032 Selbu</v>
      </c>
      <c r="C29" s="30">
        <f>IF(P_prod!C31=0," ",P_prod!C31)</f>
        <v>108</v>
      </c>
      <c r="D29" s="30">
        <f>IF(P_prod!D31=0," ",P_prod!D31)</f>
        <v>108</v>
      </c>
      <c r="E29" s="30">
        <f>IF(P_prod!E31=0," ",P_prod!E31)</f>
        <v>106</v>
      </c>
      <c r="F29" s="30">
        <f>IF(P_prod!F31=0," ",P_prod!F31)</f>
        <v>104</v>
      </c>
      <c r="G29" s="30">
        <f>IF(P_prod!G31=0," ",P_prod!G31)</f>
        <v>102</v>
      </c>
      <c r="H29" s="30">
        <f>IF(P_prod!H31=0," ",P_prod!H31)</f>
        <v>96</v>
      </c>
      <c r="I29" s="30">
        <f>IF(P_prod!I31=0," ",P_prod!I31)</f>
        <v>94</v>
      </c>
      <c r="J29" s="30">
        <f>IF(P_prod!J31=0," ",P_prod!J31)</f>
        <v>89</v>
      </c>
      <c r="K29" s="30">
        <f>IF(P_prod!K31=0," ",P_prod!K31)</f>
        <v>85</v>
      </c>
      <c r="L29" s="30">
        <f>IF(P_prod!L31=0," ",P_prod!L31)</f>
        <v>83</v>
      </c>
      <c r="M29" s="30">
        <f>IF(P_prod!M31=0," ",P_prod!M31)</f>
        <v>75</v>
      </c>
      <c r="N29" s="30">
        <f>IF(P_prod!N31=0," ",P_prod!N31)</f>
        <v>67</v>
      </c>
      <c r="O29" s="30">
        <f>IF(P_prod!O31=0," ",P_prod!O31)</f>
        <v>65</v>
      </c>
      <c r="P29" s="30">
        <f>IF(P_prod!P31=0," ",P_prod!P31)</f>
        <v>61</v>
      </c>
      <c r="Q29" s="30">
        <f>IF(P_prod!Q31=0," ",P_prod!Q31)</f>
        <v>55</v>
      </c>
      <c r="R29" s="30">
        <f>IF(P_prod!R31=0," ",P_prod!R31)</f>
        <v>50</v>
      </c>
      <c r="S29" s="30">
        <f>IF(P_prod!S31=0," ",P_prod!S31)</f>
        <v>49</v>
      </c>
      <c r="T29" s="30">
        <f>IF(P_prod!T31=0," ",P_prod!T31)</f>
        <v>49</v>
      </c>
      <c r="U29" s="30">
        <f>IF(P_prod!U31=0," ",P_prod!U31)</f>
        <v>45</v>
      </c>
      <c r="V29" s="30">
        <f>IF(P_prod!V31=0," ",P_prod!V31)</f>
        <v>43</v>
      </c>
      <c r="W29" s="30">
        <f>IF(P_prod!W31=0," ",P_prod!W31)</f>
        <v>43</v>
      </c>
      <c r="X29" s="30">
        <f>IF(P_prod!X31=0," ",P_prod!X31)</f>
        <v>40</v>
      </c>
      <c r="Y29" s="30">
        <f>IF(P_prod!Y31=0," ",P_prod!Y31)</f>
        <v>39</v>
      </c>
      <c r="Z29" s="30">
        <f>IF(P_prod!Z31=0," ",P_prod!Z31)</f>
        <v>40</v>
      </c>
      <c r="AA29" s="30">
        <f>IF(P_prod!AA31=0," ",P_prod!AA31)</f>
        <v>34</v>
      </c>
    </row>
    <row r="30" spans="2:27" x14ac:dyDescent="0.25">
      <c r="B30" s="30" t="str">
        <f>IF(P_prod!B32=0," ",P_prod!B32)</f>
        <v>5033 Tydal</v>
      </c>
      <c r="C30" s="30">
        <f>IF(P_prod!C32=0," ",P_prod!C32)</f>
        <v>32</v>
      </c>
      <c r="D30" s="30">
        <f>IF(P_prod!D32=0," ",P_prod!D32)</f>
        <v>30</v>
      </c>
      <c r="E30" s="30">
        <f>IF(P_prod!E32=0," ",P_prod!E32)</f>
        <v>30</v>
      </c>
      <c r="F30" s="30">
        <f>IF(P_prod!F32=0," ",P_prod!F32)</f>
        <v>30</v>
      </c>
      <c r="G30" s="30">
        <f>IF(P_prod!G32=0," ",P_prod!G32)</f>
        <v>29</v>
      </c>
      <c r="H30" s="30">
        <f>IF(P_prod!H32=0," ",P_prod!H32)</f>
        <v>29</v>
      </c>
      <c r="I30" s="30">
        <f>IF(P_prod!I32=0," ",P_prod!I32)</f>
        <v>28</v>
      </c>
      <c r="J30" s="30">
        <f>IF(P_prod!J32=0," ",P_prod!J32)</f>
        <v>28</v>
      </c>
      <c r="K30" s="30">
        <f>IF(P_prod!K32=0," ",P_prod!K32)</f>
        <v>28</v>
      </c>
      <c r="L30" s="30">
        <f>IF(P_prod!L32=0," ",P_prod!L32)</f>
        <v>26</v>
      </c>
      <c r="M30" s="30">
        <f>IF(P_prod!M32=0," ",P_prod!M32)</f>
        <v>27</v>
      </c>
      <c r="N30" s="30">
        <f>IF(P_prod!N32=0," ",P_prod!N32)</f>
        <v>24</v>
      </c>
      <c r="O30" s="30">
        <f>IF(P_prod!O32=0," ",P_prod!O32)</f>
        <v>21</v>
      </c>
      <c r="P30" s="30">
        <f>IF(P_prod!P32=0," ",P_prod!P32)</f>
        <v>21</v>
      </c>
      <c r="Q30" s="30">
        <f>IF(P_prod!Q32=0," ",P_prod!Q32)</f>
        <v>18</v>
      </c>
      <c r="R30" s="30">
        <f>IF(P_prod!R32=0," ",P_prod!R32)</f>
        <v>18</v>
      </c>
      <c r="S30" s="30">
        <f>IF(P_prod!S32=0," ",P_prod!S32)</f>
        <v>19</v>
      </c>
      <c r="T30" s="30">
        <f>IF(P_prod!T32=0," ",P_prod!T32)</f>
        <v>17</v>
      </c>
      <c r="U30" s="30">
        <f>IF(P_prod!U32=0," ",P_prod!U32)</f>
        <v>16</v>
      </c>
      <c r="V30" s="30">
        <f>IF(P_prod!V32=0," ",P_prod!V32)</f>
        <v>15</v>
      </c>
      <c r="W30" s="30">
        <f>IF(P_prod!W32=0," ",P_prod!W32)</f>
        <v>15</v>
      </c>
      <c r="X30" s="30">
        <f>IF(P_prod!X32=0," ",P_prod!X32)</f>
        <v>15</v>
      </c>
      <c r="Y30" s="30">
        <f>IF(P_prod!Y32=0," ",P_prod!Y32)</f>
        <v>15</v>
      </c>
      <c r="Z30" s="30">
        <f>IF(P_prod!Z32=0," ",P_prod!Z32)</f>
        <v>14</v>
      </c>
      <c r="AA30" s="30">
        <f>IF(P_prod!AA32=0," ",P_prod!AA32)</f>
        <v>13</v>
      </c>
    </row>
    <row r="31" spans="2:27" x14ac:dyDescent="0.25">
      <c r="B31" s="30" t="str">
        <f>IF(P_prod!B33=0," ",P_prod!B33)</f>
        <v>5034 Meråker</v>
      </c>
      <c r="C31" s="30">
        <f>IF(P_prod!C33=0," ",P_prod!C33)</f>
        <v>20</v>
      </c>
      <c r="D31" s="30">
        <f>IF(P_prod!D33=0," ",P_prod!D33)</f>
        <v>21</v>
      </c>
      <c r="E31" s="30">
        <f>IF(P_prod!E33=0," ",P_prod!E33)</f>
        <v>21</v>
      </c>
      <c r="F31" s="30">
        <f>IF(P_prod!F33=0," ",P_prod!F33)</f>
        <v>20</v>
      </c>
      <c r="G31" s="30">
        <f>IF(P_prod!G33=0," ",P_prod!G33)</f>
        <v>20</v>
      </c>
      <c r="H31" s="30">
        <f>IF(P_prod!H33=0," ",P_prod!H33)</f>
        <v>19</v>
      </c>
      <c r="I31" s="30">
        <f>IF(P_prod!I33=0," ",P_prod!I33)</f>
        <v>15</v>
      </c>
      <c r="J31" s="30">
        <f>IF(P_prod!J33=0," ",P_prod!J33)</f>
        <v>15</v>
      </c>
      <c r="K31" s="30">
        <f>IF(P_prod!K33=0," ",P_prod!K33)</f>
        <v>15</v>
      </c>
      <c r="L31" s="30">
        <f>IF(P_prod!L33=0," ",P_prod!L33)</f>
        <v>14</v>
      </c>
      <c r="M31" s="30">
        <f>IF(P_prod!M33=0," ",P_prod!M33)</f>
        <v>15</v>
      </c>
      <c r="N31" s="30">
        <f>IF(P_prod!N33=0," ",P_prod!N33)</f>
        <v>10</v>
      </c>
      <c r="O31" s="30">
        <f>IF(P_prod!O33=0," ",P_prod!O33)</f>
        <v>7</v>
      </c>
      <c r="P31" s="30">
        <f>IF(P_prod!P33=0," ",P_prod!P33)</f>
        <v>5</v>
      </c>
      <c r="Q31" s="30">
        <f>IF(P_prod!Q33=0," ",P_prod!Q33)</f>
        <v>3</v>
      </c>
      <c r="R31" s="30">
        <f>IF(P_prod!R33=0," ",P_prod!R33)</f>
        <v>3</v>
      </c>
      <c r="S31" s="30">
        <f>IF(P_prod!S33=0," ",P_prod!S33)</f>
        <v>3</v>
      </c>
      <c r="T31" s="30">
        <f>IF(P_prod!T33=0," ",P_prod!T33)</f>
        <v>3</v>
      </c>
      <c r="U31" s="30">
        <f>IF(P_prod!U33=0," ",P_prod!U33)</f>
        <v>3</v>
      </c>
      <c r="V31" s="30">
        <f>IF(P_prod!V33=0," ",P_prod!V33)</f>
        <v>3</v>
      </c>
      <c r="W31" s="30">
        <f>IF(P_prod!W33=0," ",P_prod!W33)</f>
        <v>2</v>
      </c>
      <c r="X31" s="30">
        <f>IF(P_prod!X33=0," ",P_prod!X33)</f>
        <v>2</v>
      </c>
      <c r="Y31" s="30">
        <f>IF(P_prod!Y33=0," ",P_prod!Y33)</f>
        <v>2</v>
      </c>
      <c r="Z31" s="30">
        <f>IF(P_prod!Z33=0," ",P_prod!Z33)</f>
        <v>2</v>
      </c>
      <c r="AA31" s="30">
        <f>IF(P_prod!AA33=0," ",P_prod!AA33)</f>
        <v>2</v>
      </c>
    </row>
    <row r="32" spans="2:27" x14ac:dyDescent="0.25">
      <c r="B32" s="30" t="str">
        <f>IF(P_prod!B34=0," ",P_prod!B34)</f>
        <v>5035 Stjørdal</v>
      </c>
      <c r="C32" s="30">
        <f>IF(P_prod!C34=0," ",P_prod!C34)</f>
        <v>196</v>
      </c>
      <c r="D32" s="30">
        <f>IF(P_prod!D34=0," ",P_prod!D34)</f>
        <v>195</v>
      </c>
      <c r="E32" s="30">
        <f>IF(P_prod!E34=0," ",P_prod!E34)</f>
        <v>193</v>
      </c>
      <c r="F32" s="30">
        <f>IF(P_prod!F34=0," ",P_prod!F34)</f>
        <v>190</v>
      </c>
      <c r="G32" s="30">
        <f>IF(P_prod!G34=0," ",P_prod!G34)</f>
        <v>183</v>
      </c>
      <c r="H32" s="30">
        <f>IF(P_prod!H34=0," ",P_prod!H34)</f>
        <v>176</v>
      </c>
      <c r="I32" s="30">
        <f>IF(P_prod!I34=0," ",P_prod!I34)</f>
        <v>153</v>
      </c>
      <c r="J32" s="30">
        <f>IF(P_prod!J34=0," ",P_prod!J34)</f>
        <v>139</v>
      </c>
      <c r="K32" s="30">
        <f>IF(P_prod!K34=0," ",P_prod!K34)</f>
        <v>126</v>
      </c>
      <c r="L32" s="30">
        <f>IF(P_prod!L34=0," ",P_prod!L34)</f>
        <v>120</v>
      </c>
      <c r="M32" s="30">
        <f>IF(P_prod!M34=0," ",P_prod!M34)</f>
        <v>112</v>
      </c>
      <c r="N32" s="30">
        <f>IF(P_prod!N34=0," ",P_prod!N34)</f>
        <v>101</v>
      </c>
      <c r="O32" s="30">
        <f>IF(P_prod!O34=0," ",P_prod!O34)</f>
        <v>83</v>
      </c>
      <c r="P32" s="30">
        <f>IF(P_prod!P34=0," ",P_prod!P34)</f>
        <v>76</v>
      </c>
      <c r="Q32" s="30">
        <f>IF(P_prod!Q34=0," ",P_prod!Q34)</f>
        <v>74</v>
      </c>
      <c r="R32" s="30">
        <f>IF(P_prod!R34=0," ",P_prod!R34)</f>
        <v>72</v>
      </c>
      <c r="S32" s="30">
        <f>IF(P_prod!S34=0," ",P_prod!S34)</f>
        <v>72</v>
      </c>
      <c r="T32" s="30">
        <f>IF(P_prod!T34=0," ",P_prod!T34)</f>
        <v>72</v>
      </c>
      <c r="U32" s="30">
        <f>IF(P_prod!U34=0," ",P_prod!U34)</f>
        <v>69</v>
      </c>
      <c r="V32" s="30">
        <f>IF(P_prod!V34=0," ",P_prod!V34)</f>
        <v>58</v>
      </c>
      <c r="W32" s="30">
        <f>IF(P_prod!W34=0," ",P_prod!W34)</f>
        <v>51</v>
      </c>
      <c r="X32" s="30">
        <f>IF(P_prod!X34=0," ",P_prod!X34)</f>
        <v>48</v>
      </c>
      <c r="Y32" s="30">
        <f>IF(P_prod!Y34=0," ",P_prod!Y34)</f>
        <v>46</v>
      </c>
      <c r="Z32" s="30">
        <f>IF(P_prod!Z34=0," ",P_prod!Z34)</f>
        <v>43</v>
      </c>
      <c r="AA32" s="30">
        <f>IF(P_prod!AA34=0," ",P_prod!AA34)</f>
        <v>39</v>
      </c>
    </row>
    <row r="33" spans="2:27" x14ac:dyDescent="0.25">
      <c r="B33" s="30" t="str">
        <f>IF(P_prod!B35=0," ",P_prod!B35)</f>
        <v>5036 Frosta</v>
      </c>
      <c r="C33" s="30">
        <f>IF(P_prod!C35=0," ",P_prod!C35)</f>
        <v>33</v>
      </c>
      <c r="D33" s="30">
        <f>IF(P_prod!D35=0," ",P_prod!D35)</f>
        <v>32</v>
      </c>
      <c r="E33" s="30">
        <f>IF(P_prod!E35=0," ",P_prod!E35)</f>
        <v>32</v>
      </c>
      <c r="F33" s="30">
        <f>IF(P_prod!F35=0," ",P_prod!F35)</f>
        <v>32</v>
      </c>
      <c r="G33" s="30">
        <f>IF(P_prod!G35=0," ",P_prod!G35)</f>
        <v>29</v>
      </c>
      <c r="H33" s="30">
        <f>IF(P_prod!H35=0," ",P_prod!H35)</f>
        <v>28</v>
      </c>
      <c r="I33" s="30">
        <f>IF(P_prod!I35=0," ",P_prod!I35)</f>
        <v>25</v>
      </c>
      <c r="J33" s="30">
        <f>IF(P_prod!J35=0," ",P_prod!J35)</f>
        <v>23</v>
      </c>
      <c r="K33" s="30">
        <f>IF(P_prod!K35=0," ",P_prod!K35)</f>
        <v>19</v>
      </c>
      <c r="L33" s="30">
        <f>IF(P_prod!L35=0," ",P_prod!L35)</f>
        <v>18</v>
      </c>
      <c r="M33" s="30">
        <f>IF(P_prod!M35=0," ",P_prod!M35)</f>
        <v>17</v>
      </c>
      <c r="N33" s="30">
        <f>IF(P_prod!N35=0," ",P_prod!N35)</f>
        <v>17</v>
      </c>
      <c r="O33" s="30">
        <f>IF(P_prod!O35=0," ",P_prod!O35)</f>
        <v>15</v>
      </c>
      <c r="P33" s="30">
        <f>IF(P_prod!P35=0," ",P_prod!P35)</f>
        <v>11</v>
      </c>
      <c r="Q33" s="30">
        <f>IF(P_prod!Q35=0," ",P_prod!Q35)</f>
        <v>10</v>
      </c>
      <c r="R33" s="30">
        <f>IF(P_prod!R35=0," ",P_prod!R35)</f>
        <v>9</v>
      </c>
      <c r="S33" s="30">
        <f>IF(P_prod!S35=0," ",P_prod!S35)</f>
        <v>9</v>
      </c>
      <c r="T33" s="30">
        <f>IF(P_prod!T35=0," ",P_prod!T35)</f>
        <v>9</v>
      </c>
      <c r="U33" s="30">
        <f>IF(P_prod!U35=0," ",P_prod!U35)</f>
        <v>9</v>
      </c>
      <c r="V33" s="30">
        <f>IF(P_prod!V35=0," ",P_prod!V35)</f>
        <v>9</v>
      </c>
      <c r="W33" s="30">
        <f>IF(P_prod!W35=0," ",P_prod!W35)</f>
        <v>10</v>
      </c>
      <c r="X33" s="30">
        <f>IF(P_prod!X35=0," ",P_prod!X35)</f>
        <v>10</v>
      </c>
      <c r="Y33" s="30">
        <f>IF(P_prod!Y35=0," ",P_prod!Y35)</f>
        <v>10</v>
      </c>
      <c r="Z33" s="30">
        <f>IF(P_prod!Z35=0," ",P_prod!Z35)</f>
        <v>8</v>
      </c>
      <c r="AA33" s="30">
        <f>IF(P_prod!AA35=0," ",P_prod!AA35)</f>
        <v>8</v>
      </c>
    </row>
    <row r="34" spans="2:27" x14ac:dyDescent="0.25">
      <c r="B34" s="30" t="str">
        <f>IF(P_prod!B36=0," ",P_prod!B36)</f>
        <v>5037 Levanger</v>
      </c>
      <c r="C34" s="30">
        <f>IF(P_prod!C36=0," ",P_prod!C36)</f>
        <v>260</v>
      </c>
      <c r="D34" s="30">
        <f>IF(P_prod!D36=0," ",P_prod!D36)</f>
        <v>260</v>
      </c>
      <c r="E34" s="30">
        <f>IF(P_prod!E36=0," ",P_prod!E36)</f>
        <v>258</v>
      </c>
      <c r="F34" s="30">
        <f>IF(P_prod!F36=0," ",P_prod!F36)</f>
        <v>254</v>
      </c>
      <c r="G34" s="30">
        <f>IF(P_prod!G36=0," ",P_prod!G36)</f>
        <v>246</v>
      </c>
      <c r="H34" s="30">
        <f>IF(P_prod!H36=0," ",P_prod!H36)</f>
        <v>237</v>
      </c>
      <c r="I34" s="30">
        <f>IF(P_prod!I36=0," ",P_prod!I36)</f>
        <v>218</v>
      </c>
      <c r="J34" s="30">
        <f>IF(P_prod!J36=0," ",P_prod!J36)</f>
        <v>206</v>
      </c>
      <c r="K34" s="30">
        <f>IF(P_prod!K36=0," ",P_prod!K36)</f>
        <v>195</v>
      </c>
      <c r="L34" s="30">
        <f>IF(P_prod!L36=0," ",P_prod!L36)</f>
        <v>188</v>
      </c>
      <c r="M34" s="30">
        <f>IF(P_prod!M36=0," ",P_prod!M36)</f>
        <v>178</v>
      </c>
      <c r="N34" s="30">
        <f>IF(P_prod!N36=0," ",P_prod!N36)</f>
        <v>167</v>
      </c>
      <c r="O34" s="30">
        <f>IF(P_prod!O36=0," ",P_prod!O36)</f>
        <v>155</v>
      </c>
      <c r="P34" s="30">
        <f>IF(P_prod!P36=0," ",P_prod!P36)</f>
        <v>146</v>
      </c>
      <c r="Q34" s="30">
        <f>IF(P_prod!Q36=0," ",P_prod!Q36)</f>
        <v>126</v>
      </c>
      <c r="R34" s="30">
        <f>IF(P_prod!R36=0," ",P_prod!R36)</f>
        <v>118</v>
      </c>
      <c r="S34" s="30">
        <f>IF(P_prod!S36=0," ",P_prod!S36)</f>
        <v>117</v>
      </c>
      <c r="T34" s="30">
        <f>IF(P_prod!T36=0," ",P_prod!T36)</f>
        <v>111</v>
      </c>
      <c r="U34" s="30">
        <f>IF(P_prod!U36=0," ",P_prod!U36)</f>
        <v>110</v>
      </c>
      <c r="V34" s="30">
        <f>IF(P_prod!V36=0," ",P_prod!V36)</f>
        <v>105</v>
      </c>
      <c r="W34" s="30">
        <f>IF(P_prod!W36=0," ",P_prod!W36)</f>
        <v>97</v>
      </c>
      <c r="X34" s="30">
        <f>IF(P_prod!X36=0," ",P_prod!X36)</f>
        <v>92</v>
      </c>
      <c r="Y34" s="30">
        <f>IF(P_prod!Y36=0," ",P_prod!Y36)</f>
        <v>89</v>
      </c>
      <c r="Z34" s="30">
        <f>IF(P_prod!Z36=0," ",P_prod!Z36)</f>
        <v>89</v>
      </c>
      <c r="AA34" s="30">
        <f>IF(P_prod!AA36=0," ",P_prod!AA36)</f>
        <v>84</v>
      </c>
    </row>
    <row r="35" spans="2:27" x14ac:dyDescent="0.25">
      <c r="B35" s="30" t="str">
        <f>IF(P_prod!B37=0," ",P_prod!B37)</f>
        <v>5038 Verdal</v>
      </c>
      <c r="C35" s="30">
        <f>IF(P_prod!C37=0," ",P_prod!C37)</f>
        <v>222</v>
      </c>
      <c r="D35" s="30">
        <f>IF(P_prod!D37=0," ",P_prod!D37)</f>
        <v>220</v>
      </c>
      <c r="E35" s="30">
        <f>IF(P_prod!E37=0," ",P_prod!E37)</f>
        <v>219</v>
      </c>
      <c r="F35" s="30">
        <f>IF(P_prod!F37=0," ",P_prod!F37)</f>
        <v>216</v>
      </c>
      <c r="G35" s="30">
        <f>IF(P_prod!G37=0," ",P_prod!G37)</f>
        <v>209</v>
      </c>
      <c r="H35" s="30">
        <f>IF(P_prod!H37=0," ",P_prod!H37)</f>
        <v>199</v>
      </c>
      <c r="I35" s="30">
        <f>IF(P_prod!I37=0," ",P_prod!I37)</f>
        <v>177</v>
      </c>
      <c r="J35" s="30">
        <f>IF(P_prod!J37=0," ",P_prod!J37)</f>
        <v>163</v>
      </c>
      <c r="K35" s="30">
        <f>IF(P_prod!K37=0," ",P_prod!K37)</f>
        <v>146</v>
      </c>
      <c r="L35" s="30">
        <f>IF(P_prod!L37=0," ",P_prod!L37)</f>
        <v>134</v>
      </c>
      <c r="M35" s="30">
        <f>IF(P_prod!M37=0," ",P_prod!M37)</f>
        <v>131</v>
      </c>
      <c r="N35" s="30">
        <f>IF(P_prod!N37=0," ",P_prod!N37)</f>
        <v>119</v>
      </c>
      <c r="O35" s="30">
        <f>IF(P_prod!O37=0," ",P_prod!O37)</f>
        <v>109</v>
      </c>
      <c r="P35" s="30">
        <f>IF(P_prod!P37=0," ",P_prod!P37)</f>
        <v>98</v>
      </c>
      <c r="Q35" s="30">
        <f>IF(P_prod!Q37=0," ",P_prod!Q37)</f>
        <v>92</v>
      </c>
      <c r="R35" s="30">
        <f>IF(P_prod!R37=0," ",P_prod!R37)</f>
        <v>82</v>
      </c>
      <c r="S35" s="30">
        <f>IF(P_prod!S37=0," ",P_prod!S37)</f>
        <v>78</v>
      </c>
      <c r="T35" s="30">
        <f>IF(P_prod!T37=0," ",P_prod!T37)</f>
        <v>75</v>
      </c>
      <c r="U35" s="30">
        <f>IF(P_prod!U37=0," ",P_prod!U37)</f>
        <v>70</v>
      </c>
      <c r="V35" s="30">
        <f>IF(P_prod!V37=0," ",P_prod!V37)</f>
        <v>70</v>
      </c>
      <c r="W35" s="30">
        <f>IF(P_prod!W37=0," ",P_prod!W37)</f>
        <v>65</v>
      </c>
      <c r="X35" s="30">
        <f>IF(P_prod!X37=0," ",P_prod!X37)</f>
        <v>65</v>
      </c>
      <c r="Y35" s="30">
        <f>IF(P_prod!Y37=0," ",P_prod!Y37)</f>
        <v>64</v>
      </c>
      <c r="Z35" s="30">
        <f>IF(P_prod!Z37=0," ",P_prod!Z37)</f>
        <v>61</v>
      </c>
      <c r="AA35" s="30">
        <f>IF(P_prod!AA37=0," ",P_prod!AA37)</f>
        <v>60</v>
      </c>
    </row>
    <row r="36" spans="2:27" x14ac:dyDescent="0.25">
      <c r="B36" s="30" t="str">
        <f>IF(P_prod!B38=0," ",P_prod!B38)</f>
        <v>5039 Verran</v>
      </c>
      <c r="C36" s="30">
        <f>IF(P_prod!C38=0," ",P_prod!C38)</f>
        <v>40</v>
      </c>
      <c r="D36" s="30">
        <f>IF(P_prod!D38=0," ",P_prod!D38)</f>
        <v>40</v>
      </c>
      <c r="E36" s="30">
        <f>IF(P_prod!E38=0," ",P_prod!E38)</f>
        <v>37</v>
      </c>
      <c r="F36" s="30">
        <f>IF(P_prod!F38=0," ",P_prod!F38)</f>
        <v>37</v>
      </c>
      <c r="G36" s="30">
        <f>IF(P_prod!G38=0," ",P_prod!G38)</f>
        <v>35</v>
      </c>
      <c r="H36" s="30">
        <f>IF(P_prod!H38=0," ",P_prod!H38)</f>
        <v>35</v>
      </c>
      <c r="I36" s="30">
        <f>IF(P_prod!I38=0," ",P_prod!I38)</f>
        <v>33</v>
      </c>
      <c r="J36" s="30">
        <f>IF(P_prod!J38=0," ",P_prod!J38)</f>
        <v>33</v>
      </c>
      <c r="K36" s="30">
        <f>IF(P_prod!K38=0," ",P_prod!K38)</f>
        <v>33</v>
      </c>
      <c r="L36" s="30">
        <f>IF(P_prod!L38=0," ",P_prod!L38)</f>
        <v>32</v>
      </c>
      <c r="M36" s="30">
        <f>IF(P_prod!M38=0," ",P_prod!M38)</f>
        <v>29</v>
      </c>
      <c r="N36" s="30">
        <f>IF(P_prod!N38=0," ",P_prod!N38)</f>
        <v>29</v>
      </c>
      <c r="O36" s="30">
        <f>IF(P_prod!O38=0," ",P_prod!O38)</f>
        <v>28</v>
      </c>
      <c r="P36" s="30">
        <f>IF(P_prod!P38=0," ",P_prod!P38)</f>
        <v>24</v>
      </c>
      <c r="Q36" s="30">
        <f>IF(P_prod!Q38=0," ",P_prod!Q38)</f>
        <v>21</v>
      </c>
      <c r="R36" s="30">
        <f>IF(P_prod!R38=0," ",P_prod!R38)</f>
        <v>19</v>
      </c>
      <c r="S36" s="30">
        <f>IF(P_prod!S38=0," ",P_prod!S38)</f>
        <v>20</v>
      </c>
      <c r="T36" s="30">
        <f>IF(P_prod!T38=0," ",P_prod!T38)</f>
        <v>19</v>
      </c>
      <c r="U36" s="30">
        <f>IF(P_prod!U38=0," ",P_prod!U38)</f>
        <v>19</v>
      </c>
      <c r="V36" s="30">
        <f>IF(P_prod!V38=0," ",P_prod!V38)</f>
        <v>18</v>
      </c>
      <c r="W36" s="30">
        <f>IF(P_prod!W38=0," ",P_prod!W38)</f>
        <v>18</v>
      </c>
      <c r="X36" s="30">
        <f>IF(P_prod!X38=0," ",P_prod!X38)</f>
        <v>18</v>
      </c>
      <c r="Y36" s="30">
        <f>IF(P_prod!Y38=0," ",P_prod!Y38)</f>
        <v>17</v>
      </c>
      <c r="Z36" s="30">
        <f>IF(P_prod!Z38=0," ",P_prod!Z38)</f>
        <v>17</v>
      </c>
      <c r="AA36" s="30">
        <f>IF(P_prod!AA38=0," ",P_prod!AA38)</f>
        <v>15</v>
      </c>
    </row>
    <row r="37" spans="2:27" x14ac:dyDescent="0.25">
      <c r="B37" s="30" t="str">
        <f>IF(P_prod!B39=0," ",P_prod!B39)</f>
        <v>5040 Namdalseid</v>
      </c>
      <c r="C37" s="30">
        <f>IF(P_prod!C39=0," ",P_prod!C39)</f>
        <v>110</v>
      </c>
      <c r="D37" s="30">
        <f>IF(P_prod!D39=0," ",P_prod!D39)</f>
        <v>109</v>
      </c>
      <c r="E37" s="30">
        <f>IF(P_prod!E39=0," ",P_prod!E39)</f>
        <v>109</v>
      </c>
      <c r="F37" s="30">
        <f>IF(P_prod!F39=0," ",P_prod!F39)</f>
        <v>107</v>
      </c>
      <c r="G37" s="30">
        <f>IF(P_prod!G39=0," ",P_prod!G39)</f>
        <v>105</v>
      </c>
      <c r="H37" s="30">
        <f>IF(P_prod!H39=0," ",P_prod!H39)</f>
        <v>103</v>
      </c>
      <c r="I37" s="30">
        <f>IF(P_prod!I39=0," ",P_prod!I39)</f>
        <v>96</v>
      </c>
      <c r="J37" s="30">
        <f>IF(P_prod!J39=0," ",P_prod!J39)</f>
        <v>93</v>
      </c>
      <c r="K37" s="30">
        <f>IF(P_prod!K39=0," ",P_prod!K39)</f>
        <v>91</v>
      </c>
      <c r="L37" s="30">
        <f>IF(P_prod!L39=0," ",P_prod!L39)</f>
        <v>87</v>
      </c>
      <c r="M37" s="30">
        <f>IF(P_prod!M39=0," ",P_prod!M39)</f>
        <v>83</v>
      </c>
      <c r="N37" s="30">
        <f>IF(P_prod!N39=0," ",P_prod!N39)</f>
        <v>78</v>
      </c>
      <c r="O37" s="30">
        <f>IF(P_prod!O39=0," ",P_prod!O39)</f>
        <v>73</v>
      </c>
      <c r="P37" s="30">
        <f>IF(P_prod!P39=0," ",P_prod!P39)</f>
        <v>72</v>
      </c>
      <c r="Q37" s="30">
        <f>IF(P_prod!Q39=0," ",P_prod!Q39)</f>
        <v>67</v>
      </c>
      <c r="R37" s="30">
        <f>IF(P_prod!R39=0," ",P_prod!R39)</f>
        <v>64</v>
      </c>
      <c r="S37" s="30">
        <f>IF(P_prod!S39=0," ",P_prod!S39)</f>
        <v>62</v>
      </c>
      <c r="T37" s="30">
        <f>IF(P_prod!T39=0," ",P_prod!T39)</f>
        <v>61</v>
      </c>
      <c r="U37" s="30">
        <f>IF(P_prod!U39=0," ",P_prod!U39)</f>
        <v>58</v>
      </c>
      <c r="V37" s="30">
        <f>IF(P_prod!V39=0," ",P_prod!V39)</f>
        <v>59</v>
      </c>
      <c r="W37" s="30">
        <f>IF(P_prod!W39=0," ",P_prod!W39)</f>
        <v>54</v>
      </c>
      <c r="X37" s="30">
        <f>IF(P_prod!X39=0," ",P_prod!X39)</f>
        <v>52</v>
      </c>
      <c r="Y37" s="30">
        <f>IF(P_prod!Y39=0," ",P_prod!Y39)</f>
        <v>52</v>
      </c>
      <c r="Z37" s="30">
        <f>IF(P_prod!Z39=0," ",P_prod!Z39)</f>
        <v>49</v>
      </c>
      <c r="AA37" s="30">
        <f>IF(P_prod!AA39=0," ",P_prod!AA39)</f>
        <v>49</v>
      </c>
    </row>
    <row r="38" spans="2:27" x14ac:dyDescent="0.25">
      <c r="B38" s="30" t="str">
        <f>IF(P_prod!B40=0," ",P_prod!B40)</f>
        <v>5041 Snåsa</v>
      </c>
      <c r="C38" s="30">
        <f>IF(P_prod!C40=0," ",P_prod!C40)</f>
        <v>109</v>
      </c>
      <c r="D38" s="30">
        <f>IF(P_prod!D40=0," ",P_prod!D40)</f>
        <v>109</v>
      </c>
      <c r="E38" s="30">
        <f>IF(P_prod!E40=0," ",P_prod!E40)</f>
        <v>109</v>
      </c>
      <c r="F38" s="30">
        <f>IF(P_prod!F40=0," ",P_prod!F40)</f>
        <v>108</v>
      </c>
      <c r="G38" s="30">
        <f>IF(P_prod!G40=0," ",P_prod!G40)</f>
        <v>107</v>
      </c>
      <c r="H38" s="30">
        <f>IF(P_prod!H40=0," ",P_prod!H40)</f>
        <v>106</v>
      </c>
      <c r="I38" s="30">
        <f>IF(P_prod!I40=0," ",P_prod!I40)</f>
        <v>101</v>
      </c>
      <c r="J38" s="30">
        <f>IF(P_prod!J40=0," ",P_prod!J40)</f>
        <v>94</v>
      </c>
      <c r="K38" s="30">
        <f>IF(P_prod!K40=0," ",P_prod!K40)</f>
        <v>90</v>
      </c>
      <c r="L38" s="30">
        <f>IF(P_prod!L40=0," ",P_prod!L40)</f>
        <v>86</v>
      </c>
      <c r="M38" s="30">
        <f>IF(P_prod!M40=0," ",P_prod!M40)</f>
        <v>84</v>
      </c>
      <c r="N38" s="30">
        <f>IF(P_prod!N40=0," ",P_prod!N40)</f>
        <v>78</v>
      </c>
      <c r="O38" s="30">
        <f>IF(P_prod!O40=0," ",P_prod!O40)</f>
        <v>75</v>
      </c>
      <c r="P38" s="30">
        <f>IF(P_prod!P40=0," ",P_prod!P40)</f>
        <v>71</v>
      </c>
      <c r="Q38" s="30">
        <f>IF(P_prod!Q40=0," ",P_prod!Q40)</f>
        <v>66</v>
      </c>
      <c r="R38" s="30">
        <f>IF(P_prod!R40=0," ",P_prod!R40)</f>
        <v>62</v>
      </c>
      <c r="S38" s="30">
        <f>IF(P_prod!S40=0," ",P_prod!S40)</f>
        <v>61</v>
      </c>
      <c r="T38" s="30">
        <f>IF(P_prod!T40=0," ",P_prod!T40)</f>
        <v>60</v>
      </c>
      <c r="U38" s="30">
        <f>IF(P_prod!U40=0," ",P_prod!U40)</f>
        <v>59</v>
      </c>
      <c r="V38" s="30">
        <f>IF(P_prod!V40=0," ",P_prod!V40)</f>
        <v>53</v>
      </c>
      <c r="W38" s="30">
        <f>IF(P_prod!W40=0," ",P_prod!W40)</f>
        <v>48</v>
      </c>
      <c r="X38" s="30">
        <f>IF(P_prod!X40=0," ",P_prod!X40)</f>
        <v>48</v>
      </c>
      <c r="Y38" s="30">
        <f>IF(P_prod!Y40=0," ",P_prod!Y40)</f>
        <v>47</v>
      </c>
      <c r="Z38" s="30">
        <f>IF(P_prod!Z40=0," ",P_prod!Z40)</f>
        <v>46</v>
      </c>
      <c r="AA38" s="30">
        <f>IF(P_prod!AA40=0," ",P_prod!AA40)</f>
        <v>41</v>
      </c>
    </row>
    <row r="39" spans="2:27" x14ac:dyDescent="0.25">
      <c r="B39" s="30" t="str">
        <f>IF(P_prod!B41=0," ",P_prod!B41)</f>
        <v>5042 Lierne</v>
      </c>
      <c r="C39" s="30">
        <f>IF(P_prod!C41=0," ",P_prod!C41)</f>
        <v>53</v>
      </c>
      <c r="D39" s="30">
        <f>IF(P_prod!D41=0," ",P_prod!D41)</f>
        <v>53</v>
      </c>
      <c r="E39" s="30">
        <f>IF(P_prod!E41=0," ",P_prod!E41)</f>
        <v>52</v>
      </c>
      <c r="F39" s="30">
        <f>IF(P_prod!F41=0," ",P_prod!F41)</f>
        <v>50</v>
      </c>
      <c r="G39" s="30">
        <f>IF(P_prod!G41=0," ",P_prod!G41)</f>
        <v>50</v>
      </c>
      <c r="H39" s="30">
        <f>IF(P_prod!H41=0," ",P_prod!H41)</f>
        <v>48</v>
      </c>
      <c r="I39" s="30">
        <f>IF(P_prod!I41=0," ",P_prod!I41)</f>
        <v>45</v>
      </c>
      <c r="J39" s="30">
        <f>IF(P_prod!J41=0," ",P_prod!J41)</f>
        <v>42</v>
      </c>
      <c r="K39" s="30">
        <f>IF(P_prod!K41=0," ",P_prod!K41)</f>
        <v>42</v>
      </c>
      <c r="L39" s="30">
        <f>IF(P_prod!L41=0," ",P_prod!L41)</f>
        <v>40</v>
      </c>
      <c r="M39" s="30">
        <f>IF(P_prod!M41=0," ",P_prod!M41)</f>
        <v>34</v>
      </c>
      <c r="N39" s="30">
        <f>IF(P_prod!N41=0," ",P_prod!N41)</f>
        <v>34</v>
      </c>
      <c r="O39" s="30">
        <f>IF(P_prod!O41=0," ",P_prod!O41)</f>
        <v>31</v>
      </c>
      <c r="P39" s="30">
        <f>IF(P_prod!P41=0," ",P_prod!P41)</f>
        <v>31</v>
      </c>
      <c r="Q39" s="30">
        <f>IF(P_prod!Q41=0," ",P_prod!Q41)</f>
        <v>28</v>
      </c>
      <c r="R39" s="30">
        <f>IF(P_prod!R41=0," ",P_prod!R41)</f>
        <v>25</v>
      </c>
      <c r="S39" s="30">
        <f>IF(P_prod!S41=0," ",P_prod!S41)</f>
        <v>25</v>
      </c>
      <c r="T39" s="30">
        <f>IF(P_prod!T41=0," ",P_prod!T41)</f>
        <v>23</v>
      </c>
      <c r="U39" s="30">
        <f>IF(P_prod!U41=0," ",P_prod!U41)</f>
        <v>23</v>
      </c>
      <c r="V39" s="30">
        <f>IF(P_prod!V41=0," ",P_prod!V41)</f>
        <v>21</v>
      </c>
      <c r="W39" s="30">
        <f>IF(P_prod!W41=0," ",P_prod!W41)</f>
        <v>20</v>
      </c>
      <c r="X39" s="30">
        <f>IF(P_prod!X41=0," ",P_prod!X41)</f>
        <v>19</v>
      </c>
      <c r="Y39" s="30">
        <f>IF(P_prod!Y41=0," ",P_prod!Y41)</f>
        <v>18</v>
      </c>
      <c r="Z39" s="30">
        <f>IF(P_prod!Z41=0," ",P_prod!Z41)</f>
        <v>17</v>
      </c>
      <c r="AA39" s="30">
        <f>IF(P_prod!AA41=0," ",P_prod!AA41)</f>
        <v>17</v>
      </c>
    </row>
    <row r="40" spans="2:27" x14ac:dyDescent="0.25">
      <c r="B40" s="30" t="str">
        <f>IF(P_prod!B42=0," ",P_prod!B42)</f>
        <v>5043 Røyrvik</v>
      </c>
      <c r="C40" s="30">
        <f>IF(P_prod!C42=0," ",P_prod!C42)</f>
        <v>16</v>
      </c>
      <c r="D40" s="30">
        <f>IF(P_prod!D42=0," ",P_prod!D42)</f>
        <v>16</v>
      </c>
      <c r="E40" s="30">
        <f>IF(P_prod!E42=0," ",P_prod!E42)</f>
        <v>13</v>
      </c>
      <c r="F40" s="30">
        <f>IF(P_prod!F42=0," ",P_prod!F42)</f>
        <v>13</v>
      </c>
      <c r="G40" s="30">
        <f>IF(P_prod!G42=0," ",P_prod!G42)</f>
        <v>13</v>
      </c>
      <c r="H40" s="30">
        <f>IF(P_prod!H42=0," ",P_prod!H42)</f>
        <v>12</v>
      </c>
      <c r="I40" s="30">
        <f>IF(P_prod!I42=0," ",P_prod!I42)</f>
        <v>11</v>
      </c>
      <c r="J40" s="30">
        <f>IF(P_prod!J42=0," ",P_prod!J42)</f>
        <v>9</v>
      </c>
      <c r="K40" s="30">
        <f>IF(P_prod!K42=0," ",P_prod!K42)</f>
        <v>9</v>
      </c>
      <c r="L40" s="30">
        <f>IF(P_prod!L42=0," ",P_prod!L42)</f>
        <v>8</v>
      </c>
      <c r="M40" s="30">
        <f>IF(P_prod!M42=0," ",P_prod!M42)</f>
        <v>7</v>
      </c>
      <c r="N40" s="30">
        <f>IF(P_prod!N42=0," ",P_prod!N42)</f>
        <v>7</v>
      </c>
      <c r="O40" s="30">
        <f>IF(P_prod!O42=0," ",P_prod!O42)</f>
        <v>7</v>
      </c>
      <c r="P40" s="30">
        <f>IF(P_prod!P42=0," ",P_prod!P42)</f>
        <v>6</v>
      </c>
      <c r="Q40" s="30">
        <f>IF(P_prod!Q42=0," ",P_prod!Q42)</f>
        <v>6</v>
      </c>
      <c r="R40" s="30">
        <f>IF(P_prod!R42=0," ",P_prod!R42)</f>
        <v>6</v>
      </c>
      <c r="S40" s="30">
        <f>IF(P_prod!S42=0," ",P_prod!S42)</f>
        <v>6</v>
      </c>
      <c r="T40" s="30">
        <f>IF(P_prod!T42=0," ",P_prod!T42)</f>
        <v>6</v>
      </c>
      <c r="U40" s="30">
        <f>IF(P_prod!U42=0," ",P_prod!U42)</f>
        <v>6</v>
      </c>
      <c r="V40" s="30">
        <f>IF(P_prod!V42=0," ",P_prod!V42)</f>
        <v>6</v>
      </c>
      <c r="W40" s="30">
        <f>IF(P_prod!W42=0," ",P_prod!W42)</f>
        <v>6</v>
      </c>
      <c r="X40" s="30">
        <f>IF(P_prod!X42=0," ",P_prod!X42)</f>
        <v>6</v>
      </c>
      <c r="Y40" s="30">
        <f>IF(P_prod!Y42=0," ",P_prod!Y42)</f>
        <v>6</v>
      </c>
      <c r="Z40" s="30">
        <f>IF(P_prod!Z42=0," ",P_prod!Z42)</f>
        <v>6</v>
      </c>
      <c r="AA40" s="30">
        <f>IF(P_prod!AA42=0," ",P_prod!AA42)</f>
        <v>4</v>
      </c>
    </row>
    <row r="41" spans="2:27" x14ac:dyDescent="0.25">
      <c r="B41" s="30" t="str">
        <f>IF(P_prod!B43=0," ",P_prod!B43)</f>
        <v>5044 Namsskogan</v>
      </c>
      <c r="C41" s="30">
        <f>IF(P_prod!C43=0," ",P_prod!C43)</f>
        <v>24</v>
      </c>
      <c r="D41" s="30">
        <f>IF(P_prod!D43=0," ",P_prod!D43)</f>
        <v>24</v>
      </c>
      <c r="E41" s="30">
        <f>IF(P_prod!E43=0," ",P_prod!E43)</f>
        <v>21</v>
      </c>
      <c r="F41" s="30">
        <f>IF(P_prod!F43=0," ",P_prod!F43)</f>
        <v>21</v>
      </c>
      <c r="G41" s="30">
        <f>IF(P_prod!G43=0," ",P_prod!G43)</f>
        <v>20</v>
      </c>
      <c r="H41" s="30">
        <f>IF(P_prod!H43=0," ",P_prod!H43)</f>
        <v>19</v>
      </c>
      <c r="I41" s="30">
        <f>IF(P_prod!I43=0," ",P_prod!I43)</f>
        <v>15</v>
      </c>
      <c r="J41" s="30">
        <f>IF(P_prod!J43=0," ",P_prod!J43)</f>
        <v>13</v>
      </c>
      <c r="K41" s="30">
        <f>IF(P_prod!K43=0," ",P_prod!K43)</f>
        <v>12</v>
      </c>
      <c r="L41" s="30">
        <f>IF(P_prod!L43=0," ",P_prod!L43)</f>
        <v>12</v>
      </c>
      <c r="M41" s="30">
        <f>IF(P_prod!M43=0," ",P_prod!M43)</f>
        <v>12</v>
      </c>
      <c r="N41" s="30">
        <f>IF(P_prod!N43=0," ",P_prod!N43)</f>
        <v>12</v>
      </c>
      <c r="O41" s="30">
        <f>IF(P_prod!O43=0," ",P_prod!O43)</f>
        <v>12</v>
      </c>
      <c r="P41" s="30">
        <f>IF(P_prod!P43=0," ",P_prod!P43)</f>
        <v>10</v>
      </c>
      <c r="Q41" s="30">
        <f>IF(P_prod!Q43=0," ",P_prod!Q43)</f>
        <v>10</v>
      </c>
      <c r="R41" s="30">
        <f>IF(P_prod!R43=0," ",P_prod!R43)</f>
        <v>10</v>
      </c>
      <c r="S41" s="30">
        <f>IF(P_prod!S43=0," ",P_prod!S43)</f>
        <v>10</v>
      </c>
      <c r="T41" s="30">
        <f>IF(P_prod!T43=0," ",P_prod!T43)</f>
        <v>9</v>
      </c>
      <c r="U41" s="30">
        <f>IF(P_prod!U43=0," ",P_prod!U43)</f>
        <v>10</v>
      </c>
      <c r="V41" s="30">
        <f>IF(P_prod!V43=0," ",P_prod!V43)</f>
        <v>9</v>
      </c>
      <c r="W41" s="30">
        <f>IF(P_prod!W43=0," ",P_prod!W43)</f>
        <v>9</v>
      </c>
      <c r="X41" s="30">
        <f>IF(P_prod!X43=0," ",P_prod!X43)</f>
        <v>9</v>
      </c>
      <c r="Y41" s="30">
        <f>IF(P_prod!Y43=0," ",P_prod!Y43)</f>
        <v>8</v>
      </c>
      <c r="Z41" s="30">
        <f>IF(P_prod!Z43=0," ",P_prod!Z43)</f>
        <v>9</v>
      </c>
      <c r="AA41" s="30">
        <f>IF(P_prod!AA43=0," ",P_prod!AA43)</f>
        <v>8</v>
      </c>
    </row>
    <row r="42" spans="2:27" x14ac:dyDescent="0.25">
      <c r="B42" s="30" t="str">
        <f>IF(P_prod!B44=0," ",P_prod!B44)</f>
        <v>5045 Grong</v>
      </c>
      <c r="C42" s="30">
        <f>IF(P_prod!C44=0," ",P_prod!C44)</f>
        <v>53</v>
      </c>
      <c r="D42" s="30">
        <f>IF(P_prod!D44=0," ",P_prod!D44)</f>
        <v>53</v>
      </c>
      <c r="E42" s="30">
        <f>IF(P_prod!E44=0," ",P_prod!E44)</f>
        <v>53</v>
      </c>
      <c r="F42" s="30">
        <f>IF(P_prod!F44=0," ",P_prod!F44)</f>
        <v>53</v>
      </c>
      <c r="G42" s="30">
        <f>IF(P_prod!G44=0," ",P_prod!G44)</f>
        <v>52</v>
      </c>
      <c r="H42" s="30">
        <f>IF(P_prod!H44=0," ",P_prod!H44)</f>
        <v>51</v>
      </c>
      <c r="I42" s="30">
        <f>IF(P_prod!I44=0," ",P_prod!I44)</f>
        <v>47</v>
      </c>
      <c r="J42" s="30">
        <f>IF(P_prod!J44=0," ",P_prod!J44)</f>
        <v>46</v>
      </c>
      <c r="K42" s="30">
        <f>IF(P_prod!K44=0," ",P_prod!K44)</f>
        <v>47</v>
      </c>
      <c r="L42" s="30">
        <f>IF(P_prod!L44=0," ",P_prod!L44)</f>
        <v>43</v>
      </c>
      <c r="M42" s="30">
        <f>IF(P_prod!M44=0," ",P_prod!M44)</f>
        <v>37</v>
      </c>
      <c r="N42" s="30">
        <f>IF(P_prod!N44=0," ",P_prod!N44)</f>
        <v>33</v>
      </c>
      <c r="O42" s="30">
        <f>IF(P_prod!O44=0," ",P_prod!O44)</f>
        <v>33</v>
      </c>
      <c r="P42" s="30">
        <f>IF(P_prod!P44=0," ",P_prod!P44)</f>
        <v>33</v>
      </c>
      <c r="Q42" s="30">
        <f>IF(P_prod!Q44=0," ",P_prod!Q44)</f>
        <v>31</v>
      </c>
      <c r="R42" s="30">
        <f>IF(P_prod!R44=0," ",P_prod!R44)</f>
        <v>29</v>
      </c>
      <c r="S42" s="30">
        <f>IF(P_prod!S44=0," ",P_prod!S44)</f>
        <v>31</v>
      </c>
      <c r="T42" s="30">
        <f>IF(P_prod!T44=0," ",P_prod!T44)</f>
        <v>26</v>
      </c>
      <c r="U42" s="30">
        <f>IF(P_prod!U44=0," ",P_prod!U44)</f>
        <v>23</v>
      </c>
      <c r="V42" s="30">
        <f>IF(P_prod!V44=0," ",P_prod!V44)</f>
        <v>22</v>
      </c>
      <c r="W42" s="30">
        <f>IF(P_prod!W44=0," ",P_prod!W44)</f>
        <v>20</v>
      </c>
      <c r="X42" s="30">
        <f>IF(P_prod!X44=0," ",P_prod!X44)</f>
        <v>18</v>
      </c>
      <c r="Y42" s="30">
        <f>IF(P_prod!Y44=0," ",P_prod!Y44)</f>
        <v>17</v>
      </c>
      <c r="Z42" s="30">
        <f>IF(P_prod!Z44=0," ",P_prod!Z44)</f>
        <v>17</v>
      </c>
      <c r="AA42" s="30">
        <f>IF(P_prod!AA44=0," ",P_prod!AA44)</f>
        <v>17</v>
      </c>
    </row>
    <row r="43" spans="2:27" x14ac:dyDescent="0.25">
      <c r="B43" s="30" t="str">
        <f>IF(P_prod!B45=0," ",P_prod!B45)</f>
        <v>5046 Høylandet</v>
      </c>
      <c r="C43" s="30">
        <f>IF(P_prod!C45=0," ",P_prod!C45)</f>
        <v>73</v>
      </c>
      <c r="D43" s="30">
        <f>IF(P_prod!D45=0," ",P_prod!D45)</f>
        <v>73</v>
      </c>
      <c r="E43" s="30">
        <f>IF(P_prod!E45=0," ",P_prod!E45)</f>
        <v>73</v>
      </c>
      <c r="F43" s="30">
        <f>IF(P_prod!F45=0," ",P_prod!F45)</f>
        <v>72</v>
      </c>
      <c r="G43" s="30">
        <f>IF(P_prod!G45=0," ",P_prod!G45)</f>
        <v>69</v>
      </c>
      <c r="H43" s="30">
        <f>IF(P_prod!H45=0," ",P_prod!H45)</f>
        <v>68</v>
      </c>
      <c r="I43" s="30">
        <f>IF(P_prod!I45=0," ",P_prod!I45)</f>
        <v>64</v>
      </c>
      <c r="J43" s="30">
        <f>IF(P_prod!J45=0," ",P_prod!J45)</f>
        <v>60</v>
      </c>
      <c r="K43" s="30">
        <f>IF(P_prod!K45=0," ",P_prod!K45)</f>
        <v>58</v>
      </c>
      <c r="L43" s="30">
        <f>IF(P_prod!L45=0," ",P_prod!L45)</f>
        <v>55</v>
      </c>
      <c r="M43" s="30">
        <f>IF(P_prod!M45=0," ",P_prod!M45)</f>
        <v>52</v>
      </c>
      <c r="N43" s="30">
        <f>IF(P_prod!N45=0," ",P_prod!N45)</f>
        <v>51</v>
      </c>
      <c r="O43" s="30">
        <f>IF(P_prod!O45=0," ",P_prod!O45)</f>
        <v>47</v>
      </c>
      <c r="P43" s="30">
        <f>IF(P_prod!P45=0," ",P_prod!P45)</f>
        <v>44</v>
      </c>
      <c r="Q43" s="30">
        <f>IF(P_prod!Q45=0," ",P_prod!Q45)</f>
        <v>43</v>
      </c>
      <c r="R43" s="30">
        <f>IF(P_prod!R45=0," ",P_prod!R45)</f>
        <v>41</v>
      </c>
      <c r="S43" s="30">
        <f>IF(P_prod!S45=0," ",P_prod!S45)</f>
        <v>40</v>
      </c>
      <c r="T43" s="30">
        <f>IF(P_prod!T45=0," ",P_prod!T45)</f>
        <v>40</v>
      </c>
      <c r="U43" s="30">
        <f>IF(P_prod!U45=0," ",P_prod!U45)</f>
        <v>38</v>
      </c>
      <c r="V43" s="30">
        <f>IF(P_prod!V45=0," ",P_prod!V45)</f>
        <v>36</v>
      </c>
      <c r="W43" s="30">
        <f>IF(P_prod!W45=0," ",P_prod!W45)</f>
        <v>32</v>
      </c>
      <c r="X43" s="30">
        <f>IF(P_prod!X45=0," ",P_prod!X45)</f>
        <v>34</v>
      </c>
      <c r="Y43" s="30">
        <f>IF(P_prod!Y45=0," ",P_prod!Y45)</f>
        <v>33</v>
      </c>
      <c r="Z43" s="30">
        <f>IF(P_prod!Z45=0," ",P_prod!Z45)</f>
        <v>32</v>
      </c>
      <c r="AA43" s="30">
        <f>IF(P_prod!AA45=0," ",P_prod!AA45)</f>
        <v>30</v>
      </c>
    </row>
    <row r="44" spans="2:27" x14ac:dyDescent="0.25">
      <c r="B44" s="30" t="str">
        <f>IF(P_prod!B46=0," ",P_prod!B46)</f>
        <v>5047 Overhalla</v>
      </c>
      <c r="C44" s="30">
        <f>IF(P_prod!C46=0," ",P_prod!C46)</f>
        <v>93</v>
      </c>
      <c r="D44" s="30">
        <f>IF(P_prod!D46=0," ",P_prod!D46)</f>
        <v>93</v>
      </c>
      <c r="E44" s="30">
        <f>IF(P_prod!E46=0," ",P_prod!E46)</f>
        <v>93</v>
      </c>
      <c r="F44" s="30">
        <f>IF(P_prod!F46=0," ",P_prod!F46)</f>
        <v>92</v>
      </c>
      <c r="G44" s="30">
        <f>IF(P_prod!G46=0," ",P_prod!G46)</f>
        <v>91</v>
      </c>
      <c r="H44" s="30">
        <f>IF(P_prod!H46=0," ",P_prod!H46)</f>
        <v>89</v>
      </c>
      <c r="I44" s="30">
        <f>IF(P_prod!I46=0," ",P_prod!I46)</f>
        <v>84</v>
      </c>
      <c r="J44" s="30">
        <f>IF(P_prod!J46=0," ",P_prod!J46)</f>
        <v>80</v>
      </c>
      <c r="K44" s="30">
        <f>IF(P_prod!K46=0," ",P_prod!K46)</f>
        <v>75</v>
      </c>
      <c r="L44" s="30">
        <f>IF(P_prod!L46=0," ",P_prod!L46)</f>
        <v>72</v>
      </c>
      <c r="M44" s="30">
        <f>IF(P_prod!M46=0," ",P_prod!M46)</f>
        <v>70</v>
      </c>
      <c r="N44" s="30">
        <f>IF(P_prod!N46=0," ",P_prod!N46)</f>
        <v>68</v>
      </c>
      <c r="O44" s="30">
        <f>IF(P_prod!O46=0," ",P_prod!O46)</f>
        <v>63</v>
      </c>
      <c r="P44" s="30">
        <f>IF(P_prod!P46=0," ",P_prod!P46)</f>
        <v>63</v>
      </c>
      <c r="Q44" s="30">
        <f>IF(P_prod!Q46=0," ",P_prod!Q46)</f>
        <v>61</v>
      </c>
      <c r="R44" s="30">
        <f>IF(P_prod!R46=0," ",P_prod!R46)</f>
        <v>60</v>
      </c>
      <c r="S44" s="30">
        <f>IF(P_prod!S46=0," ",P_prod!S46)</f>
        <v>60</v>
      </c>
      <c r="T44" s="30">
        <f>IF(P_prod!T46=0," ",P_prod!T46)</f>
        <v>58</v>
      </c>
      <c r="U44" s="30">
        <f>IF(P_prod!U46=0," ",P_prod!U46)</f>
        <v>57</v>
      </c>
      <c r="V44" s="30">
        <f>IF(P_prod!V46=0," ",P_prod!V46)</f>
        <v>56</v>
      </c>
      <c r="W44" s="30">
        <f>IF(P_prod!W46=0," ",P_prod!W46)</f>
        <v>53</v>
      </c>
      <c r="X44" s="30">
        <f>IF(P_prod!X46=0," ",P_prod!X46)</f>
        <v>52</v>
      </c>
      <c r="Y44" s="30">
        <f>IF(P_prod!Y46=0," ",P_prod!Y46)</f>
        <v>50</v>
      </c>
      <c r="Z44" s="30">
        <f>IF(P_prod!Z46=0," ",P_prod!Z46)</f>
        <v>48</v>
      </c>
      <c r="AA44" s="30">
        <f>IF(P_prod!AA46=0," ",P_prod!AA46)</f>
        <v>47</v>
      </c>
    </row>
    <row r="45" spans="2:27" x14ac:dyDescent="0.25">
      <c r="B45" s="30" t="str">
        <f>IF(P_prod!B47=0," ",P_prod!B47)</f>
        <v>5048 Fosnes</v>
      </c>
      <c r="C45" s="30">
        <f>IF(P_prod!C47=0," ",P_prod!C47)</f>
        <v>47</v>
      </c>
      <c r="D45" s="30">
        <f>IF(P_prod!D47=0," ",P_prod!D47)</f>
        <v>46</v>
      </c>
      <c r="E45" s="30">
        <f>IF(P_prod!E47=0," ",P_prod!E47)</f>
        <v>45</v>
      </c>
      <c r="F45" s="30">
        <f>IF(P_prod!F47=0," ",P_prod!F47)</f>
        <v>44</v>
      </c>
      <c r="G45" s="30">
        <f>IF(P_prod!G47=0," ",P_prod!G47)</f>
        <v>41</v>
      </c>
      <c r="H45" s="30">
        <f>IF(P_prod!H47=0," ",P_prod!H47)</f>
        <v>39</v>
      </c>
      <c r="I45" s="30">
        <f>IF(P_prod!I47=0," ",P_prod!I47)</f>
        <v>37</v>
      </c>
      <c r="J45" s="30">
        <f>IF(P_prod!J47=0," ",P_prod!J47)</f>
        <v>38</v>
      </c>
      <c r="K45" s="30">
        <f>IF(P_prod!K47=0," ",P_prod!K47)</f>
        <v>37</v>
      </c>
      <c r="L45" s="30">
        <f>IF(P_prod!L47=0," ",P_prod!L47)</f>
        <v>35</v>
      </c>
      <c r="M45" s="30">
        <f>IF(P_prod!M47=0," ",P_prod!M47)</f>
        <v>34</v>
      </c>
      <c r="N45" s="30">
        <f>IF(P_prod!N47=0," ",P_prod!N47)</f>
        <v>29</v>
      </c>
      <c r="O45" s="30">
        <f>IF(P_prod!O47=0," ",P_prod!O47)</f>
        <v>25</v>
      </c>
      <c r="P45" s="30">
        <f>IF(P_prod!P47=0," ",P_prod!P47)</f>
        <v>25</v>
      </c>
      <c r="Q45" s="30">
        <f>IF(P_prod!Q47=0," ",P_prod!Q47)</f>
        <v>22</v>
      </c>
      <c r="R45" s="30">
        <f>IF(P_prod!R47=0," ",P_prod!R47)</f>
        <v>22</v>
      </c>
      <c r="S45" s="30">
        <f>IF(P_prod!S47=0," ",P_prod!S47)</f>
        <v>22</v>
      </c>
      <c r="T45" s="30">
        <f>IF(P_prod!T47=0," ",P_prod!T47)</f>
        <v>19</v>
      </c>
      <c r="U45" s="30">
        <f>IF(P_prod!U47=0," ",P_prod!U47)</f>
        <v>17</v>
      </c>
      <c r="V45" s="30">
        <f>IF(P_prod!V47=0," ",P_prod!V47)</f>
        <v>18</v>
      </c>
      <c r="W45" s="30">
        <f>IF(P_prod!W47=0," ",P_prod!W47)</f>
        <v>18</v>
      </c>
      <c r="X45" s="30">
        <f>IF(P_prod!X47=0," ",P_prod!X47)</f>
        <v>16</v>
      </c>
      <c r="Y45" s="30">
        <f>IF(P_prod!Y47=0," ",P_prod!Y47)</f>
        <v>17</v>
      </c>
      <c r="Z45" s="30">
        <f>IF(P_prod!Z47=0," ",P_prod!Z47)</f>
        <v>15</v>
      </c>
      <c r="AA45" s="30">
        <f>IF(P_prod!AA47=0," ",P_prod!AA47)</f>
        <v>14</v>
      </c>
    </row>
    <row r="46" spans="2:27" x14ac:dyDescent="0.25">
      <c r="B46" s="30" t="str">
        <f>IF(P_prod!B48=0," ",P_prod!B48)</f>
        <v>5049 Flatanger</v>
      </c>
      <c r="C46" s="30">
        <f>IF(P_prod!C48=0," ",P_prod!C48)</f>
        <v>47</v>
      </c>
      <c r="D46" s="30">
        <f>IF(P_prod!D48=0," ",P_prod!D48)</f>
        <v>46</v>
      </c>
      <c r="E46" s="30">
        <f>IF(P_prod!E48=0," ",P_prod!E48)</f>
        <v>46</v>
      </c>
      <c r="F46" s="30">
        <f>IF(P_prod!F48=0," ",P_prod!F48)</f>
        <v>44</v>
      </c>
      <c r="G46" s="30">
        <f>IF(P_prod!G48=0," ",P_prod!G48)</f>
        <v>45</v>
      </c>
      <c r="H46" s="30">
        <f>IF(P_prod!H48=0," ",P_prod!H48)</f>
        <v>44</v>
      </c>
      <c r="I46" s="30">
        <f>IF(P_prod!I48=0," ",P_prod!I48)</f>
        <v>41</v>
      </c>
      <c r="J46" s="30">
        <f>IF(P_prod!J48=0," ",P_prod!J48)</f>
        <v>39</v>
      </c>
      <c r="K46" s="30">
        <f>IF(P_prod!K48=0," ",P_prod!K48)</f>
        <v>37</v>
      </c>
      <c r="L46" s="30">
        <f>IF(P_prod!L48=0," ",P_prod!L48)</f>
        <v>35</v>
      </c>
      <c r="M46" s="30">
        <f>IF(P_prod!M48=0," ",P_prod!M48)</f>
        <v>32</v>
      </c>
      <c r="N46" s="30">
        <f>IF(P_prod!N48=0," ",P_prod!N48)</f>
        <v>26</v>
      </c>
      <c r="O46" s="30">
        <f>IF(P_prod!O48=0," ",P_prod!O48)</f>
        <v>22</v>
      </c>
      <c r="P46" s="30">
        <f>IF(P_prod!P48=0," ",P_prod!P48)</f>
        <v>19</v>
      </c>
      <c r="Q46" s="30">
        <f>IF(P_prod!Q48=0," ",P_prod!Q48)</f>
        <v>16</v>
      </c>
      <c r="R46" s="30">
        <f>IF(P_prod!R48=0," ",P_prod!R48)</f>
        <v>14</v>
      </c>
      <c r="S46" s="30">
        <f>IF(P_prod!S48=0," ",P_prod!S48)</f>
        <v>15</v>
      </c>
      <c r="T46" s="30">
        <f>IF(P_prod!T48=0," ",P_prod!T48)</f>
        <v>14</v>
      </c>
      <c r="U46" s="30">
        <f>IF(P_prod!U48=0," ",P_prod!U48)</f>
        <v>12</v>
      </c>
      <c r="V46" s="30">
        <f>IF(P_prod!V48=0," ",P_prod!V48)</f>
        <v>11</v>
      </c>
      <c r="W46" s="30">
        <f>IF(P_prod!W48=0," ",P_prod!W48)</f>
        <v>11</v>
      </c>
      <c r="X46" s="30">
        <f>IF(P_prod!X48=0," ",P_prod!X48)</f>
        <v>9</v>
      </c>
      <c r="Y46" s="30">
        <f>IF(P_prod!Y48=0," ",P_prod!Y48)</f>
        <v>8</v>
      </c>
      <c r="Z46" s="30">
        <f>IF(P_prod!Z48=0," ",P_prod!Z48)</f>
        <v>8</v>
      </c>
      <c r="AA46" s="30">
        <f>IF(P_prod!AA48=0," ",P_prod!AA48)</f>
        <v>8</v>
      </c>
    </row>
    <row r="47" spans="2:27" x14ac:dyDescent="0.25">
      <c r="B47" s="30" t="str">
        <f>IF(P_prod!B49=0," ",P_prod!B49)</f>
        <v>5050 Vikna</v>
      </c>
      <c r="C47" s="30">
        <f>IF(P_prod!C49=0," ",P_prod!C49)</f>
        <v>79</v>
      </c>
      <c r="D47" s="30">
        <f>IF(P_prod!D49=0," ",P_prod!D49)</f>
        <v>78</v>
      </c>
      <c r="E47" s="30">
        <f>IF(P_prod!E49=0," ",P_prod!E49)</f>
        <v>79</v>
      </c>
      <c r="F47" s="30">
        <f>IF(P_prod!F49=0," ",P_prod!F49)</f>
        <v>77</v>
      </c>
      <c r="G47" s="30">
        <f>IF(P_prod!G49=0," ",P_prod!G49)</f>
        <v>72</v>
      </c>
      <c r="H47" s="30">
        <f>IF(P_prod!H49=0," ",P_prod!H49)</f>
        <v>66</v>
      </c>
      <c r="I47" s="30">
        <f>IF(P_prod!I49=0," ",P_prod!I49)</f>
        <v>60</v>
      </c>
      <c r="J47" s="30">
        <f>IF(P_prod!J49=0," ",P_prod!J49)</f>
        <v>55</v>
      </c>
      <c r="K47" s="30">
        <f>IF(P_prod!K49=0," ",P_prod!K49)</f>
        <v>50</v>
      </c>
      <c r="L47" s="30">
        <f>IF(P_prod!L49=0," ",P_prod!L49)</f>
        <v>49</v>
      </c>
      <c r="M47" s="30">
        <f>IF(P_prod!M49=0," ",P_prod!M49)</f>
        <v>48</v>
      </c>
      <c r="N47" s="30">
        <f>IF(P_prod!N49=0," ",P_prod!N49)</f>
        <v>44</v>
      </c>
      <c r="O47" s="30">
        <f>IF(P_prod!O49=0," ",P_prod!O49)</f>
        <v>42</v>
      </c>
      <c r="P47" s="30">
        <f>IF(P_prod!P49=0," ",P_prod!P49)</f>
        <v>40</v>
      </c>
      <c r="Q47" s="30">
        <f>IF(P_prod!Q49=0," ",P_prod!Q49)</f>
        <v>35</v>
      </c>
      <c r="R47" s="30">
        <f>IF(P_prod!R49=0," ",P_prod!R49)</f>
        <v>32</v>
      </c>
      <c r="S47" s="30">
        <f>IF(P_prod!S49=0," ",P_prod!S49)</f>
        <v>31</v>
      </c>
      <c r="T47" s="30">
        <f>IF(P_prod!T49=0," ",P_prod!T49)</f>
        <v>29</v>
      </c>
      <c r="U47" s="30">
        <f>IF(P_prod!U49=0," ",P_prod!U49)</f>
        <v>28</v>
      </c>
      <c r="V47" s="30">
        <f>IF(P_prod!V49=0," ",P_prod!V49)</f>
        <v>28</v>
      </c>
      <c r="W47" s="30">
        <f>IF(P_prod!W49=0," ",P_prod!W49)</f>
        <v>25</v>
      </c>
      <c r="X47" s="30">
        <f>IF(P_prod!X49=0," ",P_prod!X49)</f>
        <v>24</v>
      </c>
      <c r="Y47" s="30">
        <f>IF(P_prod!Y49=0," ",P_prod!Y49)</f>
        <v>26</v>
      </c>
      <c r="Z47" s="30">
        <f>IF(P_prod!Z49=0," ",P_prod!Z49)</f>
        <v>24</v>
      </c>
      <c r="AA47" s="30">
        <f>IF(P_prod!AA49=0," ",P_prod!AA49)</f>
        <v>23</v>
      </c>
    </row>
    <row r="48" spans="2:27" x14ac:dyDescent="0.25">
      <c r="B48" s="30" t="str">
        <f>IF(P_prod!B50=0," ",P_prod!B50)</f>
        <v>5051 Nærøy</v>
      </c>
      <c r="C48" s="30">
        <f>IF(P_prod!C50=0," ",P_prod!C50)</f>
        <v>171</v>
      </c>
      <c r="D48" s="30">
        <f>IF(P_prod!D50=0," ",P_prod!D50)</f>
        <v>170</v>
      </c>
      <c r="E48" s="30">
        <f>IF(P_prod!E50=0," ",P_prod!E50)</f>
        <v>172</v>
      </c>
      <c r="F48" s="30">
        <f>IF(P_prod!F50=0," ",P_prod!F50)</f>
        <v>170</v>
      </c>
      <c r="G48" s="30">
        <f>IF(P_prod!G50=0," ",P_prod!G50)</f>
        <v>160</v>
      </c>
      <c r="H48" s="30">
        <f>IF(P_prod!H50=0," ",P_prod!H50)</f>
        <v>157</v>
      </c>
      <c r="I48" s="30">
        <f>IF(P_prod!I50=0," ",P_prod!I50)</f>
        <v>146</v>
      </c>
      <c r="J48" s="30">
        <f>IF(P_prod!J50=0," ",P_prod!J50)</f>
        <v>139</v>
      </c>
      <c r="K48" s="30">
        <f>IF(P_prod!K50=0," ",P_prod!K50)</f>
        <v>132</v>
      </c>
      <c r="L48" s="30">
        <f>IF(P_prod!L50=0," ",P_prod!L50)</f>
        <v>126</v>
      </c>
      <c r="M48" s="30">
        <f>IF(P_prod!M50=0," ",P_prod!M50)</f>
        <v>127</v>
      </c>
      <c r="N48" s="30">
        <f>IF(P_prod!N50=0," ",P_prod!N50)</f>
        <v>115</v>
      </c>
      <c r="O48" s="30">
        <f>IF(P_prod!O50=0," ",P_prod!O50)</f>
        <v>106</v>
      </c>
      <c r="P48" s="30">
        <f>IF(P_prod!P50=0," ",P_prod!P50)</f>
        <v>98</v>
      </c>
      <c r="Q48" s="30">
        <f>IF(P_prod!Q50=0," ",P_prod!Q50)</f>
        <v>86</v>
      </c>
      <c r="R48" s="30">
        <f>IF(P_prod!R50=0," ",P_prod!R50)</f>
        <v>83</v>
      </c>
      <c r="S48" s="30">
        <f>IF(P_prod!S50=0," ",P_prod!S50)</f>
        <v>81</v>
      </c>
      <c r="T48" s="30">
        <f>IF(P_prod!T50=0," ",P_prod!T50)</f>
        <v>73</v>
      </c>
      <c r="U48" s="30">
        <f>IF(P_prod!U50=0," ",P_prod!U50)</f>
        <v>70</v>
      </c>
      <c r="V48" s="30">
        <f>IF(P_prod!V50=0," ",P_prod!V50)</f>
        <v>67</v>
      </c>
      <c r="W48" s="30">
        <f>IF(P_prod!W50=0," ",P_prod!W50)</f>
        <v>60</v>
      </c>
      <c r="X48" s="30">
        <f>IF(P_prod!X50=0," ",P_prod!X50)</f>
        <v>59</v>
      </c>
      <c r="Y48" s="30">
        <f>IF(P_prod!Y50=0," ",P_prod!Y50)</f>
        <v>59</v>
      </c>
      <c r="Z48" s="30">
        <f>IF(P_prod!Z50=0," ",P_prod!Z50)</f>
        <v>58</v>
      </c>
      <c r="AA48" s="30">
        <f>IF(P_prod!AA50=0," ",P_prod!AA50)</f>
        <v>56</v>
      </c>
    </row>
    <row r="49" spans="2:27" x14ac:dyDescent="0.25">
      <c r="B49" s="30" t="str">
        <f>IF(P_prod!B51=0," ",P_prod!B51)</f>
        <v>5052 Leka</v>
      </c>
      <c r="C49" s="30">
        <f>IF(P_prod!C51=0," ",P_prod!C51)</f>
        <v>57</v>
      </c>
      <c r="D49" s="30">
        <f>IF(P_prod!D51=0," ",P_prod!D51)</f>
        <v>56</v>
      </c>
      <c r="E49" s="30">
        <f>IF(P_prod!E51=0," ",P_prod!E51)</f>
        <v>56</v>
      </c>
      <c r="F49" s="30">
        <f>IF(P_prod!F51=0," ",P_prod!F51)</f>
        <v>55</v>
      </c>
      <c r="G49" s="30">
        <f>IF(P_prod!G51=0," ",P_prod!G51)</f>
        <v>53</v>
      </c>
      <c r="H49" s="30">
        <f>IF(P_prod!H51=0," ",P_prod!H51)</f>
        <v>51</v>
      </c>
      <c r="I49" s="30">
        <f>IF(P_prod!I51=0," ",P_prod!I51)</f>
        <v>45</v>
      </c>
      <c r="J49" s="30">
        <f>IF(P_prod!J51=0," ",P_prod!J51)</f>
        <v>44</v>
      </c>
      <c r="K49" s="30">
        <f>IF(P_prod!K51=0," ",P_prod!K51)</f>
        <v>40</v>
      </c>
      <c r="L49" s="30">
        <f>IF(P_prod!L51=0," ",P_prod!L51)</f>
        <v>39</v>
      </c>
      <c r="M49" s="30">
        <f>IF(P_prod!M51=0," ",P_prod!M51)</f>
        <v>38</v>
      </c>
      <c r="N49" s="30">
        <f>IF(P_prod!N51=0," ",P_prod!N51)</f>
        <v>34</v>
      </c>
      <c r="O49" s="30">
        <f>IF(P_prod!O51=0," ",P_prod!O51)</f>
        <v>33</v>
      </c>
      <c r="P49" s="30">
        <f>IF(P_prod!P51=0," ",P_prod!P51)</f>
        <v>33</v>
      </c>
      <c r="Q49" s="30">
        <f>IF(P_prod!Q51=0," ",P_prod!Q51)</f>
        <v>31</v>
      </c>
      <c r="R49" s="30">
        <f>IF(P_prod!R51=0," ",P_prod!R51)</f>
        <v>31</v>
      </c>
      <c r="S49" s="30">
        <f>IF(P_prod!S51=0," ",P_prod!S51)</f>
        <v>30</v>
      </c>
      <c r="T49" s="30">
        <f>IF(P_prod!T51=0," ",P_prod!T51)</f>
        <v>29</v>
      </c>
      <c r="U49" s="30">
        <f>IF(P_prod!U51=0," ",P_prod!U51)</f>
        <v>30</v>
      </c>
      <c r="V49" s="30">
        <f>IF(P_prod!V51=0," ",P_prod!V51)</f>
        <v>28</v>
      </c>
      <c r="W49" s="30">
        <f>IF(P_prod!W51=0," ",P_prod!W51)</f>
        <v>26</v>
      </c>
      <c r="X49" s="30">
        <f>IF(P_prod!X51=0," ",P_prod!X51)</f>
        <v>25</v>
      </c>
      <c r="Y49" s="30">
        <f>IF(P_prod!Y51=0," ",P_prod!Y51)</f>
        <v>23</v>
      </c>
      <c r="Z49" s="30">
        <f>IF(P_prod!Z51=0," ",P_prod!Z51)</f>
        <v>21</v>
      </c>
      <c r="AA49" s="30">
        <f>IF(P_prod!AA51=0," ",P_prod!AA51)</f>
        <v>20</v>
      </c>
    </row>
    <row r="50" spans="2:27" x14ac:dyDescent="0.25">
      <c r="B50" s="30" t="str">
        <f>IF(P_prod!B52=0," ",P_prod!B52)</f>
        <v>5053 Inderøy</v>
      </c>
      <c r="C50" s="30">
        <f>IF(P_prod!C52=0," ",P_prod!C52)</f>
        <v>146</v>
      </c>
      <c r="D50" s="30">
        <f>IF(P_prod!D52=0," ",P_prod!D52)</f>
        <v>147</v>
      </c>
      <c r="E50" s="30">
        <f>IF(P_prod!E52=0," ",P_prod!E52)</f>
        <v>147</v>
      </c>
      <c r="F50" s="30">
        <f>IF(P_prod!F52=0," ",P_prod!F52)</f>
        <v>144</v>
      </c>
      <c r="G50" s="30">
        <f>IF(P_prod!G52=0," ",P_prod!G52)</f>
        <v>138</v>
      </c>
      <c r="H50" s="30">
        <f>IF(P_prod!H52=0," ",P_prod!H52)</f>
        <v>131</v>
      </c>
      <c r="I50" s="30">
        <f>IF(P_prod!I52=0," ",P_prod!I52)</f>
        <v>123</v>
      </c>
      <c r="J50" s="30">
        <f>IF(P_prod!J52=0," ",P_prod!J52)</f>
        <v>115</v>
      </c>
      <c r="K50" s="30">
        <f>IF(P_prod!K52=0," ",P_prod!K52)</f>
        <v>109</v>
      </c>
      <c r="L50" s="30">
        <f>IF(P_prod!L52=0," ",P_prod!L52)</f>
        <v>108</v>
      </c>
      <c r="M50" s="30">
        <f>IF(P_prod!M52=0," ",P_prod!M52)</f>
        <v>103</v>
      </c>
      <c r="N50" s="30">
        <f>IF(P_prod!N52=0," ",P_prod!N52)</f>
        <v>98</v>
      </c>
      <c r="O50" s="30">
        <f>IF(P_prod!O52=0," ",P_prod!O52)</f>
        <v>92</v>
      </c>
      <c r="P50" s="30">
        <f>IF(P_prod!P52=0," ",P_prod!P52)</f>
        <v>90</v>
      </c>
      <c r="Q50" s="30">
        <f>IF(P_prod!Q52=0," ",P_prod!Q52)</f>
        <v>82</v>
      </c>
      <c r="R50" s="30">
        <f>IF(P_prod!R52=0," ",P_prod!R52)</f>
        <v>76</v>
      </c>
      <c r="S50" s="30">
        <f>IF(P_prod!S52=0," ",P_prod!S52)</f>
        <v>75</v>
      </c>
      <c r="T50" s="30">
        <f>IF(P_prod!T52=0," ",P_prod!T52)</f>
        <v>74</v>
      </c>
      <c r="U50" s="30">
        <f>IF(P_prod!U52=0," ",P_prod!U52)</f>
        <v>70</v>
      </c>
      <c r="V50" s="30">
        <f>IF(P_prod!V52=0," ",P_prod!V52)</f>
        <v>65</v>
      </c>
      <c r="W50" s="30">
        <f>IF(P_prod!W52=0," ",P_prod!W52)</f>
        <v>60</v>
      </c>
      <c r="X50" s="30">
        <f>IF(P_prod!X52=0," ",P_prod!X52)</f>
        <v>58</v>
      </c>
      <c r="Y50" s="30">
        <f>IF(P_prod!Y52=0," ",P_prod!Y52)</f>
        <v>59</v>
      </c>
      <c r="Z50" s="30">
        <f>IF(P_prod!Z52=0," ",P_prod!Z52)</f>
        <v>55</v>
      </c>
      <c r="AA50" s="30">
        <f>IF(P_prod!AA52=0," ",P_prod!AA52)</f>
        <v>54</v>
      </c>
    </row>
    <row r="51" spans="2:27" x14ac:dyDescent="0.25">
      <c r="B51" s="30" t="str">
        <f>IF(P_prod!B53=0," ",P_prod!B53)</f>
        <v>5054 Indre Fosen</v>
      </c>
      <c r="C51" s="30">
        <f>IF(P_prod!C53=0," ",P_prod!C53)</f>
        <v>369</v>
      </c>
      <c r="D51" s="30">
        <f>IF(P_prod!D53=0," ",P_prod!D53)</f>
        <v>367</v>
      </c>
      <c r="E51" s="30">
        <f>IF(P_prod!E53=0," ",P_prod!E53)</f>
        <v>359</v>
      </c>
      <c r="F51" s="30">
        <f>IF(P_prod!F53=0," ",P_prod!F53)</f>
        <v>346</v>
      </c>
      <c r="G51" s="30">
        <f>IF(P_prod!G53=0," ",P_prod!G53)</f>
        <v>326</v>
      </c>
      <c r="H51" s="30">
        <f>IF(P_prod!H53=0," ",P_prod!H53)</f>
        <v>311</v>
      </c>
      <c r="I51" s="30">
        <f>IF(P_prod!I53=0," ",P_prod!I53)</f>
        <v>273</v>
      </c>
      <c r="J51" s="30">
        <f>IF(P_prod!J53=0," ",P_prod!J53)</f>
        <v>257</v>
      </c>
      <c r="K51" s="30">
        <f>IF(P_prod!K53=0," ",P_prod!K53)</f>
        <v>237</v>
      </c>
      <c r="L51" s="30">
        <f>IF(P_prod!L53=0," ",P_prod!L53)</f>
        <v>226</v>
      </c>
      <c r="M51" s="30">
        <f>IF(P_prod!M53=0," ",P_prod!M53)</f>
        <v>215</v>
      </c>
      <c r="N51" s="30">
        <f>IF(P_prod!N53=0," ",P_prod!N53)</f>
        <v>197</v>
      </c>
      <c r="O51" s="30">
        <f>IF(P_prod!O53=0," ",P_prod!O53)</f>
        <v>176</v>
      </c>
      <c r="P51" s="30">
        <f>IF(P_prod!P53=0," ",P_prod!P53)</f>
        <v>166</v>
      </c>
      <c r="Q51" s="30">
        <f>IF(P_prod!Q53=0," ",P_prod!Q53)</f>
        <v>154</v>
      </c>
      <c r="R51" s="30">
        <f>IF(P_prod!R53=0," ",P_prod!R53)</f>
        <v>137</v>
      </c>
      <c r="S51" s="30">
        <f>IF(P_prod!S53=0," ",P_prod!S53)</f>
        <v>135</v>
      </c>
      <c r="T51" s="30">
        <f>IF(P_prod!T53=0," ",P_prod!T53)</f>
        <v>122</v>
      </c>
      <c r="U51" s="30">
        <f>IF(P_prod!U53=0," ",P_prod!U53)</f>
        <v>109</v>
      </c>
      <c r="V51" s="30">
        <f>IF(P_prod!V53=0," ",P_prod!V53)</f>
        <v>103</v>
      </c>
      <c r="W51" s="30">
        <f>IF(P_prod!W53=0," ",P_prod!W53)</f>
        <v>94</v>
      </c>
      <c r="X51" s="30">
        <f>IF(P_prod!X53=0," ",P_prod!X53)</f>
        <v>89</v>
      </c>
      <c r="Y51" s="30">
        <f>IF(P_prod!Y53=0," ",P_prod!Y53)</f>
        <v>86</v>
      </c>
      <c r="Z51" s="30">
        <f>IF(P_prod!Z53=0," ",P_prod!Z53)</f>
        <v>86</v>
      </c>
      <c r="AA51" s="30">
        <f>IF(P_prod!AA53=0," ",P_prod!AA53)</f>
        <v>84</v>
      </c>
    </row>
    <row r="52" spans="2:27" x14ac:dyDescent="0.25">
      <c r="B52" s="30" t="str">
        <f>IF(P_prod!B54=0," ",P_prod!B54)</f>
        <v>5061 Rindal</v>
      </c>
      <c r="C52" s="30">
        <f>IF(P_prod!C54=0," ",P_prod!C54)</f>
        <v>134</v>
      </c>
      <c r="D52" s="30">
        <f>IF(P_prod!D54=0," ",P_prod!D54)</f>
        <v>133</v>
      </c>
      <c r="E52" s="30">
        <f>IF(P_prod!E54=0," ",P_prod!E54)</f>
        <v>132</v>
      </c>
      <c r="F52" s="30">
        <f>IF(P_prod!F54=0," ",P_prod!F54)</f>
        <v>125</v>
      </c>
      <c r="G52" s="30">
        <f>IF(P_prod!G54=0," ",P_prod!G54)</f>
        <v>122</v>
      </c>
      <c r="H52" s="30">
        <f>IF(P_prod!H54=0," ",P_prod!H54)</f>
        <v>120</v>
      </c>
      <c r="I52" s="30">
        <f>IF(P_prod!I54=0," ",P_prod!I54)</f>
        <v>111</v>
      </c>
      <c r="J52" s="30">
        <f>IF(P_prod!J54=0," ",P_prod!J54)</f>
        <v>107</v>
      </c>
      <c r="K52" s="30">
        <f>IF(P_prod!K54=0," ",P_prod!K54)</f>
        <v>103</v>
      </c>
      <c r="L52" s="30">
        <f>IF(P_prod!L54=0," ",P_prod!L54)</f>
        <v>101</v>
      </c>
      <c r="M52" s="30">
        <f>IF(P_prod!M54=0," ",P_prod!M54)</f>
        <v>97</v>
      </c>
      <c r="N52" s="30">
        <f>IF(P_prod!N54=0," ",P_prod!N54)</f>
        <v>91</v>
      </c>
      <c r="O52" s="30">
        <f>IF(P_prod!O54=0," ",P_prod!O54)</f>
        <v>85</v>
      </c>
      <c r="P52" s="30">
        <f>IF(P_prod!P54=0," ",P_prod!P54)</f>
        <v>82</v>
      </c>
      <c r="Q52" s="30">
        <f>IF(P_prod!Q54=0," ",P_prod!Q54)</f>
        <v>77</v>
      </c>
      <c r="R52" s="30">
        <f>IF(P_prod!R54=0," ",P_prod!R54)</f>
        <v>69</v>
      </c>
      <c r="S52" s="30">
        <f>IF(P_prod!S54=0," ",P_prod!S54)</f>
        <v>67</v>
      </c>
      <c r="T52" s="30">
        <f>IF(P_prod!T54=0," ",P_prod!T54)</f>
        <v>65</v>
      </c>
      <c r="U52" s="30">
        <f>IF(P_prod!U54=0," ",P_prod!U54)</f>
        <v>58</v>
      </c>
      <c r="V52" s="30">
        <f>IF(P_prod!V54=0," ",P_prod!V54)</f>
        <v>54</v>
      </c>
      <c r="W52" s="30">
        <f>IF(P_prod!W54=0," ",P_prod!W54)</f>
        <v>51</v>
      </c>
      <c r="X52" s="30">
        <f>IF(P_prod!X54=0," ",P_prod!X54)</f>
        <v>50</v>
      </c>
      <c r="Y52" s="30">
        <f>IF(P_prod!Y54=0," ",P_prod!Y54)</f>
        <v>49</v>
      </c>
      <c r="Z52" s="30">
        <f>IF(P_prod!Z54=0," ",P_prod!Z54)</f>
        <v>49</v>
      </c>
      <c r="AA52" s="30">
        <f>IF(P_prod!AA54=0," ",P_prod!AA54)</f>
        <v>47</v>
      </c>
    </row>
    <row r="53" spans="2:27" x14ac:dyDescent="0.25">
      <c r="B53" s="30" t="str">
        <f>IF(P_prod!B55=0," ",P_prod!B55)</f>
        <v>Totalsum</v>
      </c>
      <c r="C53" s="30">
        <f>IF(P_prod!C55=0," ",P_prod!C55)</f>
        <v>5051</v>
      </c>
      <c r="D53" s="30">
        <f>IF(P_prod!D55=0," ",P_prod!D55)</f>
        <v>5018</v>
      </c>
      <c r="E53" s="30">
        <f>IF(P_prod!E55=0," ",P_prod!E55)</f>
        <v>4981</v>
      </c>
      <c r="F53" s="30">
        <f>IF(P_prod!F55=0," ",P_prod!F55)</f>
        <v>4842</v>
      </c>
      <c r="G53" s="30">
        <f>IF(P_prod!G55=0," ",P_prod!G55)</f>
        <v>4654</v>
      </c>
      <c r="H53" s="30">
        <f>IF(P_prod!H55=0," ",P_prod!H55)</f>
        <v>4484</v>
      </c>
      <c r="I53" s="30">
        <f>IF(P_prod!I55=0," ",P_prod!I55)</f>
        <v>4087</v>
      </c>
      <c r="J53" s="30">
        <f>IF(P_prod!J55=0," ",P_prod!J55)</f>
        <v>3841</v>
      </c>
      <c r="K53" s="30">
        <f>IF(P_prod!K55=0," ",P_prod!K55)</f>
        <v>3628</v>
      </c>
      <c r="L53" s="30">
        <f>IF(P_prod!L55=0," ",P_prod!L55)</f>
        <v>3470</v>
      </c>
      <c r="M53" s="30">
        <f>IF(P_prod!M55=0," ",P_prod!M55)</f>
        <v>3318</v>
      </c>
      <c r="N53" s="30">
        <f>IF(P_prod!N55=0," ",P_prod!N55)</f>
        <v>3078</v>
      </c>
      <c r="O53" s="30">
        <f>IF(P_prod!O55=0," ",P_prod!O55)</f>
        <v>2839</v>
      </c>
      <c r="P53" s="30">
        <f>IF(P_prod!P55=0," ",P_prod!P55)</f>
        <v>2667</v>
      </c>
      <c r="Q53" s="30">
        <f>IF(P_prod!Q55=0," ",P_prod!Q55)</f>
        <v>2444</v>
      </c>
      <c r="R53" s="30">
        <f>IF(P_prod!R55=0," ",P_prod!R55)</f>
        <v>2268</v>
      </c>
      <c r="S53" s="30">
        <f>IF(P_prod!S55=0," ",P_prod!S55)</f>
        <v>2227</v>
      </c>
      <c r="T53" s="30">
        <f>IF(P_prod!T55=0," ",P_prod!T55)</f>
        <v>2107</v>
      </c>
      <c r="U53" s="30">
        <f>IF(P_prod!U55=0," ",P_prod!U55)</f>
        <v>2003</v>
      </c>
      <c r="V53" s="30">
        <f>IF(P_prod!V55=0," ",P_prod!V55)</f>
        <v>1895</v>
      </c>
      <c r="W53" s="30">
        <f>IF(P_prod!W55=0," ",P_prod!W55)</f>
        <v>1772</v>
      </c>
      <c r="X53" s="30">
        <f>IF(P_prod!X55=0," ",P_prod!X55)</f>
        <v>1717</v>
      </c>
      <c r="Y53" s="30">
        <f>IF(P_prod!Y55=0," ",P_prod!Y55)</f>
        <v>1684</v>
      </c>
      <c r="Z53" s="30">
        <f>IF(P_prod!Z55=0," ",P_prod!Z55)</f>
        <v>1603</v>
      </c>
      <c r="AA53" s="30">
        <f>IF(P_prod!AA55=0," ",P_prod!AA55)</f>
        <v>1532</v>
      </c>
    </row>
    <row r="54" spans="2:27" x14ac:dyDescent="0.25">
      <c r="B54" s="30" t="str">
        <f>IF(P_prod!B56=0," ",P_prod!B56)</f>
        <v xml:space="preserve"> </v>
      </c>
      <c r="C54" s="30" t="str">
        <f>IF(P_prod!C56=0," ",P_prod!C56)</f>
        <v xml:space="preserve"> </v>
      </c>
      <c r="D54" s="30" t="str">
        <f>IF(P_prod!D56=0," ",P_prod!D56)</f>
        <v xml:space="preserve"> </v>
      </c>
      <c r="E54" s="30" t="str">
        <f>IF(P_prod!E56=0," ",P_prod!E56)</f>
        <v xml:space="preserve"> </v>
      </c>
      <c r="F54" s="30" t="str">
        <f>IF(P_prod!F56=0," ",P_prod!F56)</f>
        <v xml:space="preserve"> </v>
      </c>
      <c r="G54" s="30" t="str">
        <f>IF(P_prod!G56=0," ",P_prod!G56)</f>
        <v xml:space="preserve"> </v>
      </c>
      <c r="H54" s="30" t="str">
        <f>IF(P_prod!H56=0," ",P_prod!H56)</f>
        <v xml:space="preserve"> </v>
      </c>
      <c r="I54" s="30" t="str">
        <f>IF(P_prod!I56=0," ",P_prod!I56)</f>
        <v xml:space="preserve"> </v>
      </c>
      <c r="J54" s="30" t="str">
        <f>IF(P_prod!J56=0," ",P_prod!J56)</f>
        <v xml:space="preserve"> </v>
      </c>
      <c r="K54" s="30" t="str">
        <f>IF(P_prod!K56=0," ",P_prod!K56)</f>
        <v xml:space="preserve"> </v>
      </c>
      <c r="L54" s="30" t="str">
        <f>IF(P_prod!L56=0," ",P_prod!L56)</f>
        <v xml:space="preserve"> </v>
      </c>
      <c r="M54" s="30" t="str">
        <f>IF(P_prod!M56=0," ",P_prod!M56)</f>
        <v xml:space="preserve"> </v>
      </c>
      <c r="N54" s="30" t="str">
        <f>IF(P_prod!N56=0," ",P_prod!N56)</f>
        <v xml:space="preserve"> </v>
      </c>
      <c r="O54" s="30" t="str">
        <f>IF(P_prod!O56=0," ",P_prod!O56)</f>
        <v xml:space="preserve"> </v>
      </c>
      <c r="P54" s="30" t="str">
        <f>IF(P_prod!P56=0," ",P_prod!P56)</f>
        <v xml:space="preserve"> </v>
      </c>
      <c r="Q54" s="30" t="str">
        <f>IF(P_prod!Q56=0," ",P_prod!Q56)</f>
        <v xml:space="preserve"> </v>
      </c>
      <c r="R54" s="30" t="str">
        <f>IF(P_prod!R56=0," ",P_prod!R56)</f>
        <v xml:space="preserve"> </v>
      </c>
      <c r="S54" s="30" t="str">
        <f>IF(P_prod!S56=0," ",P_prod!S56)</f>
        <v xml:space="preserve"> </v>
      </c>
      <c r="T54" s="30" t="str">
        <f>IF(P_prod!T56=0," ",P_prod!T56)</f>
        <v xml:space="preserve"> </v>
      </c>
      <c r="U54" s="30" t="str">
        <f>IF(P_prod!U56=0," ",P_prod!U56)</f>
        <v xml:space="preserve"> </v>
      </c>
      <c r="V54" s="30" t="str">
        <f>IF(P_prod!V56=0," ",P_prod!V56)</f>
        <v xml:space="preserve"> </v>
      </c>
      <c r="W54" s="30" t="str">
        <f>IF(P_prod!W56=0," ",P_prod!W56)</f>
        <v xml:space="preserve"> </v>
      </c>
      <c r="X54" s="30" t="str">
        <f>IF(P_prod!X56=0," ",P_prod!X56)</f>
        <v xml:space="preserve"> </v>
      </c>
      <c r="Y54" s="30" t="str">
        <f>IF(P_prod!Y56=0," ",P_prod!Y56)</f>
        <v xml:space="preserve"> </v>
      </c>
      <c r="Z54" s="30" t="str">
        <f>IF(P_prod!Z56=0," ",P_prod!Z56)</f>
        <v xml:space="preserve"> </v>
      </c>
      <c r="AA54" s="30" t="str">
        <f>IF(P_prod!AA56=0," ",P_prod!AA56)</f>
        <v xml:space="preserve"> </v>
      </c>
    </row>
    <row r="55" spans="2:27" x14ac:dyDescent="0.25">
      <c r="B55" s="30" t="str">
        <f>IF(P_prod!B57=0," ",P_prod!B57)</f>
        <v xml:space="preserve"> </v>
      </c>
      <c r="C55" s="30" t="str">
        <f>IF(P_prod!C57=0," ",P_prod!C57)</f>
        <v xml:space="preserve"> </v>
      </c>
      <c r="D55" s="30" t="str">
        <f>IF(P_prod!D57=0," ",P_prod!D57)</f>
        <v xml:space="preserve"> </v>
      </c>
      <c r="E55" s="30" t="str">
        <f>IF(P_prod!E57=0," ",P_prod!E57)</f>
        <v xml:space="preserve"> </v>
      </c>
      <c r="F55" s="30" t="str">
        <f>IF(P_prod!F57=0," ",P_prod!F57)</f>
        <v xml:space="preserve"> </v>
      </c>
      <c r="G55" s="30" t="str">
        <f>IF(P_prod!G57=0," ",P_prod!G57)</f>
        <v xml:space="preserve"> </v>
      </c>
      <c r="H55" s="30" t="str">
        <f>IF(P_prod!H57=0," ",P_prod!H57)</f>
        <v xml:space="preserve"> </v>
      </c>
      <c r="I55" s="30" t="str">
        <f>IF(P_prod!I57=0," ",P_prod!I57)</f>
        <v xml:space="preserve"> </v>
      </c>
      <c r="J55" s="30" t="str">
        <f>IF(P_prod!J57=0," ",P_prod!J57)</f>
        <v xml:space="preserve"> </v>
      </c>
      <c r="K55" s="30" t="str">
        <f>IF(P_prod!K57=0," ",P_prod!K57)</f>
        <v xml:space="preserve"> </v>
      </c>
      <c r="L55" s="30" t="str">
        <f>IF(P_prod!L57=0," ",P_prod!L57)</f>
        <v xml:space="preserve"> </v>
      </c>
      <c r="M55" s="30" t="str">
        <f>IF(P_prod!M57=0," ",P_prod!M57)</f>
        <v xml:space="preserve"> </v>
      </c>
      <c r="N55" s="30" t="str">
        <f>IF(P_prod!N57=0," ",P_prod!N57)</f>
        <v xml:space="preserve"> </v>
      </c>
      <c r="O55" s="30" t="str">
        <f>IF(P_prod!O57=0," ",P_prod!O57)</f>
        <v xml:space="preserve"> </v>
      </c>
      <c r="P55" s="30" t="str">
        <f>IF(P_prod!P57=0," ",P_prod!P57)</f>
        <v xml:space="preserve"> </v>
      </c>
      <c r="Q55" s="30" t="str">
        <f>IF(P_prod!Q57=0," ",P_prod!Q57)</f>
        <v xml:space="preserve"> </v>
      </c>
      <c r="R55" s="30" t="str">
        <f>IF(P_prod!R57=0," ",P_prod!R57)</f>
        <v xml:space="preserve"> </v>
      </c>
      <c r="S55" s="30" t="str">
        <f>IF(P_prod!S57=0," ",P_prod!S57)</f>
        <v xml:space="preserve"> </v>
      </c>
      <c r="T55" s="30" t="str">
        <f>IF(P_prod!T57=0," ",P_prod!T57)</f>
        <v xml:space="preserve"> </v>
      </c>
      <c r="U55" s="30" t="str">
        <f>IF(P_prod!U57=0," ",P_prod!U57)</f>
        <v xml:space="preserve"> </v>
      </c>
      <c r="V55" s="30" t="str">
        <f>IF(P_prod!V57=0," ",P_prod!V57)</f>
        <v xml:space="preserve"> </v>
      </c>
      <c r="W55" s="30" t="str">
        <f>IF(P_prod!W57=0," ",P_prod!W57)</f>
        <v xml:space="preserve"> </v>
      </c>
      <c r="X55" s="30" t="str">
        <f>IF(P_prod!X57=0," ",P_prod!X57)</f>
        <v xml:space="preserve"> </v>
      </c>
      <c r="Y55" s="30" t="str">
        <f>IF(P_prod!Y57=0," ",P_prod!Y57)</f>
        <v xml:space="preserve"> </v>
      </c>
      <c r="Z55" s="30" t="str">
        <f>IF(P_prod!Z57=0," ",P_prod!Z57)</f>
        <v xml:space="preserve"> </v>
      </c>
      <c r="AA55" s="30" t="str">
        <f>IF(P_prod!AA57=0," ",P_prod!AA57)</f>
        <v xml:space="preserve"> </v>
      </c>
    </row>
    <row r="56" spans="2:27" x14ac:dyDescent="0.25">
      <c r="B56" s="30" t="str">
        <f>IF(P_prod!B58=0," ",P_prod!B58)</f>
        <v xml:space="preserve"> </v>
      </c>
      <c r="C56" s="30" t="str">
        <f>IF(P_prod!C58=0," ",P_prod!C58)</f>
        <v xml:space="preserve"> </v>
      </c>
      <c r="D56" s="30" t="str">
        <f>IF(P_prod!D58=0," ",P_prod!D58)</f>
        <v xml:space="preserve"> </v>
      </c>
      <c r="E56" s="30" t="str">
        <f>IF(P_prod!E58=0," ",P_prod!E58)</f>
        <v xml:space="preserve"> </v>
      </c>
      <c r="F56" s="30" t="str">
        <f>IF(P_prod!F58=0," ",P_prod!F58)</f>
        <v xml:space="preserve"> </v>
      </c>
      <c r="G56" s="30" t="str">
        <f>IF(P_prod!G58=0," ",P_prod!G58)</f>
        <v xml:space="preserve"> </v>
      </c>
      <c r="H56" s="30" t="str">
        <f>IF(P_prod!H58=0," ",P_prod!H58)</f>
        <v xml:space="preserve"> </v>
      </c>
      <c r="I56" s="30" t="str">
        <f>IF(P_prod!I58=0," ",P_prod!I58)</f>
        <v xml:space="preserve"> </v>
      </c>
      <c r="J56" s="30" t="str">
        <f>IF(P_prod!J58=0," ",P_prod!J58)</f>
        <v xml:space="preserve"> </v>
      </c>
      <c r="K56" s="30" t="str">
        <f>IF(P_prod!K58=0," ",P_prod!K58)</f>
        <v xml:space="preserve"> </v>
      </c>
      <c r="L56" s="30" t="str">
        <f>IF(P_prod!L58=0," ",P_prod!L58)</f>
        <v xml:space="preserve"> </v>
      </c>
      <c r="M56" s="30" t="str">
        <f>IF(P_prod!M58=0," ",P_prod!M58)</f>
        <v xml:space="preserve"> </v>
      </c>
      <c r="N56" s="30" t="str">
        <f>IF(P_prod!N58=0," ",P_prod!N58)</f>
        <v xml:space="preserve"> </v>
      </c>
      <c r="O56" s="30" t="str">
        <f>IF(P_prod!O58=0," ",P_prod!O58)</f>
        <v xml:space="preserve"> </v>
      </c>
      <c r="P56" s="30" t="str">
        <f>IF(P_prod!P58=0," ",P_prod!P58)</f>
        <v xml:space="preserve"> </v>
      </c>
      <c r="Q56" s="30" t="str">
        <f>IF(P_prod!Q58=0," ",P_prod!Q58)</f>
        <v xml:space="preserve"> </v>
      </c>
      <c r="R56" s="30" t="str">
        <f>IF(P_prod!R58=0," ",P_prod!R58)</f>
        <v xml:space="preserve"> </v>
      </c>
      <c r="S56" s="30" t="str">
        <f>IF(P_prod!S58=0," ",P_prod!S58)</f>
        <v xml:space="preserve"> </v>
      </c>
      <c r="T56" s="30" t="str">
        <f>IF(P_prod!T58=0," ",P_prod!T58)</f>
        <v xml:space="preserve"> </v>
      </c>
      <c r="U56" s="30" t="str">
        <f>IF(P_prod!U58=0," ",P_prod!U58)</f>
        <v xml:space="preserve"> </v>
      </c>
      <c r="V56" s="30" t="str">
        <f>IF(P_prod!V58=0," ",P_prod!V58)</f>
        <v xml:space="preserve"> </v>
      </c>
      <c r="W56" s="30" t="str">
        <f>IF(P_prod!W58=0," ",P_prod!W58)</f>
        <v xml:space="preserve"> </v>
      </c>
      <c r="X56" s="30" t="str">
        <f>IF(P_prod!X58=0," ",P_prod!X58)</f>
        <v xml:space="preserve"> </v>
      </c>
      <c r="Y56" s="30" t="str">
        <f>IF(P_prod!Y58=0," ",P_prod!Y58)</f>
        <v xml:space="preserve"> </v>
      </c>
      <c r="Z56" s="30" t="str">
        <f>IF(P_prod!Z58=0," ",P_prod!Z58)</f>
        <v xml:space="preserve"> </v>
      </c>
      <c r="AA56" s="30" t="str">
        <f>IF(P_prod!AA58=0," ",P_prod!AA58)</f>
        <v xml:space="preserve"> </v>
      </c>
    </row>
    <row r="57" spans="2:27" x14ac:dyDescent="0.25">
      <c r="B57" s="30" t="str">
        <f>IF(P_prod!B59=0," ",P_prod!B59)</f>
        <v xml:space="preserve"> </v>
      </c>
      <c r="C57" s="30" t="str">
        <f>IF(P_prod!C59=0," ",P_prod!C59)</f>
        <v xml:space="preserve"> </v>
      </c>
      <c r="D57" s="30" t="str">
        <f>IF(P_prod!D59=0," ",P_prod!D59)</f>
        <v xml:space="preserve"> </v>
      </c>
      <c r="E57" s="30" t="str">
        <f>IF(P_prod!E59=0," ",P_prod!E59)</f>
        <v xml:space="preserve"> </v>
      </c>
      <c r="F57" s="30" t="str">
        <f>IF(P_prod!F59=0," ",P_prod!F59)</f>
        <v xml:space="preserve"> </v>
      </c>
      <c r="G57" s="30" t="str">
        <f>IF(P_prod!G59=0," ",P_prod!G59)</f>
        <v xml:space="preserve"> </v>
      </c>
      <c r="H57" s="30" t="str">
        <f>IF(P_prod!H59=0," ",P_prod!H59)</f>
        <v xml:space="preserve"> </v>
      </c>
      <c r="I57" s="30" t="str">
        <f>IF(P_prod!I59=0," ",P_prod!I59)</f>
        <v xml:space="preserve"> </v>
      </c>
      <c r="J57" s="30" t="str">
        <f>IF(P_prod!J59=0," ",P_prod!J59)</f>
        <v xml:space="preserve"> </v>
      </c>
      <c r="K57" s="30" t="str">
        <f>IF(P_prod!K59=0," ",P_prod!K59)</f>
        <v xml:space="preserve"> </v>
      </c>
      <c r="L57" s="30" t="str">
        <f>IF(P_prod!L59=0," ",P_prod!L59)</f>
        <v xml:space="preserve"> </v>
      </c>
      <c r="M57" s="30" t="str">
        <f>IF(P_prod!M59=0," ",P_prod!M59)</f>
        <v xml:space="preserve"> </v>
      </c>
      <c r="N57" s="30" t="str">
        <f>IF(P_prod!N59=0," ",P_prod!N59)</f>
        <v xml:space="preserve"> </v>
      </c>
      <c r="O57" s="30" t="str">
        <f>IF(P_prod!O59=0," ",P_prod!O59)</f>
        <v xml:space="preserve"> </v>
      </c>
      <c r="P57" s="30" t="str">
        <f>IF(P_prod!P59=0," ",P_prod!P59)</f>
        <v xml:space="preserve"> </v>
      </c>
      <c r="Q57" s="30" t="str">
        <f>IF(P_prod!Q59=0," ",P_prod!Q59)</f>
        <v xml:space="preserve"> </v>
      </c>
      <c r="R57" s="30" t="str">
        <f>IF(P_prod!R59=0," ",P_prod!R59)</f>
        <v xml:space="preserve"> </v>
      </c>
      <c r="S57" s="30" t="str">
        <f>IF(P_prod!S59=0," ",P_prod!S59)</f>
        <v xml:space="preserve"> </v>
      </c>
      <c r="T57" s="30" t="str">
        <f>IF(P_prod!T59=0," ",P_prod!T59)</f>
        <v xml:space="preserve"> </v>
      </c>
      <c r="U57" s="30" t="str">
        <f>IF(P_prod!U59=0," ",P_prod!U59)</f>
        <v xml:space="preserve"> </v>
      </c>
      <c r="V57" s="30" t="str">
        <f>IF(P_prod!V59=0," ",P_prod!V59)</f>
        <v xml:space="preserve"> </v>
      </c>
      <c r="W57" s="30" t="str">
        <f>IF(P_prod!W59=0," ",P_prod!W59)</f>
        <v xml:space="preserve"> </v>
      </c>
      <c r="X57" s="30" t="str">
        <f>IF(P_prod!X59=0," ",P_prod!X59)</f>
        <v xml:space="preserve"> </v>
      </c>
      <c r="Y57" s="30" t="str">
        <f>IF(P_prod!Y59=0," ",P_prod!Y59)</f>
        <v xml:space="preserve"> </v>
      </c>
      <c r="Z57" s="30" t="str">
        <f>IF(P_prod!Z59=0," ",P_prod!Z59)</f>
        <v xml:space="preserve"> </v>
      </c>
      <c r="AA57" s="30" t="str">
        <f>IF(P_prod!AA59=0," ",P_prod!AA59)</f>
        <v xml:space="preserve"> </v>
      </c>
    </row>
    <row r="58" spans="2:27" x14ac:dyDescent="0.25">
      <c r="B58" s="30" t="str">
        <f>IF(P_prod!B60=0," ",P_prod!B60)</f>
        <v xml:space="preserve"> </v>
      </c>
      <c r="C58" s="30" t="str">
        <f>IF(P_prod!C60=0," ",P_prod!C60)</f>
        <v xml:space="preserve"> </v>
      </c>
      <c r="D58" s="30" t="str">
        <f>IF(P_prod!D60=0," ",P_prod!D60)</f>
        <v xml:space="preserve"> </v>
      </c>
      <c r="E58" s="30" t="str">
        <f>IF(P_prod!E60=0," ",P_prod!E60)</f>
        <v xml:space="preserve"> </v>
      </c>
      <c r="F58" s="30" t="str">
        <f>IF(P_prod!F60=0," ",P_prod!F60)</f>
        <v xml:space="preserve"> </v>
      </c>
      <c r="G58" s="30" t="str">
        <f>IF(P_prod!G60=0," ",P_prod!G60)</f>
        <v xml:space="preserve"> </v>
      </c>
      <c r="H58" s="30" t="str">
        <f>IF(P_prod!H60=0," ",P_prod!H60)</f>
        <v xml:space="preserve"> </v>
      </c>
      <c r="I58" s="30" t="str">
        <f>IF(P_prod!I60=0," ",P_prod!I60)</f>
        <v xml:space="preserve"> </v>
      </c>
      <c r="J58" s="30" t="str">
        <f>IF(P_prod!J60=0," ",P_prod!J60)</f>
        <v xml:space="preserve"> </v>
      </c>
      <c r="K58" s="30" t="str">
        <f>IF(P_prod!K60=0," ",P_prod!K60)</f>
        <v xml:space="preserve"> </v>
      </c>
      <c r="L58" s="30" t="str">
        <f>IF(P_prod!L60=0," ",P_prod!L60)</f>
        <v xml:space="preserve"> </v>
      </c>
      <c r="M58" s="30" t="str">
        <f>IF(P_prod!M60=0," ",P_prod!M60)</f>
        <v xml:space="preserve"> </v>
      </c>
      <c r="N58" s="30" t="str">
        <f>IF(P_prod!N60=0," ",P_prod!N60)</f>
        <v xml:space="preserve"> </v>
      </c>
      <c r="O58" s="30" t="str">
        <f>IF(P_prod!O60=0," ",P_prod!O60)</f>
        <v xml:space="preserve"> </v>
      </c>
      <c r="P58" s="30" t="str">
        <f>IF(P_prod!P60=0," ",P_prod!P60)</f>
        <v xml:space="preserve"> </v>
      </c>
      <c r="Q58" s="30" t="str">
        <f>IF(P_prod!Q60=0," ",P_prod!Q60)</f>
        <v xml:space="preserve"> </v>
      </c>
      <c r="R58" s="30" t="str">
        <f>IF(P_prod!R60=0," ",P_prod!R60)</f>
        <v xml:space="preserve"> </v>
      </c>
      <c r="S58" s="30" t="str">
        <f>IF(P_prod!S60=0," ",P_prod!S60)</f>
        <v xml:space="preserve"> </v>
      </c>
      <c r="T58" s="30" t="str">
        <f>IF(P_prod!T60=0," ",P_prod!T60)</f>
        <v xml:space="preserve"> </v>
      </c>
      <c r="U58" s="30" t="str">
        <f>IF(P_prod!U60=0," ",P_prod!U60)</f>
        <v xml:space="preserve"> </v>
      </c>
      <c r="V58" s="30" t="str">
        <f>IF(P_prod!V60=0," ",P_prod!V60)</f>
        <v xml:space="preserve"> </v>
      </c>
      <c r="W58" s="30" t="str">
        <f>IF(P_prod!W60=0," ",P_prod!W60)</f>
        <v xml:space="preserve"> </v>
      </c>
      <c r="X58" s="30" t="str">
        <f>IF(P_prod!X60=0," ",P_prod!X60)</f>
        <v xml:space="preserve"> </v>
      </c>
      <c r="Y58" s="30" t="str">
        <f>IF(P_prod!Y60=0," ",P_prod!Y60)</f>
        <v xml:space="preserve"> </v>
      </c>
      <c r="Z58" s="30" t="str">
        <f>IF(P_prod!Z60=0," ",P_prod!Z60)</f>
        <v xml:space="preserve"> </v>
      </c>
      <c r="AA58" s="30" t="str">
        <f>IF(P_prod!AA60=0," ",P_prod!AA60)</f>
        <v xml:space="preserve"> </v>
      </c>
    </row>
    <row r="59" spans="2:27" x14ac:dyDescent="0.25">
      <c r="B59" s="30" t="str">
        <f>IF(P_prod!B61=0," ",P_prod!B61)</f>
        <v xml:space="preserve"> </v>
      </c>
      <c r="C59" s="30" t="str">
        <f>IF(P_prod!C61=0," ",P_prod!C61)</f>
        <v xml:space="preserve"> </v>
      </c>
      <c r="D59" s="30" t="str">
        <f>IF(P_prod!D61=0," ",P_prod!D61)</f>
        <v xml:space="preserve"> </v>
      </c>
      <c r="E59" s="30" t="str">
        <f>IF(P_prod!E61=0," ",P_prod!E61)</f>
        <v xml:space="preserve"> </v>
      </c>
      <c r="F59" s="30" t="str">
        <f>IF(P_prod!F61=0," ",P_prod!F61)</f>
        <v xml:space="preserve"> </v>
      </c>
      <c r="G59" s="30" t="str">
        <f>IF(P_prod!G61=0," ",P_prod!G61)</f>
        <v xml:space="preserve"> </v>
      </c>
      <c r="H59" s="30" t="str">
        <f>IF(P_prod!H61=0," ",P_prod!H61)</f>
        <v xml:space="preserve"> </v>
      </c>
      <c r="I59" s="30" t="str">
        <f>IF(P_prod!I61=0," ",P_prod!I61)</f>
        <v xml:space="preserve"> </v>
      </c>
      <c r="J59" s="30" t="str">
        <f>IF(P_prod!J61=0," ",P_prod!J61)</f>
        <v xml:space="preserve"> </v>
      </c>
      <c r="K59" s="30" t="str">
        <f>IF(P_prod!K61=0," ",P_prod!K61)</f>
        <v xml:space="preserve"> </v>
      </c>
      <c r="L59" s="30" t="str">
        <f>IF(P_prod!L61=0," ",P_prod!L61)</f>
        <v xml:space="preserve"> </v>
      </c>
      <c r="M59" s="30" t="str">
        <f>IF(P_prod!M61=0," ",P_prod!M61)</f>
        <v xml:space="preserve"> </v>
      </c>
      <c r="N59" s="30" t="str">
        <f>IF(P_prod!N61=0," ",P_prod!N61)</f>
        <v xml:space="preserve"> </v>
      </c>
      <c r="O59" s="30" t="str">
        <f>IF(P_prod!O61=0," ",P_prod!O61)</f>
        <v xml:space="preserve"> </v>
      </c>
      <c r="P59" s="30" t="str">
        <f>IF(P_prod!P61=0," ",P_prod!P61)</f>
        <v xml:space="preserve"> </v>
      </c>
      <c r="Q59" s="30" t="str">
        <f>IF(P_prod!Q61=0," ",P_prod!Q61)</f>
        <v xml:space="preserve"> </v>
      </c>
      <c r="R59" s="30" t="str">
        <f>IF(P_prod!R61=0," ",P_prod!R61)</f>
        <v xml:space="preserve"> </v>
      </c>
      <c r="S59" s="30" t="str">
        <f>IF(P_prod!S61=0," ",P_prod!S61)</f>
        <v xml:space="preserve"> </v>
      </c>
      <c r="T59" s="30" t="str">
        <f>IF(P_prod!T61=0," ",P_prod!T61)</f>
        <v xml:space="preserve"> </v>
      </c>
      <c r="U59" s="30" t="str">
        <f>IF(P_prod!U61=0," ",P_prod!U61)</f>
        <v xml:space="preserve"> </v>
      </c>
      <c r="V59" s="30" t="str">
        <f>IF(P_prod!V61=0," ",P_prod!V61)</f>
        <v xml:space="preserve"> </v>
      </c>
      <c r="W59" s="30" t="str">
        <f>IF(P_prod!W61=0," ",P_prod!W61)</f>
        <v xml:space="preserve"> </v>
      </c>
      <c r="X59" s="30" t="str">
        <f>IF(P_prod!X61=0," ",P_prod!X61)</f>
        <v xml:space="preserve"> </v>
      </c>
      <c r="Y59" s="30" t="str">
        <f>IF(P_prod!Y61=0," ",P_prod!Y61)</f>
        <v xml:space="preserve"> </v>
      </c>
      <c r="Z59" s="30" t="str">
        <f>IF(P_prod!Z61=0," ",P_prod!Z61)</f>
        <v xml:space="preserve"> </v>
      </c>
      <c r="AA59" s="30" t="str">
        <f>IF(P_prod!AA61=0," ",P_prod!AA61)</f>
        <v xml:space="preserve"> </v>
      </c>
    </row>
    <row r="60" spans="2:27" x14ac:dyDescent="0.25">
      <c r="B60" s="30" t="str">
        <f>IF(P_prod!B62=0," ",P_prod!B62)</f>
        <v xml:space="preserve"> </v>
      </c>
      <c r="C60" s="30" t="str">
        <f>IF(P_prod!C62=0," ",P_prod!C62)</f>
        <v xml:space="preserve"> </v>
      </c>
      <c r="D60" s="30" t="str">
        <f>IF(P_prod!D62=0," ",P_prod!D62)</f>
        <v xml:space="preserve"> </v>
      </c>
      <c r="E60" s="30" t="str">
        <f>IF(P_prod!E62=0," ",P_prod!E62)</f>
        <v xml:space="preserve"> </v>
      </c>
      <c r="F60" s="30" t="str">
        <f>IF(P_prod!F62=0," ",P_prod!F62)</f>
        <v xml:space="preserve"> </v>
      </c>
      <c r="G60" s="30" t="str">
        <f>IF(P_prod!G62=0," ",P_prod!G62)</f>
        <v xml:space="preserve"> </v>
      </c>
      <c r="H60" s="30" t="str">
        <f>IF(P_prod!H62=0," ",P_prod!H62)</f>
        <v xml:space="preserve"> </v>
      </c>
      <c r="I60" s="30" t="str">
        <f>IF(P_prod!I62=0," ",P_prod!I62)</f>
        <v xml:space="preserve"> </v>
      </c>
      <c r="J60" s="30" t="str">
        <f>IF(P_prod!J62=0," ",P_prod!J62)</f>
        <v xml:space="preserve"> </v>
      </c>
      <c r="K60" s="30" t="str">
        <f>IF(P_prod!K62=0," ",P_prod!K62)</f>
        <v xml:space="preserve"> </v>
      </c>
      <c r="L60" s="30" t="str">
        <f>IF(P_prod!L62=0," ",P_prod!L62)</f>
        <v xml:space="preserve"> </v>
      </c>
      <c r="M60" s="30" t="str">
        <f>IF(P_prod!M62=0," ",P_prod!M62)</f>
        <v xml:space="preserve"> </v>
      </c>
      <c r="N60" s="30" t="str">
        <f>IF(P_prod!N62=0," ",P_prod!N62)</f>
        <v xml:space="preserve"> </v>
      </c>
      <c r="O60" s="30" t="str">
        <f>IF(P_prod!O62=0," ",P_prod!O62)</f>
        <v xml:space="preserve"> </v>
      </c>
      <c r="P60" s="30" t="str">
        <f>IF(P_prod!P62=0," ",P_prod!P62)</f>
        <v xml:space="preserve"> </v>
      </c>
      <c r="Q60" s="30" t="str">
        <f>IF(P_prod!Q62=0," ",P_prod!Q62)</f>
        <v xml:space="preserve"> </v>
      </c>
      <c r="R60" s="30" t="str">
        <f>IF(P_prod!R62=0," ",P_prod!R62)</f>
        <v xml:space="preserve"> </v>
      </c>
      <c r="S60" s="30" t="str">
        <f>IF(P_prod!S62=0," ",P_prod!S62)</f>
        <v xml:space="preserve"> </v>
      </c>
      <c r="T60" s="30" t="str">
        <f>IF(P_prod!T62=0," ",P_prod!T62)</f>
        <v xml:space="preserve"> </v>
      </c>
      <c r="U60" s="30" t="str">
        <f>IF(P_prod!U62=0," ",P_prod!U62)</f>
        <v xml:space="preserve"> </v>
      </c>
      <c r="V60" s="30" t="str">
        <f>IF(P_prod!V62=0," ",P_prod!V62)</f>
        <v xml:space="preserve"> </v>
      </c>
      <c r="W60" s="30" t="str">
        <f>IF(P_prod!W62=0," ",P_prod!W62)</f>
        <v xml:space="preserve"> </v>
      </c>
      <c r="X60" s="30" t="str">
        <f>IF(P_prod!X62=0," ",P_prod!X62)</f>
        <v xml:space="preserve"> </v>
      </c>
      <c r="Y60" s="30" t="str">
        <f>IF(P_prod!Y62=0," ",P_prod!Y62)</f>
        <v xml:space="preserve"> </v>
      </c>
      <c r="Z60" s="30" t="str">
        <f>IF(P_prod!Z62=0," ",P_prod!Z62)</f>
        <v xml:space="preserve"> </v>
      </c>
      <c r="AA60" s="30" t="str">
        <f>IF(P_prod!AA62=0," ",P_prod!AA62)</f>
        <v xml:space="preserve"> </v>
      </c>
    </row>
    <row r="61" spans="2:27" x14ac:dyDescent="0.25">
      <c r="B61" s="30" t="str">
        <f>IF(P_prod!B63=0," ",P_prod!B63)</f>
        <v xml:space="preserve"> </v>
      </c>
      <c r="C61" s="30" t="str">
        <f>IF(P_prod!C63=0," ",P_prod!C63)</f>
        <v xml:space="preserve"> </v>
      </c>
      <c r="D61" s="30" t="str">
        <f>IF(P_prod!D63=0," ",P_prod!D63)</f>
        <v xml:space="preserve"> </v>
      </c>
      <c r="E61" s="30" t="str">
        <f>IF(P_prod!E63=0," ",P_prod!E63)</f>
        <v xml:space="preserve"> </v>
      </c>
      <c r="F61" s="30" t="str">
        <f>IF(P_prod!F63=0," ",P_prod!F63)</f>
        <v xml:space="preserve"> </v>
      </c>
      <c r="G61" s="30" t="str">
        <f>IF(P_prod!G63=0," ",P_prod!G63)</f>
        <v xml:space="preserve"> </v>
      </c>
      <c r="H61" s="30" t="str">
        <f>IF(P_prod!H63=0," ",P_prod!H63)</f>
        <v xml:space="preserve"> </v>
      </c>
      <c r="I61" s="30" t="str">
        <f>IF(P_prod!I63=0," ",P_prod!I63)</f>
        <v xml:space="preserve"> </v>
      </c>
      <c r="J61" s="30" t="str">
        <f>IF(P_prod!J63=0," ",P_prod!J63)</f>
        <v xml:space="preserve"> </v>
      </c>
      <c r="K61" s="30" t="str">
        <f>IF(P_prod!K63=0," ",P_prod!K63)</f>
        <v xml:space="preserve"> </v>
      </c>
      <c r="L61" s="30" t="str">
        <f>IF(P_prod!L63=0," ",P_prod!L63)</f>
        <v xml:space="preserve"> </v>
      </c>
      <c r="M61" s="30" t="str">
        <f>IF(P_prod!M63=0," ",P_prod!M63)</f>
        <v xml:space="preserve"> </v>
      </c>
      <c r="N61" s="30" t="str">
        <f>IF(P_prod!N63=0," ",P_prod!N63)</f>
        <v xml:space="preserve"> </v>
      </c>
      <c r="O61" s="30" t="str">
        <f>IF(P_prod!O63=0," ",P_prod!O63)</f>
        <v xml:space="preserve"> </v>
      </c>
      <c r="P61" s="30" t="str">
        <f>IF(P_prod!P63=0," ",P_prod!P63)</f>
        <v xml:space="preserve"> </v>
      </c>
      <c r="Q61" s="30" t="str">
        <f>IF(P_prod!Q63=0," ",P_prod!Q63)</f>
        <v xml:space="preserve"> </v>
      </c>
      <c r="R61" s="30" t="str">
        <f>IF(P_prod!R63=0," ",P_prod!R63)</f>
        <v xml:space="preserve"> </v>
      </c>
      <c r="S61" s="30" t="str">
        <f>IF(P_prod!S63=0," ",P_prod!S63)</f>
        <v xml:space="preserve"> </v>
      </c>
      <c r="T61" s="30" t="str">
        <f>IF(P_prod!T63=0," ",P_prod!T63)</f>
        <v xml:space="preserve"> </v>
      </c>
      <c r="U61" s="30" t="str">
        <f>IF(P_prod!U63=0," ",P_prod!U63)</f>
        <v xml:space="preserve"> </v>
      </c>
      <c r="V61" s="30" t="str">
        <f>IF(P_prod!V63=0," ",P_prod!V63)</f>
        <v xml:space="preserve"> </v>
      </c>
      <c r="W61" s="30" t="str">
        <f>IF(P_prod!W63=0," ",P_prod!W63)</f>
        <v xml:space="preserve"> </v>
      </c>
      <c r="X61" s="30" t="str">
        <f>IF(P_prod!X63=0," ",P_prod!X63)</f>
        <v xml:space="preserve"> </v>
      </c>
      <c r="Y61" s="30" t="str">
        <f>IF(P_prod!Y63=0," ",P_prod!Y63)</f>
        <v xml:space="preserve"> </v>
      </c>
      <c r="Z61" s="30" t="str">
        <f>IF(P_prod!Z63=0," ",P_prod!Z63)</f>
        <v xml:space="preserve"> </v>
      </c>
      <c r="AA61" s="30" t="str">
        <f>IF(P_prod!AA63=0," ",P_prod!AA63)</f>
        <v xml:space="preserve"> </v>
      </c>
    </row>
    <row r="62" spans="2:27" x14ac:dyDescent="0.25">
      <c r="B62" s="30" t="str">
        <f>IF(P_prod!B64=0," ",P_prod!B64)</f>
        <v xml:space="preserve"> </v>
      </c>
      <c r="C62" s="30" t="str">
        <f>IF(P_prod!C64=0," ",P_prod!C64)</f>
        <v xml:space="preserve"> </v>
      </c>
      <c r="D62" s="30" t="str">
        <f>IF(P_prod!D64=0," ",P_prod!D64)</f>
        <v xml:space="preserve"> </v>
      </c>
      <c r="E62" s="30" t="str">
        <f>IF(P_prod!E64=0," ",P_prod!E64)</f>
        <v xml:space="preserve"> </v>
      </c>
      <c r="F62" s="30" t="str">
        <f>IF(P_prod!F64=0," ",P_prod!F64)</f>
        <v xml:space="preserve"> </v>
      </c>
      <c r="G62" s="30" t="str">
        <f>IF(P_prod!G64=0," ",P_prod!G64)</f>
        <v xml:space="preserve"> </v>
      </c>
      <c r="H62" s="30" t="str">
        <f>IF(P_prod!H64=0," ",P_prod!H64)</f>
        <v xml:space="preserve"> </v>
      </c>
      <c r="I62" s="30" t="str">
        <f>IF(P_prod!I64=0," ",P_prod!I64)</f>
        <v xml:space="preserve"> </v>
      </c>
      <c r="J62" s="30" t="str">
        <f>IF(P_prod!J64=0," ",P_prod!J64)</f>
        <v xml:space="preserve"> </v>
      </c>
      <c r="K62" s="30" t="str">
        <f>IF(P_prod!K64=0," ",P_prod!K64)</f>
        <v xml:space="preserve"> </v>
      </c>
      <c r="L62" s="30" t="str">
        <f>IF(P_prod!L64=0," ",P_prod!L64)</f>
        <v xml:space="preserve"> </v>
      </c>
      <c r="M62" s="30" t="str">
        <f>IF(P_prod!M64=0," ",P_prod!M64)</f>
        <v xml:space="preserve"> </v>
      </c>
      <c r="N62" s="30" t="str">
        <f>IF(P_prod!N64=0," ",P_prod!N64)</f>
        <v xml:space="preserve"> </v>
      </c>
      <c r="O62" s="30" t="str">
        <f>IF(P_prod!O64=0," ",P_prod!O64)</f>
        <v xml:space="preserve"> </v>
      </c>
      <c r="P62" s="30" t="str">
        <f>IF(P_prod!P64=0," ",P_prod!P64)</f>
        <v xml:space="preserve"> </v>
      </c>
      <c r="Q62" s="30" t="str">
        <f>IF(P_prod!Q64=0," ",P_prod!Q64)</f>
        <v xml:space="preserve"> </v>
      </c>
      <c r="R62" s="30" t="str">
        <f>IF(P_prod!R64=0," ",P_prod!R64)</f>
        <v xml:space="preserve"> </v>
      </c>
      <c r="S62" s="30" t="str">
        <f>IF(P_prod!S64=0," ",P_prod!S64)</f>
        <v xml:space="preserve"> </v>
      </c>
      <c r="T62" s="30" t="str">
        <f>IF(P_prod!T64=0," ",P_prod!T64)</f>
        <v xml:space="preserve"> </v>
      </c>
      <c r="U62" s="30" t="str">
        <f>IF(P_prod!U64=0," ",P_prod!U64)</f>
        <v xml:space="preserve"> </v>
      </c>
      <c r="V62" s="30" t="str">
        <f>IF(P_prod!V64=0," ",P_prod!V64)</f>
        <v xml:space="preserve"> </v>
      </c>
      <c r="W62" s="30" t="str">
        <f>IF(P_prod!W64=0," ",P_prod!W64)</f>
        <v xml:space="preserve"> </v>
      </c>
      <c r="X62" s="30" t="str">
        <f>IF(P_prod!X64=0," ",P_prod!X64)</f>
        <v xml:space="preserve"> </v>
      </c>
      <c r="Y62" s="30" t="str">
        <f>IF(P_prod!Y64=0," ",P_prod!Y64)</f>
        <v xml:space="preserve"> </v>
      </c>
      <c r="Z62" s="30" t="str">
        <f>IF(P_prod!Z64=0," ",P_prod!Z64)</f>
        <v xml:space="preserve"> </v>
      </c>
      <c r="AA62" s="30" t="str">
        <f>IF(P_prod!AA64=0," ",P_prod!AA64)</f>
        <v xml:space="preserve"> </v>
      </c>
    </row>
    <row r="63" spans="2:27" x14ac:dyDescent="0.25">
      <c r="B63" s="30" t="str">
        <f>IF(P_prod!B65=0," ",P_prod!B65)</f>
        <v xml:space="preserve"> </v>
      </c>
      <c r="C63" s="30" t="str">
        <f>IF(P_prod!C65=0," ",P_prod!C65)</f>
        <v xml:space="preserve"> </v>
      </c>
      <c r="D63" s="30" t="str">
        <f>IF(P_prod!D65=0," ",P_prod!D65)</f>
        <v xml:space="preserve"> </v>
      </c>
      <c r="E63" s="30" t="str">
        <f>IF(P_prod!E65=0," ",P_prod!E65)</f>
        <v xml:space="preserve"> </v>
      </c>
      <c r="F63" s="30" t="str">
        <f>IF(P_prod!F65=0," ",P_prod!F65)</f>
        <v xml:space="preserve"> </v>
      </c>
      <c r="G63" s="30" t="str">
        <f>IF(P_prod!G65=0," ",P_prod!G65)</f>
        <v xml:space="preserve"> </v>
      </c>
      <c r="H63" s="30" t="str">
        <f>IF(P_prod!H65=0," ",P_prod!H65)</f>
        <v xml:space="preserve"> </v>
      </c>
      <c r="I63" s="30" t="str">
        <f>IF(P_prod!I65=0," ",P_prod!I65)</f>
        <v xml:space="preserve"> </v>
      </c>
      <c r="J63" s="30" t="str">
        <f>IF(P_prod!J65=0," ",P_prod!J65)</f>
        <v xml:space="preserve"> </v>
      </c>
      <c r="K63" s="30" t="str">
        <f>IF(P_prod!K65=0," ",P_prod!K65)</f>
        <v xml:space="preserve"> </v>
      </c>
      <c r="L63" s="30" t="str">
        <f>IF(P_prod!L65=0," ",P_prod!L65)</f>
        <v xml:space="preserve"> </v>
      </c>
      <c r="M63" s="30" t="str">
        <f>IF(P_prod!M65=0," ",P_prod!M65)</f>
        <v xml:space="preserve"> </v>
      </c>
      <c r="N63" s="30" t="str">
        <f>IF(P_prod!N65=0," ",P_prod!N65)</f>
        <v xml:space="preserve"> </v>
      </c>
      <c r="O63" s="30" t="str">
        <f>IF(P_prod!O65=0," ",P_prod!O65)</f>
        <v xml:space="preserve"> </v>
      </c>
      <c r="P63" s="30" t="str">
        <f>IF(P_prod!P65=0," ",P_prod!P65)</f>
        <v xml:space="preserve"> </v>
      </c>
      <c r="Q63" s="30" t="str">
        <f>IF(P_prod!Q65=0," ",P_prod!Q65)</f>
        <v xml:space="preserve"> </v>
      </c>
      <c r="R63" s="30" t="str">
        <f>IF(P_prod!R65=0," ",P_prod!R65)</f>
        <v xml:space="preserve"> </v>
      </c>
      <c r="S63" s="30" t="str">
        <f>IF(P_prod!S65=0," ",P_prod!S65)</f>
        <v xml:space="preserve"> </v>
      </c>
      <c r="T63" s="30" t="str">
        <f>IF(P_prod!T65=0," ",P_prod!T65)</f>
        <v xml:space="preserve"> </v>
      </c>
      <c r="U63" s="30" t="str">
        <f>IF(P_prod!U65=0," ",P_prod!U65)</f>
        <v xml:space="preserve"> </v>
      </c>
      <c r="V63" s="30" t="str">
        <f>IF(P_prod!V65=0," ",P_prod!V65)</f>
        <v xml:space="preserve"> </v>
      </c>
      <c r="W63" s="30" t="str">
        <f>IF(P_prod!W65=0," ",P_prod!W65)</f>
        <v xml:space="preserve"> </v>
      </c>
      <c r="X63" s="30" t="str">
        <f>IF(P_prod!X65=0," ",P_prod!X65)</f>
        <v xml:space="preserve"> </v>
      </c>
      <c r="Y63" s="30" t="str">
        <f>IF(P_prod!Y65=0," ",P_prod!Y65)</f>
        <v xml:space="preserve"> </v>
      </c>
      <c r="Z63" s="30" t="str">
        <f>IF(P_prod!Z65=0," ",P_prod!Z65)</f>
        <v xml:space="preserve"> </v>
      </c>
      <c r="AA63" s="30" t="str">
        <f>IF(P_prod!AA65=0," ",P_prod!AA65)</f>
        <v xml:space="preserve"> </v>
      </c>
    </row>
    <row r="64" spans="2:27" x14ac:dyDescent="0.25">
      <c r="B64" s="30" t="str">
        <f>IF(P_prod!B66=0," ",P_prod!B66)</f>
        <v xml:space="preserve"> </v>
      </c>
      <c r="C64" s="30" t="str">
        <f>IF(P_prod!C66=0," ",P_prod!C66)</f>
        <v xml:space="preserve"> </v>
      </c>
      <c r="D64" s="30" t="str">
        <f>IF(P_prod!D66=0," ",P_prod!D66)</f>
        <v xml:space="preserve"> </v>
      </c>
      <c r="E64" s="30" t="str">
        <f>IF(P_prod!E66=0," ",P_prod!E66)</f>
        <v xml:space="preserve"> </v>
      </c>
      <c r="F64" s="30" t="str">
        <f>IF(P_prod!F66=0," ",P_prod!F66)</f>
        <v xml:space="preserve"> </v>
      </c>
      <c r="G64" s="30" t="str">
        <f>IF(P_prod!G66=0," ",P_prod!G66)</f>
        <v xml:space="preserve"> </v>
      </c>
      <c r="H64" s="30" t="str">
        <f>IF(P_prod!H66=0," ",P_prod!H66)</f>
        <v xml:space="preserve"> </v>
      </c>
      <c r="I64" s="30" t="str">
        <f>IF(P_prod!I66=0," ",P_prod!I66)</f>
        <v xml:space="preserve"> </v>
      </c>
      <c r="J64" s="30" t="str">
        <f>IF(P_prod!J66=0," ",P_prod!J66)</f>
        <v xml:space="preserve"> </v>
      </c>
      <c r="K64" s="30" t="str">
        <f>IF(P_prod!K66=0," ",P_prod!K66)</f>
        <v xml:space="preserve"> </v>
      </c>
      <c r="L64" s="30" t="str">
        <f>IF(P_prod!L66=0," ",P_prod!L66)</f>
        <v xml:space="preserve"> </v>
      </c>
      <c r="M64" s="30" t="str">
        <f>IF(P_prod!M66=0," ",P_prod!M66)</f>
        <v xml:space="preserve"> </v>
      </c>
      <c r="N64" s="30" t="str">
        <f>IF(P_prod!N66=0," ",P_prod!N66)</f>
        <v xml:space="preserve"> </v>
      </c>
      <c r="O64" s="30" t="str">
        <f>IF(P_prod!O66=0," ",P_prod!O66)</f>
        <v xml:space="preserve"> </v>
      </c>
      <c r="P64" s="30" t="str">
        <f>IF(P_prod!P66=0," ",P_prod!P66)</f>
        <v xml:space="preserve"> </v>
      </c>
      <c r="Q64" s="30" t="str">
        <f>IF(P_prod!Q66=0," ",P_prod!Q66)</f>
        <v xml:space="preserve"> </v>
      </c>
      <c r="R64" s="30" t="str">
        <f>IF(P_prod!R66=0," ",P_prod!R66)</f>
        <v xml:space="preserve"> </v>
      </c>
      <c r="S64" s="30" t="str">
        <f>IF(P_prod!S66=0," ",P_prod!S66)</f>
        <v xml:space="preserve"> </v>
      </c>
      <c r="T64" s="30" t="str">
        <f>IF(P_prod!T66=0," ",P_prod!T66)</f>
        <v xml:space="preserve"> </v>
      </c>
      <c r="U64" s="30" t="str">
        <f>IF(P_prod!U66=0," ",P_prod!U66)</f>
        <v xml:space="preserve"> </v>
      </c>
      <c r="V64" s="30" t="str">
        <f>IF(P_prod!V66=0," ",P_prod!V66)</f>
        <v xml:space="preserve"> </v>
      </c>
      <c r="W64" s="30" t="str">
        <f>IF(P_prod!W66=0," ",P_prod!W66)</f>
        <v xml:space="preserve"> </v>
      </c>
      <c r="X64" s="30" t="str">
        <f>IF(P_prod!X66=0," ",P_prod!X66)</f>
        <v xml:space="preserve"> </v>
      </c>
      <c r="Y64" s="30" t="str">
        <f>IF(P_prod!Y66=0," ",P_prod!Y66)</f>
        <v xml:space="preserve"> </v>
      </c>
      <c r="Z64" s="30" t="str">
        <f>IF(P_prod!Z66=0," ",P_prod!Z66)</f>
        <v xml:space="preserve"> </v>
      </c>
      <c r="AA64" s="30" t="str">
        <f>IF(P_prod!AA66=0," ",P_prod!AA66)</f>
        <v xml:space="preserve"> </v>
      </c>
    </row>
    <row r="65" spans="2:27" x14ac:dyDescent="0.25">
      <c r="B65" s="30" t="str">
        <f>IF(P_prod!B67=0," ",P_prod!B67)</f>
        <v xml:space="preserve"> </v>
      </c>
      <c r="C65" s="30" t="str">
        <f>IF(P_prod!C67=0," ",P_prod!C67)</f>
        <v xml:space="preserve"> </v>
      </c>
      <c r="D65" s="30" t="str">
        <f>IF(P_prod!D67=0," ",P_prod!D67)</f>
        <v xml:space="preserve"> </v>
      </c>
      <c r="E65" s="30" t="str">
        <f>IF(P_prod!E67=0," ",P_prod!E67)</f>
        <v xml:space="preserve"> </v>
      </c>
      <c r="F65" s="30" t="str">
        <f>IF(P_prod!F67=0," ",P_prod!F67)</f>
        <v xml:space="preserve"> </v>
      </c>
      <c r="G65" s="30" t="str">
        <f>IF(P_prod!G67=0," ",P_prod!G67)</f>
        <v xml:space="preserve"> </v>
      </c>
      <c r="H65" s="30" t="str">
        <f>IF(P_prod!H67=0," ",P_prod!H67)</f>
        <v xml:space="preserve"> </v>
      </c>
      <c r="I65" s="30" t="str">
        <f>IF(P_prod!I67=0," ",P_prod!I67)</f>
        <v xml:space="preserve"> </v>
      </c>
      <c r="J65" s="30" t="str">
        <f>IF(P_prod!J67=0," ",P_prod!J67)</f>
        <v xml:space="preserve"> </v>
      </c>
      <c r="K65" s="30" t="str">
        <f>IF(P_prod!K67=0," ",P_prod!K67)</f>
        <v xml:space="preserve"> </v>
      </c>
      <c r="L65" s="30" t="str">
        <f>IF(P_prod!L67=0," ",P_prod!L67)</f>
        <v xml:space="preserve"> </v>
      </c>
      <c r="M65" s="30" t="str">
        <f>IF(P_prod!M67=0," ",P_prod!M67)</f>
        <v xml:space="preserve"> </v>
      </c>
      <c r="N65" s="30" t="str">
        <f>IF(P_prod!N67=0," ",P_prod!N67)</f>
        <v xml:space="preserve"> </v>
      </c>
      <c r="O65" s="30" t="str">
        <f>IF(P_prod!O67=0," ",P_prod!O67)</f>
        <v xml:space="preserve"> </v>
      </c>
      <c r="P65" s="30" t="str">
        <f>IF(P_prod!P67=0," ",P_prod!P67)</f>
        <v xml:space="preserve"> </v>
      </c>
      <c r="Q65" s="30" t="str">
        <f>IF(P_prod!Q67=0," ",P_prod!Q67)</f>
        <v xml:space="preserve"> </v>
      </c>
      <c r="R65" s="30" t="str">
        <f>IF(P_prod!R67=0," ",P_prod!R67)</f>
        <v xml:space="preserve"> </v>
      </c>
      <c r="S65" s="30" t="str">
        <f>IF(P_prod!S67=0," ",P_prod!S67)</f>
        <v xml:space="preserve"> </v>
      </c>
      <c r="T65" s="30" t="str">
        <f>IF(P_prod!T67=0," ",P_prod!T67)</f>
        <v xml:space="preserve"> </v>
      </c>
      <c r="U65" s="30" t="str">
        <f>IF(P_prod!U67=0," ",P_prod!U67)</f>
        <v xml:space="preserve"> </v>
      </c>
      <c r="V65" s="30" t="str">
        <f>IF(P_prod!V67=0," ",P_prod!V67)</f>
        <v xml:space="preserve"> </v>
      </c>
      <c r="W65" s="30" t="str">
        <f>IF(P_prod!W67=0," ",P_prod!W67)</f>
        <v xml:space="preserve"> </v>
      </c>
      <c r="X65" s="30" t="str">
        <f>IF(P_prod!X67=0," ",P_prod!X67)</f>
        <v xml:space="preserve"> </v>
      </c>
      <c r="Y65" s="30" t="str">
        <f>IF(P_prod!Y67=0," ",P_prod!Y67)</f>
        <v xml:space="preserve"> </v>
      </c>
      <c r="Z65" s="30" t="str">
        <f>IF(P_prod!Z67=0," ",P_prod!Z67)</f>
        <v xml:space="preserve"> </v>
      </c>
      <c r="AA65" s="30" t="str">
        <f>IF(P_prod!AA67=0," ",P_prod!AA67)</f>
        <v xml:space="preserve"> </v>
      </c>
    </row>
    <row r="66" spans="2:27" x14ac:dyDescent="0.25">
      <c r="B66" s="30" t="str">
        <f>IF(P_prod!B68=0," ",P_prod!B68)</f>
        <v xml:space="preserve"> </v>
      </c>
      <c r="C66" s="30" t="str">
        <f>IF(P_prod!C68=0," ",P_prod!C68)</f>
        <v xml:space="preserve"> </v>
      </c>
      <c r="D66" s="30" t="str">
        <f>IF(P_prod!D68=0," ",P_prod!D68)</f>
        <v xml:space="preserve"> </v>
      </c>
      <c r="E66" s="30" t="str">
        <f>IF(P_prod!E68=0," ",P_prod!E68)</f>
        <v xml:space="preserve"> </v>
      </c>
      <c r="F66" s="30" t="str">
        <f>IF(P_prod!F68=0," ",P_prod!F68)</f>
        <v xml:space="preserve"> </v>
      </c>
      <c r="G66" s="30" t="str">
        <f>IF(P_prod!G68=0," ",P_prod!G68)</f>
        <v xml:space="preserve"> </v>
      </c>
      <c r="H66" s="30" t="str">
        <f>IF(P_prod!H68=0," ",P_prod!H68)</f>
        <v xml:space="preserve"> </v>
      </c>
      <c r="I66" s="30" t="str">
        <f>IF(P_prod!I68=0," ",P_prod!I68)</f>
        <v xml:space="preserve"> </v>
      </c>
      <c r="J66" s="30" t="str">
        <f>IF(P_prod!J68=0," ",P_prod!J68)</f>
        <v xml:space="preserve"> </v>
      </c>
      <c r="K66" s="30" t="str">
        <f>IF(P_prod!K68=0," ",P_prod!K68)</f>
        <v xml:space="preserve"> </v>
      </c>
      <c r="L66" s="30" t="str">
        <f>IF(P_prod!L68=0," ",P_prod!L68)</f>
        <v xml:space="preserve"> </v>
      </c>
      <c r="M66" s="30" t="str">
        <f>IF(P_prod!M68=0," ",P_prod!M68)</f>
        <v xml:space="preserve"> </v>
      </c>
      <c r="N66" s="30" t="str">
        <f>IF(P_prod!N68=0," ",P_prod!N68)</f>
        <v xml:space="preserve"> </v>
      </c>
      <c r="O66" s="30" t="str">
        <f>IF(P_prod!O68=0," ",P_prod!O68)</f>
        <v xml:space="preserve"> </v>
      </c>
      <c r="P66" s="30" t="str">
        <f>IF(P_prod!P68=0," ",P_prod!P68)</f>
        <v xml:space="preserve"> </v>
      </c>
      <c r="Q66" s="30" t="str">
        <f>IF(P_prod!Q68=0," ",P_prod!Q68)</f>
        <v xml:space="preserve"> </v>
      </c>
      <c r="R66" s="30" t="str">
        <f>IF(P_prod!R68=0," ",P_prod!R68)</f>
        <v xml:space="preserve"> </v>
      </c>
      <c r="S66" s="30" t="str">
        <f>IF(P_prod!S68=0," ",P_prod!S68)</f>
        <v xml:space="preserve"> </v>
      </c>
      <c r="T66" s="30" t="str">
        <f>IF(P_prod!T68=0," ",P_prod!T68)</f>
        <v xml:space="preserve"> </v>
      </c>
      <c r="U66" s="30" t="str">
        <f>IF(P_prod!U68=0," ",P_prod!U68)</f>
        <v xml:space="preserve"> </v>
      </c>
      <c r="V66" s="30" t="str">
        <f>IF(P_prod!V68=0," ",P_prod!V68)</f>
        <v xml:space="preserve"> </v>
      </c>
      <c r="W66" s="30" t="str">
        <f>IF(P_prod!W68=0," ",P_prod!W68)</f>
        <v xml:space="preserve"> </v>
      </c>
      <c r="X66" s="30" t="str">
        <f>IF(P_prod!X68=0," ",P_prod!X68)</f>
        <v xml:space="preserve"> </v>
      </c>
      <c r="Y66" s="30" t="str">
        <f>IF(P_prod!Y68=0," ",P_prod!Y68)</f>
        <v xml:space="preserve"> </v>
      </c>
      <c r="Z66" s="30" t="str">
        <f>IF(P_prod!Z68=0," ",P_prod!Z68)</f>
        <v xml:space="preserve"> </v>
      </c>
      <c r="AA66" s="30" t="str">
        <f>IF(P_prod!AA68=0," ",P_prod!AA68)</f>
        <v xml:space="preserve"> </v>
      </c>
    </row>
    <row r="67" spans="2:27" x14ac:dyDescent="0.25">
      <c r="B67" s="30" t="str">
        <f>IF(P_prod!B69=0," ",P_prod!B69)</f>
        <v xml:space="preserve"> </v>
      </c>
      <c r="C67" s="30" t="str">
        <f>IF(P_prod!C69=0," ",P_prod!C69)</f>
        <v xml:space="preserve"> </v>
      </c>
      <c r="D67" s="30" t="str">
        <f>IF(P_prod!D69=0," ",P_prod!D69)</f>
        <v xml:space="preserve"> </v>
      </c>
      <c r="E67" s="30" t="str">
        <f>IF(P_prod!E69=0," ",P_prod!E69)</f>
        <v xml:space="preserve"> </v>
      </c>
      <c r="F67" s="30" t="str">
        <f>IF(P_prod!F69=0," ",P_prod!F69)</f>
        <v xml:space="preserve"> </v>
      </c>
      <c r="G67" s="30" t="str">
        <f>IF(P_prod!G69=0," ",P_prod!G69)</f>
        <v xml:space="preserve"> </v>
      </c>
      <c r="H67" s="30" t="str">
        <f>IF(P_prod!H69=0," ",P_prod!H69)</f>
        <v xml:space="preserve"> </v>
      </c>
      <c r="I67" s="30" t="str">
        <f>IF(P_prod!I69=0," ",P_prod!I69)</f>
        <v xml:space="preserve"> </v>
      </c>
      <c r="J67" s="30" t="str">
        <f>IF(P_prod!J69=0," ",P_prod!J69)</f>
        <v xml:space="preserve"> </v>
      </c>
      <c r="K67" s="30" t="str">
        <f>IF(P_prod!K69=0," ",P_prod!K69)</f>
        <v xml:space="preserve"> </v>
      </c>
      <c r="L67" s="30" t="str">
        <f>IF(P_prod!L69=0," ",P_prod!L69)</f>
        <v xml:space="preserve"> </v>
      </c>
      <c r="M67" s="30" t="str">
        <f>IF(P_prod!M69=0," ",P_prod!M69)</f>
        <v xml:space="preserve"> </v>
      </c>
      <c r="N67" s="30" t="str">
        <f>IF(P_prod!N69=0," ",P_prod!N69)</f>
        <v xml:space="preserve"> </v>
      </c>
      <c r="O67" s="30" t="str">
        <f>IF(P_prod!O69=0," ",P_prod!O69)</f>
        <v xml:space="preserve"> </v>
      </c>
      <c r="P67" s="30" t="str">
        <f>IF(P_prod!P69=0," ",P_prod!P69)</f>
        <v xml:space="preserve"> </v>
      </c>
      <c r="Q67" s="30" t="str">
        <f>IF(P_prod!Q69=0," ",P_prod!Q69)</f>
        <v xml:space="preserve"> </v>
      </c>
      <c r="R67" s="30" t="str">
        <f>IF(P_prod!R69=0," ",P_prod!R69)</f>
        <v xml:space="preserve"> </v>
      </c>
      <c r="S67" s="30" t="str">
        <f>IF(P_prod!S69=0," ",P_prod!S69)</f>
        <v xml:space="preserve"> </v>
      </c>
      <c r="T67" s="30" t="str">
        <f>IF(P_prod!T69=0," ",P_prod!T69)</f>
        <v xml:space="preserve"> </v>
      </c>
      <c r="U67" s="30" t="str">
        <f>IF(P_prod!U69=0," ",P_prod!U69)</f>
        <v xml:space="preserve"> </v>
      </c>
      <c r="V67" s="30" t="str">
        <f>IF(P_prod!V69=0," ",P_prod!V69)</f>
        <v xml:space="preserve"> </v>
      </c>
      <c r="W67" s="30" t="str">
        <f>IF(P_prod!W69=0," ",P_prod!W69)</f>
        <v xml:space="preserve"> </v>
      </c>
      <c r="X67" s="30" t="str">
        <f>IF(P_prod!X69=0," ",P_prod!X69)</f>
        <v xml:space="preserve"> </v>
      </c>
      <c r="Y67" s="30" t="str">
        <f>IF(P_prod!Y69=0," ",P_prod!Y69)</f>
        <v xml:space="preserve"> </v>
      </c>
      <c r="Z67" s="30" t="str">
        <f>IF(P_prod!Z69=0," ",P_prod!Z69)</f>
        <v xml:space="preserve"> </v>
      </c>
      <c r="AA67" s="30" t="str">
        <f>IF(P_prod!AA69=0," ",P_prod!AA69)</f>
        <v xml:space="preserve"> </v>
      </c>
    </row>
    <row r="68" spans="2:27" x14ac:dyDescent="0.25">
      <c r="B68" s="30" t="str">
        <f>IF(P_prod!B70=0," ",P_prod!B70)</f>
        <v xml:space="preserve"> </v>
      </c>
      <c r="C68" s="30" t="str">
        <f>IF(P_prod!C70=0," ",P_prod!C70)</f>
        <v xml:space="preserve"> </v>
      </c>
      <c r="D68" s="30" t="str">
        <f>IF(P_prod!D70=0," ",P_prod!D70)</f>
        <v xml:space="preserve"> </v>
      </c>
      <c r="E68" s="30" t="str">
        <f>IF(P_prod!E70=0," ",P_prod!E70)</f>
        <v xml:space="preserve"> </v>
      </c>
      <c r="F68" s="30" t="str">
        <f>IF(P_prod!F70=0," ",P_prod!F70)</f>
        <v xml:space="preserve"> </v>
      </c>
      <c r="G68" s="30" t="str">
        <f>IF(P_prod!G70=0," ",P_prod!G70)</f>
        <v xml:space="preserve"> </v>
      </c>
      <c r="H68" s="30" t="str">
        <f>IF(P_prod!H70=0," ",P_prod!H70)</f>
        <v xml:space="preserve"> </v>
      </c>
      <c r="I68" s="30" t="str">
        <f>IF(P_prod!I70=0," ",P_prod!I70)</f>
        <v xml:space="preserve"> </v>
      </c>
      <c r="J68" s="30" t="str">
        <f>IF(P_prod!J70=0," ",P_prod!J70)</f>
        <v xml:space="preserve"> </v>
      </c>
      <c r="K68" s="30" t="str">
        <f>IF(P_prod!K70=0," ",P_prod!K70)</f>
        <v xml:space="preserve"> </v>
      </c>
      <c r="L68" s="30" t="str">
        <f>IF(P_prod!L70=0," ",P_prod!L70)</f>
        <v xml:space="preserve"> </v>
      </c>
      <c r="M68" s="30" t="str">
        <f>IF(P_prod!M70=0," ",P_prod!M70)</f>
        <v xml:space="preserve"> </v>
      </c>
      <c r="N68" s="30" t="str">
        <f>IF(P_prod!N70=0," ",P_prod!N70)</f>
        <v xml:space="preserve"> </v>
      </c>
      <c r="O68" s="30" t="str">
        <f>IF(P_prod!O70=0," ",P_prod!O70)</f>
        <v xml:space="preserve"> </v>
      </c>
      <c r="P68" s="30" t="str">
        <f>IF(P_prod!P70=0," ",P_prod!P70)</f>
        <v xml:space="preserve"> </v>
      </c>
      <c r="Q68" s="30" t="str">
        <f>IF(P_prod!Q70=0," ",P_prod!Q70)</f>
        <v xml:space="preserve"> </v>
      </c>
      <c r="R68" s="30" t="str">
        <f>IF(P_prod!R70=0," ",P_prod!R70)</f>
        <v xml:space="preserve"> </v>
      </c>
      <c r="S68" s="30" t="str">
        <f>IF(P_prod!S70=0," ",P_prod!S70)</f>
        <v xml:space="preserve"> </v>
      </c>
      <c r="T68" s="30" t="str">
        <f>IF(P_prod!T70=0," ",P_prod!T70)</f>
        <v xml:space="preserve"> </v>
      </c>
      <c r="U68" s="30" t="str">
        <f>IF(P_prod!U70=0," ",P_prod!U70)</f>
        <v xml:space="preserve"> </v>
      </c>
      <c r="V68" s="30" t="str">
        <f>IF(P_prod!V70=0," ",P_prod!V70)</f>
        <v xml:space="preserve"> </v>
      </c>
      <c r="W68" s="30" t="str">
        <f>IF(P_prod!W70=0," ",P_prod!W70)</f>
        <v xml:space="preserve"> </v>
      </c>
      <c r="X68" s="30" t="str">
        <f>IF(P_prod!X70=0," ",P_prod!X70)</f>
        <v xml:space="preserve"> </v>
      </c>
      <c r="Y68" s="30" t="str">
        <f>IF(P_prod!Y70=0," ",P_prod!Y70)</f>
        <v xml:space="preserve"> </v>
      </c>
      <c r="Z68" s="30" t="str">
        <f>IF(P_prod!Z70=0," ",P_prod!Z70)</f>
        <v xml:space="preserve"> </v>
      </c>
      <c r="AA68" s="30" t="str">
        <f>IF(P_prod!AA70=0," ",P_prod!AA70)</f>
        <v xml:space="preserve"> </v>
      </c>
    </row>
    <row r="69" spans="2:27" x14ac:dyDescent="0.25">
      <c r="B69" s="30" t="str">
        <f>IF(P_prod!B71=0," ",P_prod!B71)</f>
        <v xml:space="preserve"> </v>
      </c>
      <c r="C69" s="30" t="str">
        <f>IF(P_prod!C71=0," ",P_prod!C71)</f>
        <v xml:space="preserve"> </v>
      </c>
      <c r="D69" s="30" t="str">
        <f>IF(P_prod!D71=0," ",P_prod!D71)</f>
        <v xml:space="preserve"> </v>
      </c>
      <c r="E69" s="30" t="str">
        <f>IF(P_prod!E71=0," ",P_prod!E71)</f>
        <v xml:space="preserve"> </v>
      </c>
      <c r="F69" s="30" t="str">
        <f>IF(P_prod!F71=0," ",P_prod!F71)</f>
        <v xml:space="preserve"> </v>
      </c>
      <c r="G69" s="30" t="str">
        <f>IF(P_prod!G71=0," ",P_prod!G71)</f>
        <v xml:space="preserve"> </v>
      </c>
      <c r="H69" s="30" t="str">
        <f>IF(P_prod!H71=0," ",P_prod!H71)</f>
        <v xml:space="preserve"> </v>
      </c>
      <c r="I69" s="30" t="str">
        <f>IF(P_prod!I71=0," ",P_prod!I71)</f>
        <v xml:space="preserve"> </v>
      </c>
      <c r="J69" s="30" t="str">
        <f>IF(P_prod!J71=0," ",P_prod!J71)</f>
        <v xml:space="preserve"> </v>
      </c>
      <c r="K69" s="30" t="str">
        <f>IF(P_prod!K71=0," ",P_prod!K71)</f>
        <v xml:space="preserve"> </v>
      </c>
      <c r="L69" s="30" t="str">
        <f>IF(P_prod!L71=0," ",P_prod!L71)</f>
        <v xml:space="preserve"> </v>
      </c>
      <c r="M69" s="30" t="str">
        <f>IF(P_prod!M71=0," ",P_prod!M71)</f>
        <v xml:space="preserve"> </v>
      </c>
      <c r="N69" s="30" t="str">
        <f>IF(P_prod!N71=0," ",P_prod!N71)</f>
        <v xml:space="preserve"> </v>
      </c>
      <c r="O69" s="30" t="str">
        <f>IF(P_prod!O71=0," ",P_prod!O71)</f>
        <v xml:space="preserve"> </v>
      </c>
      <c r="P69" s="30" t="str">
        <f>IF(P_prod!P71=0," ",P_prod!P71)</f>
        <v xml:space="preserve"> </v>
      </c>
      <c r="Q69" s="30" t="str">
        <f>IF(P_prod!Q71=0," ",P_prod!Q71)</f>
        <v xml:space="preserve"> </v>
      </c>
      <c r="R69" s="30" t="str">
        <f>IF(P_prod!R71=0," ",P_prod!R71)</f>
        <v xml:space="preserve"> </v>
      </c>
      <c r="S69" s="30" t="str">
        <f>IF(P_prod!S71=0," ",P_prod!S71)</f>
        <v xml:space="preserve"> </v>
      </c>
      <c r="T69" s="30" t="str">
        <f>IF(P_prod!T71=0," ",P_prod!T71)</f>
        <v xml:space="preserve"> </v>
      </c>
      <c r="U69" s="30" t="str">
        <f>IF(P_prod!U71=0," ",P_prod!U71)</f>
        <v xml:space="preserve"> </v>
      </c>
      <c r="V69" s="30" t="str">
        <f>IF(P_prod!V71=0," ",P_prod!V71)</f>
        <v xml:space="preserve"> </v>
      </c>
      <c r="W69" s="30" t="str">
        <f>IF(P_prod!W71=0," ",P_prod!W71)</f>
        <v xml:space="preserve"> </v>
      </c>
      <c r="X69" s="30" t="str">
        <f>IF(P_prod!X71=0," ",P_prod!X71)</f>
        <v xml:space="preserve"> </v>
      </c>
      <c r="Y69" s="30" t="str">
        <f>IF(P_prod!Y71=0," ",P_prod!Y71)</f>
        <v xml:space="preserve"> </v>
      </c>
      <c r="Z69" s="30" t="str">
        <f>IF(P_prod!Z71=0," ",P_prod!Z71)</f>
        <v xml:space="preserve"> </v>
      </c>
      <c r="AA69" s="30" t="str">
        <f>IF(P_prod!AA71=0," ",P_prod!AA71)</f>
        <v xml:space="preserve"> </v>
      </c>
    </row>
    <row r="70" spans="2:27" x14ac:dyDescent="0.25">
      <c r="B70" s="30" t="str">
        <f>IF(P_prod!B72=0," ",P_prod!B72)</f>
        <v xml:space="preserve"> </v>
      </c>
      <c r="C70" s="30" t="str">
        <f>IF(P_prod!C72=0," ",P_prod!C72)</f>
        <v xml:space="preserve"> </v>
      </c>
      <c r="D70" s="30" t="str">
        <f>IF(P_prod!D72=0," ",P_prod!D72)</f>
        <v xml:space="preserve"> </v>
      </c>
      <c r="E70" s="30" t="str">
        <f>IF(P_prod!E72=0," ",P_prod!E72)</f>
        <v xml:space="preserve"> </v>
      </c>
      <c r="F70" s="30" t="str">
        <f>IF(P_prod!F72=0," ",P_prod!F72)</f>
        <v xml:space="preserve"> </v>
      </c>
      <c r="G70" s="30" t="str">
        <f>IF(P_prod!G72=0," ",P_prod!G72)</f>
        <v xml:space="preserve"> </v>
      </c>
      <c r="H70" s="30" t="str">
        <f>IF(P_prod!H72=0," ",P_prod!H72)</f>
        <v xml:space="preserve"> </v>
      </c>
      <c r="I70" s="30" t="str">
        <f>IF(P_prod!I72=0," ",P_prod!I72)</f>
        <v xml:space="preserve"> </v>
      </c>
      <c r="J70" s="30" t="str">
        <f>IF(P_prod!J72=0," ",P_prod!J72)</f>
        <v xml:space="preserve"> </v>
      </c>
      <c r="K70" s="30" t="str">
        <f>IF(P_prod!K72=0," ",P_prod!K72)</f>
        <v xml:space="preserve"> </v>
      </c>
      <c r="L70" s="30" t="str">
        <f>IF(P_prod!L72=0," ",P_prod!L72)</f>
        <v xml:space="preserve"> </v>
      </c>
      <c r="M70" s="30" t="str">
        <f>IF(P_prod!M72=0," ",P_prod!M72)</f>
        <v xml:space="preserve"> </v>
      </c>
      <c r="N70" s="30" t="str">
        <f>IF(P_prod!N72=0," ",P_prod!N72)</f>
        <v xml:space="preserve"> </v>
      </c>
      <c r="O70" s="30" t="str">
        <f>IF(P_prod!O72=0," ",P_prod!O72)</f>
        <v xml:space="preserve"> </v>
      </c>
      <c r="P70" s="30" t="str">
        <f>IF(P_prod!P72=0," ",P_prod!P72)</f>
        <v xml:space="preserve"> </v>
      </c>
      <c r="Q70" s="30" t="str">
        <f>IF(P_prod!Q72=0," ",P_prod!Q72)</f>
        <v xml:space="preserve"> </v>
      </c>
      <c r="R70" s="30" t="str">
        <f>IF(P_prod!R72=0," ",P_prod!R72)</f>
        <v xml:space="preserve"> </v>
      </c>
      <c r="S70" s="30" t="str">
        <f>IF(P_prod!S72=0," ",P_prod!S72)</f>
        <v xml:space="preserve"> </v>
      </c>
      <c r="T70" s="30" t="str">
        <f>IF(P_prod!T72=0," ",P_prod!T72)</f>
        <v xml:space="preserve"> </v>
      </c>
      <c r="U70" s="30" t="str">
        <f>IF(P_prod!U72=0," ",P_prod!U72)</f>
        <v xml:space="preserve"> </v>
      </c>
      <c r="V70" s="30" t="str">
        <f>IF(P_prod!V72=0," ",P_prod!V72)</f>
        <v xml:space="preserve"> </v>
      </c>
      <c r="W70" s="30" t="str">
        <f>IF(P_prod!W72=0," ",P_prod!W72)</f>
        <v xml:space="preserve"> </v>
      </c>
      <c r="X70" s="30" t="str">
        <f>IF(P_prod!X72=0," ",P_prod!X72)</f>
        <v xml:space="preserve"> </v>
      </c>
      <c r="Y70" s="30" t="str">
        <f>IF(P_prod!Y72=0," ",P_prod!Y72)</f>
        <v xml:space="preserve"> </v>
      </c>
      <c r="Z70" s="30" t="str">
        <f>IF(P_prod!Z72=0," ",P_prod!Z72)</f>
        <v xml:space="preserve"> </v>
      </c>
      <c r="AA70" s="30" t="str">
        <f>IF(P_prod!AA72=0," ",P_prod!AA72)</f>
        <v xml:space="preserve"> </v>
      </c>
    </row>
  </sheetData>
  <mergeCells count="2">
    <mergeCell ref="B3:Q3"/>
    <mergeCell ref="X3:AA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474CE-71FE-45B1-8320-FE7A924CC529}">
  <sheetPr>
    <tabColor theme="7" tint="0.79998168889431442"/>
  </sheetPr>
  <dimension ref="B1:AA54"/>
  <sheetViews>
    <sheetView workbookViewId="0">
      <selection activeCell="C2" sqref="C2"/>
    </sheetView>
  </sheetViews>
  <sheetFormatPr baseColWidth="10" defaultRowHeight="12" x14ac:dyDescent="0.25"/>
  <cols>
    <col min="2" max="2" width="21" bestFit="1" customWidth="1"/>
    <col min="3" max="3" width="13.5703125" bestFit="1" customWidth="1"/>
    <col min="4" max="27" width="5.5703125" bestFit="1" customWidth="1"/>
    <col min="28" max="28" width="13" bestFit="1" customWidth="1"/>
  </cols>
  <sheetData>
    <row r="1" spans="2:27" s="7" customFormat="1" ht="37.799999999999997" customHeight="1" x14ac:dyDescent="0.25">
      <c r="C1" s="7" t="str" vm="1">
        <f>IF(C2="All","Midt-Norge",C2)</f>
        <v>Trøndelag</v>
      </c>
      <c r="E1" s="7" t="str">
        <f>CONCATENATE("Gjennomsnittlig melkeleveranse per leverandør i ",C1," 1995 - 2019 i tusen liter")</f>
        <v>Gjennomsnittlig melkeleveranse per leverandør i Trøndelag 1995 - 2019 i tusen liter</v>
      </c>
    </row>
    <row r="2" spans="2:27" x14ac:dyDescent="0.25">
      <c r="B2" s="1" t="s">
        <v>0</v>
      </c>
      <c r="C2" t="s" vm="1">
        <v>52</v>
      </c>
    </row>
    <row r="4" spans="2:27" x14ac:dyDescent="0.25">
      <c r="B4" s="1" t="s">
        <v>56</v>
      </c>
    </row>
    <row r="5" spans="2:27" x14ac:dyDescent="0.25">
      <c r="C5">
        <v>1995</v>
      </c>
      <c r="D5">
        <v>1996</v>
      </c>
      <c r="E5">
        <v>1997</v>
      </c>
      <c r="F5">
        <v>1998</v>
      </c>
      <c r="G5">
        <v>1999</v>
      </c>
      <c r="H5">
        <v>2000</v>
      </c>
      <c r="I5">
        <v>2001</v>
      </c>
      <c r="J5">
        <v>2002</v>
      </c>
      <c r="K5">
        <v>2003</v>
      </c>
      <c r="L5">
        <v>2004</v>
      </c>
      <c r="M5">
        <v>2005</v>
      </c>
      <c r="N5">
        <v>2006</v>
      </c>
      <c r="O5">
        <v>2007</v>
      </c>
      <c r="P5">
        <v>2008</v>
      </c>
      <c r="Q5">
        <v>2009</v>
      </c>
      <c r="R5">
        <v>2010</v>
      </c>
      <c r="S5">
        <v>2011</v>
      </c>
      <c r="T5">
        <v>2012</v>
      </c>
      <c r="U5">
        <v>2013</v>
      </c>
      <c r="V5">
        <v>2014</v>
      </c>
      <c r="W5">
        <v>2015</v>
      </c>
      <c r="X5">
        <v>2016</v>
      </c>
      <c r="Y5">
        <v>2017</v>
      </c>
      <c r="Z5">
        <v>2018</v>
      </c>
      <c r="AA5">
        <v>2019</v>
      </c>
    </row>
    <row r="6" spans="2:27" x14ac:dyDescent="0.25">
      <c r="B6" s="2" t="s">
        <v>2</v>
      </c>
      <c r="C6" s="6">
        <v>78.58620689655173</v>
      </c>
      <c r="D6" s="6">
        <v>77.674418604651166</v>
      </c>
      <c r="E6" s="6">
        <v>77.489130952380961</v>
      </c>
      <c r="F6" s="6">
        <v>78.732197530864198</v>
      </c>
      <c r="G6" s="6">
        <v>79.755462499999993</v>
      </c>
      <c r="H6" s="6">
        <v>76.26467105263157</v>
      </c>
      <c r="I6" s="6">
        <v>80.267970149253728</v>
      </c>
      <c r="J6" s="6">
        <v>86.93442372881357</v>
      </c>
      <c r="K6" s="6">
        <v>89.294107142857143</v>
      </c>
      <c r="L6" s="6">
        <v>96.09615384615384</v>
      </c>
      <c r="M6" s="6">
        <v>96.78</v>
      </c>
      <c r="N6" s="6">
        <v>105.51162790697674</v>
      </c>
      <c r="O6" s="6">
        <v>120.02564102564102</v>
      </c>
      <c r="P6" s="6">
        <v>122.47222222222223</v>
      </c>
      <c r="Q6" s="6">
        <v>128.47058823529412</v>
      </c>
      <c r="R6" s="6">
        <v>138.7651515151515</v>
      </c>
      <c r="S6" s="6">
        <v>132.26320588235293</v>
      </c>
      <c r="T6" s="6">
        <v>137.58421212121215</v>
      </c>
      <c r="U6" s="6">
        <v>147.67583870967741</v>
      </c>
      <c r="V6" s="6">
        <v>149.92713793103448</v>
      </c>
      <c r="W6" s="6">
        <v>168.69726923076922</v>
      </c>
      <c r="X6" s="6">
        <v>174.40196</v>
      </c>
      <c r="Y6" s="6">
        <v>140.83548148148148</v>
      </c>
      <c r="Z6" s="6">
        <v>154.30645454545456</v>
      </c>
      <c r="AA6" s="6">
        <v>148.79686363636364</v>
      </c>
    </row>
    <row r="7" spans="2:27" x14ac:dyDescent="0.25">
      <c r="B7" s="2" t="s">
        <v>3</v>
      </c>
      <c r="C7" s="6">
        <v>84.426356589147289</v>
      </c>
      <c r="D7" s="6">
        <v>83.810389610389606</v>
      </c>
      <c r="E7" s="6">
        <v>84.488116580310887</v>
      </c>
      <c r="F7" s="6">
        <v>86.67384736842105</v>
      </c>
      <c r="G7" s="6">
        <v>87.743643051771116</v>
      </c>
      <c r="H7" s="6">
        <v>86.807603988603987</v>
      </c>
      <c r="I7" s="6">
        <v>91.085987692307697</v>
      </c>
      <c r="J7" s="6">
        <v>100.3744684385382</v>
      </c>
      <c r="K7" s="6">
        <v>111.06389208633094</v>
      </c>
      <c r="L7" s="6">
        <v>114.5912408759124</v>
      </c>
      <c r="M7" s="6">
        <v>119.38022813688212</v>
      </c>
      <c r="N7" s="6">
        <v>127.39344262295081</v>
      </c>
      <c r="O7" s="6">
        <v>151.79166666666666</v>
      </c>
      <c r="P7" s="6">
        <v>154.70243902439023</v>
      </c>
      <c r="Q7" s="6">
        <v>168.35828877005346</v>
      </c>
      <c r="R7" s="6">
        <v>177.04425139664804</v>
      </c>
      <c r="S7" s="6">
        <v>173.76518994413408</v>
      </c>
      <c r="T7" s="6">
        <v>191.51960119047621</v>
      </c>
      <c r="U7" s="6">
        <v>194.87502484472051</v>
      </c>
      <c r="V7" s="6">
        <v>197.88820394736842</v>
      </c>
      <c r="W7" s="6">
        <v>226.56883458646615</v>
      </c>
      <c r="X7" s="6">
        <v>236.24321093750001</v>
      </c>
      <c r="Y7" s="6">
        <v>234.20031451612903</v>
      </c>
      <c r="Z7" s="6">
        <v>244.13212195121952</v>
      </c>
      <c r="AA7" s="6">
        <v>247.34822033898305</v>
      </c>
    </row>
    <row r="8" spans="2:27" x14ac:dyDescent="0.25">
      <c r="B8" s="2" t="s">
        <v>4</v>
      </c>
      <c r="C8" s="6">
        <v>68.61643835616438</v>
      </c>
      <c r="D8" s="6">
        <v>67.767123287671239</v>
      </c>
      <c r="E8" s="6">
        <v>68.388972602739727</v>
      </c>
      <c r="F8" s="6">
        <v>69.389042253521126</v>
      </c>
      <c r="G8" s="6">
        <v>68.98681690140846</v>
      </c>
      <c r="H8" s="6">
        <v>64.192014285714279</v>
      </c>
      <c r="I8" s="6">
        <v>68.752754098360654</v>
      </c>
      <c r="J8" s="6">
        <v>69.094983333333332</v>
      </c>
      <c r="K8" s="6">
        <v>78.69080392156863</v>
      </c>
      <c r="L8" s="6">
        <v>85.478260869565219</v>
      </c>
      <c r="M8" s="6">
        <v>88.068181818181813</v>
      </c>
      <c r="N8" s="6">
        <v>90.61904761904762</v>
      </c>
      <c r="O8" s="6">
        <v>126.5</v>
      </c>
      <c r="P8" s="6">
        <v>126.66666666666667</v>
      </c>
      <c r="Q8" s="6">
        <v>154.66666666666666</v>
      </c>
      <c r="R8" s="6">
        <v>161.17244444444444</v>
      </c>
      <c r="S8" s="6">
        <v>155.24218518518518</v>
      </c>
      <c r="T8" s="6">
        <v>173.29192</v>
      </c>
      <c r="U8" s="6">
        <v>202.84190476190477</v>
      </c>
      <c r="V8" s="6">
        <v>181.49729166666668</v>
      </c>
      <c r="W8" s="6">
        <v>216.29000000000002</v>
      </c>
      <c r="X8" s="6">
        <v>209.39795238095238</v>
      </c>
      <c r="Y8" s="6">
        <v>221.93952631578946</v>
      </c>
      <c r="Z8" s="6">
        <v>221.50435000000002</v>
      </c>
      <c r="AA8" s="6">
        <v>226.70068421052633</v>
      </c>
    </row>
    <row r="9" spans="2:27" x14ac:dyDescent="0.25">
      <c r="B9" s="2" t="s">
        <v>5</v>
      </c>
      <c r="C9" s="6">
        <v>61.206185567010309</v>
      </c>
      <c r="D9" s="6">
        <v>59.469387755102041</v>
      </c>
      <c r="E9" s="6">
        <v>61.126864583333337</v>
      </c>
      <c r="F9" s="6">
        <v>62.83228260869565</v>
      </c>
      <c r="G9" s="6">
        <v>64.228863636363641</v>
      </c>
      <c r="H9" s="6">
        <v>61.728136363636366</v>
      </c>
      <c r="I9" s="6">
        <v>65.488</v>
      </c>
      <c r="J9" s="6">
        <v>67.038756756756769</v>
      </c>
      <c r="K9" s="6">
        <v>70.557541666666665</v>
      </c>
      <c r="L9" s="6">
        <v>74.94202898550725</v>
      </c>
      <c r="M9" s="6">
        <v>83.515625</v>
      </c>
      <c r="N9" s="6">
        <v>90.516666666666666</v>
      </c>
      <c r="O9" s="6">
        <v>100.14285714285714</v>
      </c>
      <c r="P9" s="6">
        <v>107.64705882352941</v>
      </c>
      <c r="Q9" s="6">
        <v>110.83673469387755</v>
      </c>
      <c r="R9" s="6">
        <v>126.20575555555556</v>
      </c>
      <c r="S9" s="6">
        <v>121.18982222222223</v>
      </c>
      <c r="T9" s="6">
        <v>146.51192307692307</v>
      </c>
      <c r="U9" s="6">
        <v>169.93062857142857</v>
      </c>
      <c r="V9" s="6">
        <v>184.37705882352941</v>
      </c>
      <c r="W9" s="6">
        <v>190.0754117647059</v>
      </c>
      <c r="X9" s="6">
        <v>221.7055483870968</v>
      </c>
      <c r="Y9" s="6">
        <v>215.47731250000001</v>
      </c>
      <c r="Z9" s="6">
        <v>236.02879999999999</v>
      </c>
      <c r="AA9" s="6">
        <v>231.67346666666668</v>
      </c>
    </row>
    <row r="10" spans="2:27" x14ac:dyDescent="0.25">
      <c r="B10" s="2" t="s">
        <v>6</v>
      </c>
      <c r="C10" s="6">
        <v>62.292307692307695</v>
      </c>
      <c r="D10" s="6">
        <v>61.692307692307693</v>
      </c>
      <c r="E10" s="6">
        <v>61.707106060606058</v>
      </c>
      <c r="F10" s="6">
        <v>62.146938461538461</v>
      </c>
      <c r="G10" s="6">
        <v>65.376344262295078</v>
      </c>
      <c r="H10" s="6">
        <v>63.073684210526309</v>
      </c>
      <c r="I10" s="6">
        <v>67.556188679245281</v>
      </c>
      <c r="J10" s="6">
        <v>74.038872340425542</v>
      </c>
      <c r="K10" s="6">
        <v>81.054431818181811</v>
      </c>
      <c r="L10" s="6">
        <v>83.295454545454547</v>
      </c>
      <c r="M10" s="6">
        <v>82.595238095238102</v>
      </c>
      <c r="N10" s="6">
        <v>86.525000000000006</v>
      </c>
      <c r="O10" s="6">
        <v>92.702702702702709</v>
      </c>
      <c r="P10" s="6">
        <v>95.472222222222229</v>
      </c>
      <c r="Q10" s="6">
        <v>100.37142857142857</v>
      </c>
      <c r="R10" s="6">
        <v>113.40722580645161</v>
      </c>
      <c r="S10" s="6">
        <v>117.31048275862068</v>
      </c>
      <c r="T10" s="6">
        <v>123.37620689655172</v>
      </c>
      <c r="U10" s="6">
        <v>118.95533333333333</v>
      </c>
      <c r="V10" s="6">
        <v>126.32124999999999</v>
      </c>
      <c r="W10" s="6">
        <v>146.51220000000001</v>
      </c>
      <c r="X10" s="6">
        <v>155.01834782608697</v>
      </c>
      <c r="Y10" s="6">
        <v>166.2396</v>
      </c>
      <c r="Z10" s="6">
        <v>194.59282352941179</v>
      </c>
      <c r="AA10" s="6">
        <v>192.0950588235294</v>
      </c>
    </row>
    <row r="11" spans="2:27" x14ac:dyDescent="0.25">
      <c r="B11" s="2" t="s">
        <v>7</v>
      </c>
      <c r="C11" s="6">
        <v>59.785714285714285</v>
      </c>
      <c r="D11" s="6">
        <v>58.901408450704224</v>
      </c>
      <c r="E11" s="6">
        <v>57.446157142857146</v>
      </c>
      <c r="F11" s="6">
        <v>61.372923076923072</v>
      </c>
      <c r="G11" s="6">
        <v>62.979080645161289</v>
      </c>
      <c r="H11" s="6">
        <v>63.075052631578941</v>
      </c>
      <c r="I11" s="6">
        <v>63.601921568627446</v>
      </c>
      <c r="J11" s="6">
        <v>64.895958333333326</v>
      </c>
      <c r="K11" s="6">
        <v>71.185204545454539</v>
      </c>
      <c r="L11" s="6">
        <v>76.25</v>
      </c>
      <c r="M11" s="6">
        <v>78</v>
      </c>
      <c r="N11" s="6">
        <v>85.885714285714286</v>
      </c>
      <c r="O11" s="6">
        <v>92.290322580645167</v>
      </c>
      <c r="P11" s="6">
        <v>89.433333333333337</v>
      </c>
      <c r="Q11" s="6">
        <v>93.8</v>
      </c>
      <c r="R11" s="6">
        <v>93.785041666666658</v>
      </c>
      <c r="S11" s="6">
        <v>102.40857142857142</v>
      </c>
      <c r="T11" s="6">
        <v>98.36176190476192</v>
      </c>
      <c r="U11" s="6">
        <v>102.46494444444444</v>
      </c>
      <c r="V11" s="6">
        <v>104.2636875</v>
      </c>
      <c r="W11" s="6">
        <v>118.77464285714287</v>
      </c>
      <c r="X11" s="6">
        <v>104.6168</v>
      </c>
      <c r="Y11" s="6">
        <v>111.08423076923077</v>
      </c>
      <c r="Z11" s="6">
        <v>131.69363636363636</v>
      </c>
      <c r="AA11" s="6">
        <v>114.86491666666667</v>
      </c>
    </row>
    <row r="12" spans="2:27" x14ac:dyDescent="0.25">
      <c r="B12" s="2" t="s">
        <v>8</v>
      </c>
      <c r="C12" s="6">
        <v>55.5</v>
      </c>
      <c r="D12" s="6">
        <v>51.25</v>
      </c>
      <c r="E12" s="6">
        <v>50.009100000000004</v>
      </c>
      <c r="F12" s="6">
        <v>54.843000000000004</v>
      </c>
      <c r="G12" s="6">
        <v>59.856833333333334</v>
      </c>
      <c r="H12" s="6">
        <v>58.721529411764706</v>
      </c>
      <c r="I12" s="6">
        <v>67.760153846153841</v>
      </c>
      <c r="J12" s="6">
        <v>72.410250000000005</v>
      </c>
      <c r="K12" s="6">
        <v>77.040000000000006</v>
      </c>
      <c r="L12" s="6">
        <v>78.7</v>
      </c>
      <c r="M12" s="6">
        <v>83.2</v>
      </c>
      <c r="N12" s="6">
        <v>91.444444444444443</v>
      </c>
      <c r="O12" s="6">
        <v>80.875</v>
      </c>
      <c r="P12" s="6">
        <v>94.8</v>
      </c>
      <c r="Q12" s="6">
        <v>117.75</v>
      </c>
      <c r="R12" s="6">
        <v>116.66025</v>
      </c>
      <c r="S12" s="6">
        <v>116.425</v>
      </c>
      <c r="T12" s="6">
        <v>139.089</v>
      </c>
      <c r="U12" s="6">
        <v>171.68566666666666</v>
      </c>
      <c r="V12" s="6">
        <v>172.71433333333334</v>
      </c>
      <c r="W12" s="6">
        <v>153.75899999999999</v>
      </c>
      <c r="X12" s="6">
        <v>169.55033333333333</v>
      </c>
      <c r="Y12" s="6">
        <v>172.25466666666668</v>
      </c>
      <c r="Z12" s="6">
        <v>174.798</v>
      </c>
      <c r="AA12" s="6">
        <v>175.298</v>
      </c>
    </row>
    <row r="13" spans="2:27" x14ac:dyDescent="0.25">
      <c r="B13" s="2" t="s">
        <v>9</v>
      </c>
      <c r="C13" s="6">
        <v>86.714285714285708</v>
      </c>
      <c r="D13" s="6">
        <v>86.183333333333337</v>
      </c>
      <c r="E13" s="6">
        <v>85.895316666666673</v>
      </c>
      <c r="F13" s="6">
        <v>87.948982905982916</v>
      </c>
      <c r="G13" s="6">
        <v>90.214433628318588</v>
      </c>
      <c r="H13" s="6">
        <v>85.486460176991145</v>
      </c>
      <c r="I13" s="6">
        <v>92.571181818181827</v>
      </c>
      <c r="J13" s="6">
        <v>101.27242105263157</v>
      </c>
      <c r="K13" s="6">
        <v>108.90258510638299</v>
      </c>
      <c r="L13" s="6">
        <v>114.71910112359551</v>
      </c>
      <c r="M13" s="6">
        <v>117.5764705882353</v>
      </c>
      <c r="N13" s="6">
        <v>131.97368421052633</v>
      </c>
      <c r="O13" s="6">
        <v>147.46268656716418</v>
      </c>
      <c r="P13" s="6">
        <v>154.37288135593221</v>
      </c>
      <c r="Q13" s="6">
        <v>161.29411764705881</v>
      </c>
      <c r="R13" s="6">
        <v>173.56052173913042</v>
      </c>
      <c r="S13" s="6">
        <v>181.18492682926831</v>
      </c>
      <c r="T13" s="6">
        <v>181.79981395348838</v>
      </c>
      <c r="U13" s="6">
        <v>204.20540540540543</v>
      </c>
      <c r="V13" s="6">
        <v>221.29638235294118</v>
      </c>
      <c r="W13" s="6">
        <v>228.51675757575757</v>
      </c>
      <c r="X13" s="6">
        <v>232.10864516129033</v>
      </c>
      <c r="Y13" s="6">
        <v>217.71819354838709</v>
      </c>
      <c r="Z13" s="6">
        <v>244.82369230769231</v>
      </c>
      <c r="AA13" s="6">
        <v>251.79272</v>
      </c>
    </row>
    <row r="14" spans="2:27" x14ac:dyDescent="0.25">
      <c r="B14" s="2" t="s">
        <v>10</v>
      </c>
      <c r="C14" s="6">
        <v>62.094117647058823</v>
      </c>
      <c r="D14" s="6">
        <v>62.141176470588235</v>
      </c>
      <c r="E14" s="6">
        <v>64.08936144578314</v>
      </c>
      <c r="F14" s="6">
        <v>66.323487499999999</v>
      </c>
      <c r="G14" s="6">
        <v>64.165474358974365</v>
      </c>
      <c r="H14" s="6">
        <v>64.253959999999992</v>
      </c>
      <c r="I14" s="6">
        <v>66.385338235294128</v>
      </c>
      <c r="J14" s="6">
        <v>72.900709677419357</v>
      </c>
      <c r="K14" s="6">
        <v>78.595183333333338</v>
      </c>
      <c r="L14" s="6">
        <v>80.466666666666669</v>
      </c>
      <c r="M14" s="6">
        <v>86.103448275862064</v>
      </c>
      <c r="N14" s="6">
        <v>87.137931034482762</v>
      </c>
      <c r="O14" s="6">
        <v>100.18518518518519</v>
      </c>
      <c r="P14" s="6">
        <v>108.20833333333333</v>
      </c>
      <c r="Q14" s="6">
        <v>122.13953488372093</v>
      </c>
      <c r="R14" s="6">
        <v>129.21078048780487</v>
      </c>
      <c r="S14" s="6">
        <v>127.22453658536585</v>
      </c>
      <c r="T14" s="6">
        <v>142.06407692307693</v>
      </c>
      <c r="U14" s="6">
        <v>149.00175675675675</v>
      </c>
      <c r="V14" s="6">
        <v>155.18797058823529</v>
      </c>
      <c r="W14" s="6">
        <v>174.58751612903225</v>
      </c>
      <c r="X14" s="6">
        <v>194.0403</v>
      </c>
      <c r="Y14" s="6">
        <v>195.09010000000001</v>
      </c>
      <c r="Z14" s="6">
        <v>209.09382142857143</v>
      </c>
      <c r="AA14" s="6">
        <v>203.69364285714286</v>
      </c>
    </row>
    <row r="15" spans="2:27" x14ac:dyDescent="0.25">
      <c r="B15" s="2" t="s">
        <v>11</v>
      </c>
      <c r="C15" s="6">
        <v>77.860465116279073</v>
      </c>
      <c r="D15" s="6">
        <v>78.2992125984252</v>
      </c>
      <c r="E15" s="6">
        <v>78.589732283464571</v>
      </c>
      <c r="F15" s="6">
        <v>80.185305785123973</v>
      </c>
      <c r="G15" s="6">
        <v>86.461846846846839</v>
      </c>
      <c r="H15" s="6">
        <v>84.557199999999995</v>
      </c>
      <c r="I15" s="6">
        <v>87.626872340425521</v>
      </c>
      <c r="J15" s="6">
        <v>91.137511627906974</v>
      </c>
      <c r="K15" s="6">
        <v>97.61891463414635</v>
      </c>
      <c r="L15" s="6">
        <v>99.090909090909093</v>
      </c>
      <c r="M15" s="6">
        <v>103.34246575342466</v>
      </c>
      <c r="N15" s="6">
        <v>102.66666666666667</v>
      </c>
      <c r="O15" s="6">
        <v>121.01694915254237</v>
      </c>
      <c r="P15" s="6">
        <v>131.625</v>
      </c>
      <c r="Q15" s="6">
        <v>148</v>
      </c>
      <c r="R15" s="6">
        <v>155.91371111111113</v>
      </c>
      <c r="S15" s="6">
        <v>164.00367499999999</v>
      </c>
      <c r="T15" s="6">
        <v>173.12086842105262</v>
      </c>
      <c r="U15" s="6">
        <v>189.87619444444442</v>
      </c>
      <c r="V15" s="6">
        <v>186.72444444444443</v>
      </c>
      <c r="W15" s="6">
        <v>198.81137142857142</v>
      </c>
      <c r="X15" s="6">
        <v>205.47974285714287</v>
      </c>
      <c r="Y15" s="6">
        <v>201.06777142857143</v>
      </c>
      <c r="Z15" s="6">
        <v>240.25263333333334</v>
      </c>
      <c r="AA15" s="6">
        <v>251.66846428571429</v>
      </c>
    </row>
    <row r="16" spans="2:27" x14ac:dyDescent="0.25">
      <c r="B16" s="2" t="s">
        <v>12</v>
      </c>
      <c r="C16" s="6">
        <v>63.857142857142854</v>
      </c>
      <c r="D16" s="6">
        <v>62.786585365853661</v>
      </c>
      <c r="E16" s="6">
        <v>61.569644171779146</v>
      </c>
      <c r="F16" s="6">
        <v>65.051331168831169</v>
      </c>
      <c r="G16" s="6">
        <v>69.456708333333324</v>
      </c>
      <c r="H16" s="6">
        <v>68.83763571428571</v>
      </c>
      <c r="I16" s="6">
        <v>74.531487999999996</v>
      </c>
      <c r="J16" s="6">
        <v>77.904966942148761</v>
      </c>
      <c r="K16" s="6">
        <v>82.650043478260869</v>
      </c>
      <c r="L16" s="6">
        <v>90.622641509433961</v>
      </c>
      <c r="M16" s="6">
        <v>101.4375</v>
      </c>
      <c r="N16" s="6">
        <v>108.77173913043478</v>
      </c>
      <c r="O16" s="6">
        <v>119.72222222222223</v>
      </c>
      <c r="P16" s="6">
        <v>130.27160493827159</v>
      </c>
      <c r="Q16" s="6">
        <v>146.86111111111111</v>
      </c>
      <c r="R16" s="6">
        <v>178.43208333333331</v>
      </c>
      <c r="S16" s="6">
        <v>182.75487719298246</v>
      </c>
      <c r="T16" s="6">
        <v>192.65033333333332</v>
      </c>
      <c r="U16" s="6">
        <v>206.70656603773585</v>
      </c>
      <c r="V16" s="6">
        <v>215.60145098039217</v>
      </c>
      <c r="W16" s="6">
        <v>220.6808431372549</v>
      </c>
      <c r="X16" s="6">
        <v>223.26246</v>
      </c>
      <c r="Y16" s="6">
        <v>231.00137500000002</v>
      </c>
      <c r="Z16" s="6">
        <v>239.30799999999999</v>
      </c>
      <c r="AA16" s="6">
        <v>268.44597560975609</v>
      </c>
    </row>
    <row r="17" spans="2:27" x14ac:dyDescent="0.25">
      <c r="B17" s="2" t="s">
        <v>13</v>
      </c>
      <c r="C17" s="6">
        <v>61.017857142857146</v>
      </c>
      <c r="D17" s="6">
        <v>60</v>
      </c>
      <c r="E17" s="6">
        <v>60.383400000000002</v>
      </c>
      <c r="F17" s="6">
        <v>63.242520000000006</v>
      </c>
      <c r="G17" s="6">
        <v>66.640541666666664</v>
      </c>
      <c r="H17" s="6">
        <v>60.842340425531916</v>
      </c>
      <c r="I17" s="6">
        <v>66.772076923076924</v>
      </c>
      <c r="J17" s="6">
        <v>75.497971428571432</v>
      </c>
      <c r="K17" s="6">
        <v>78.36930303030303</v>
      </c>
      <c r="L17" s="6">
        <v>86.2</v>
      </c>
      <c r="M17" s="6">
        <v>87.709677419354833</v>
      </c>
      <c r="N17" s="6">
        <v>102.03846153846153</v>
      </c>
      <c r="O17" s="6">
        <v>124.8695652173913</v>
      </c>
      <c r="P17" s="6">
        <v>126.36363636363636</v>
      </c>
      <c r="Q17" s="6">
        <v>138.8095238095238</v>
      </c>
      <c r="R17" s="6">
        <v>161.84826315789473</v>
      </c>
      <c r="S17" s="6">
        <v>150.44085714285714</v>
      </c>
      <c r="T17" s="6">
        <v>171.98968421052632</v>
      </c>
      <c r="U17" s="6">
        <v>174.72431578947371</v>
      </c>
      <c r="V17" s="6">
        <v>176.75727777777777</v>
      </c>
      <c r="W17" s="6">
        <v>187.66172222222224</v>
      </c>
      <c r="X17" s="6">
        <v>204.87212500000001</v>
      </c>
      <c r="Y17" s="6">
        <v>215.54106666666667</v>
      </c>
      <c r="Z17" s="6">
        <v>231.41346666666666</v>
      </c>
      <c r="AA17" s="6">
        <v>213.590125</v>
      </c>
    </row>
    <row r="18" spans="2:27" x14ac:dyDescent="0.25">
      <c r="B18" s="2" t="s">
        <v>14</v>
      </c>
      <c r="C18" s="6">
        <v>67.279069767441854</v>
      </c>
      <c r="D18" s="6">
        <v>63.465116279069768</v>
      </c>
      <c r="E18" s="6">
        <v>63.900976744186053</v>
      </c>
      <c r="F18" s="6">
        <v>69.125853658536585</v>
      </c>
      <c r="G18" s="6">
        <v>73.147540540540533</v>
      </c>
      <c r="H18" s="6">
        <v>69.312794117647059</v>
      </c>
      <c r="I18" s="6">
        <v>74.025700000000001</v>
      </c>
      <c r="J18" s="6">
        <v>81.350344827586198</v>
      </c>
      <c r="K18" s="6">
        <v>83.331965517241372</v>
      </c>
      <c r="L18" s="6">
        <v>88.464285714285708</v>
      </c>
      <c r="M18" s="6">
        <v>90.642857142857139</v>
      </c>
      <c r="N18" s="6">
        <v>91.259259259259252</v>
      </c>
      <c r="O18" s="6">
        <v>108.45833333333333</v>
      </c>
      <c r="P18" s="6">
        <v>117.1304347826087</v>
      </c>
      <c r="Q18" s="6">
        <v>123</v>
      </c>
      <c r="R18" s="6">
        <v>147.64542105263158</v>
      </c>
      <c r="S18" s="6">
        <v>154.6123</v>
      </c>
      <c r="T18" s="6">
        <v>193.49229411764708</v>
      </c>
      <c r="U18" s="6">
        <v>178.85422222222223</v>
      </c>
      <c r="V18" s="6">
        <v>212.04831250000001</v>
      </c>
      <c r="W18" s="6">
        <v>225.94912500000001</v>
      </c>
      <c r="X18" s="6">
        <v>232.20487499999999</v>
      </c>
      <c r="Y18" s="6">
        <v>220.56437500000001</v>
      </c>
      <c r="Z18" s="6">
        <v>254.98128571428572</v>
      </c>
      <c r="AA18" s="6">
        <v>263.69023076923077</v>
      </c>
    </row>
    <row r="19" spans="2:27" x14ac:dyDescent="0.25">
      <c r="B19" s="2" t="s">
        <v>15</v>
      </c>
      <c r="C19" s="6">
        <v>76.675496688741717</v>
      </c>
      <c r="D19" s="6">
        <v>77.168918918918919</v>
      </c>
      <c r="E19" s="6">
        <v>78.438068965517246</v>
      </c>
      <c r="F19" s="6">
        <v>79.238</v>
      </c>
      <c r="G19" s="6">
        <v>78.959895833333334</v>
      </c>
      <c r="H19" s="6">
        <v>82.780249999999995</v>
      </c>
      <c r="I19" s="6">
        <v>82.725097014925382</v>
      </c>
      <c r="J19" s="6">
        <v>89.353333333333339</v>
      </c>
      <c r="K19" s="6">
        <v>95.153516666666675</v>
      </c>
      <c r="L19" s="6">
        <v>97.327586206896555</v>
      </c>
      <c r="M19" s="6">
        <v>105.0925925925926</v>
      </c>
      <c r="N19" s="6">
        <v>106.27184466019418</v>
      </c>
      <c r="O19" s="6">
        <v>110.32673267326733</v>
      </c>
      <c r="P19" s="6">
        <v>109.10204081632654</v>
      </c>
      <c r="Q19" s="6">
        <v>115.02272727272727</v>
      </c>
      <c r="R19" s="6">
        <v>124.60692592592592</v>
      </c>
      <c r="S19" s="6">
        <v>118.976225</v>
      </c>
      <c r="T19" s="6">
        <v>140.87933823529411</v>
      </c>
      <c r="U19" s="6">
        <v>140.44455714285715</v>
      </c>
      <c r="V19" s="6">
        <v>151.39420634920634</v>
      </c>
      <c r="W19" s="6">
        <v>156.84851724137931</v>
      </c>
      <c r="X19" s="6">
        <v>163.03407272727273</v>
      </c>
      <c r="Y19" s="6">
        <v>164.6574</v>
      </c>
      <c r="Z19" s="6">
        <v>181.86748076923078</v>
      </c>
      <c r="AA19" s="6">
        <v>173.38175000000001</v>
      </c>
    </row>
    <row r="20" spans="2:27" x14ac:dyDescent="0.25">
      <c r="B20" s="2" t="s">
        <v>16</v>
      </c>
      <c r="C20" s="6">
        <v>72.807017543859644</v>
      </c>
      <c r="D20" s="6">
        <v>70.884955752212392</v>
      </c>
      <c r="E20" s="6">
        <v>70.147210526315789</v>
      </c>
      <c r="F20" s="6">
        <v>72.222486486486488</v>
      </c>
      <c r="G20" s="6">
        <v>74.156706422018345</v>
      </c>
      <c r="H20" s="6">
        <v>76.077266666666674</v>
      </c>
      <c r="I20" s="6">
        <v>78.245225490196077</v>
      </c>
      <c r="J20" s="6">
        <v>83.50928571428571</v>
      </c>
      <c r="K20" s="6">
        <v>85.817447916666666</v>
      </c>
      <c r="L20" s="6">
        <v>87.484210526315792</v>
      </c>
      <c r="M20" s="6">
        <v>89.586956521739125</v>
      </c>
      <c r="N20" s="6">
        <v>99.329268292682926</v>
      </c>
      <c r="O20" s="6">
        <v>104.84810126582279</v>
      </c>
      <c r="P20" s="6">
        <v>111.79166666666667</v>
      </c>
      <c r="Q20" s="6">
        <v>115.04477611940298</v>
      </c>
      <c r="R20" s="6">
        <v>123.30689230769231</v>
      </c>
      <c r="S20" s="6">
        <v>119.59971212121212</v>
      </c>
      <c r="T20" s="6">
        <v>134.63218965517243</v>
      </c>
      <c r="U20" s="6">
        <v>132.23223333333334</v>
      </c>
      <c r="V20" s="6">
        <v>143.3967090909091</v>
      </c>
      <c r="W20" s="6">
        <v>153.30601886792454</v>
      </c>
      <c r="X20" s="6">
        <v>152.99284615384616</v>
      </c>
      <c r="Y20" s="6">
        <v>157.48955102040816</v>
      </c>
      <c r="Z20" s="6">
        <v>164.72153333333333</v>
      </c>
      <c r="AA20" s="6">
        <v>164.75613636363636</v>
      </c>
    </row>
    <row r="21" spans="2:27" x14ac:dyDescent="0.25">
      <c r="B21" s="2" t="s">
        <v>17</v>
      </c>
      <c r="C21" s="6">
        <v>102.56862745098039</v>
      </c>
      <c r="D21" s="6">
        <v>99.254901960784309</v>
      </c>
      <c r="E21" s="6">
        <v>100.14330392156863</v>
      </c>
      <c r="F21" s="6">
        <v>104.06950505050504</v>
      </c>
      <c r="G21" s="6">
        <v>102.92845454545454</v>
      </c>
      <c r="H21" s="6">
        <v>100.43672164948453</v>
      </c>
      <c r="I21" s="6">
        <v>105.99444444444444</v>
      </c>
      <c r="J21" s="6">
        <v>113.2055465116279</v>
      </c>
      <c r="K21" s="6">
        <v>115.53219047619048</v>
      </c>
      <c r="L21" s="6">
        <v>121.79518072289157</v>
      </c>
      <c r="M21" s="6">
        <v>124.6987951807229</v>
      </c>
      <c r="N21" s="6">
        <v>129.25</v>
      </c>
      <c r="O21" s="6">
        <v>146</v>
      </c>
      <c r="P21" s="6">
        <v>146.02631578947367</v>
      </c>
      <c r="Q21" s="6">
        <v>159.88571428571427</v>
      </c>
      <c r="R21" s="6">
        <v>189.41913114754098</v>
      </c>
      <c r="S21" s="6">
        <v>193.41856666666666</v>
      </c>
      <c r="T21" s="6">
        <v>210.92491666666669</v>
      </c>
      <c r="U21" s="6">
        <v>213.14337931034484</v>
      </c>
      <c r="V21" s="6">
        <v>222.56845454545453</v>
      </c>
      <c r="W21" s="6">
        <v>244.56296153846154</v>
      </c>
      <c r="X21" s="6">
        <v>242.92221568627451</v>
      </c>
      <c r="Y21" s="6">
        <v>240.42674509803919</v>
      </c>
      <c r="Z21" s="6">
        <v>252.90502083333334</v>
      </c>
      <c r="AA21" s="6">
        <v>256.25813953488375</v>
      </c>
    </row>
    <row r="22" spans="2:27" x14ac:dyDescent="0.25">
      <c r="B22" s="2" t="s">
        <v>18</v>
      </c>
      <c r="C22" s="6">
        <v>68.442857142857136</v>
      </c>
      <c r="D22" s="6">
        <v>66.413043478260875</v>
      </c>
      <c r="E22" s="6">
        <v>66.343137681159419</v>
      </c>
      <c r="F22" s="6">
        <v>68.975621212121212</v>
      </c>
      <c r="G22" s="6">
        <v>75.068883333333332</v>
      </c>
      <c r="H22" s="6">
        <v>71.660550847457628</v>
      </c>
      <c r="I22" s="6">
        <v>74.899056074766349</v>
      </c>
      <c r="J22" s="6">
        <v>82.128842105263161</v>
      </c>
      <c r="K22" s="6">
        <v>89.825264367816089</v>
      </c>
      <c r="L22" s="6">
        <v>97.65</v>
      </c>
      <c r="M22" s="6">
        <v>100.14102564102564</v>
      </c>
      <c r="N22" s="6">
        <v>108.64285714285714</v>
      </c>
      <c r="O22" s="6">
        <v>114.05882352941177</v>
      </c>
      <c r="P22" s="6">
        <v>122.734375</v>
      </c>
      <c r="Q22" s="6">
        <v>122.21875</v>
      </c>
      <c r="R22" s="6">
        <v>130.88848275862068</v>
      </c>
      <c r="S22" s="6">
        <v>136.88630909090909</v>
      </c>
      <c r="T22" s="6">
        <v>150.65947058823528</v>
      </c>
      <c r="U22" s="6">
        <v>166.99270212765958</v>
      </c>
      <c r="V22" s="6">
        <v>184.86221428571429</v>
      </c>
      <c r="W22" s="6">
        <v>199.25092682926828</v>
      </c>
      <c r="X22" s="6">
        <v>202.97658536585368</v>
      </c>
      <c r="Y22" s="6">
        <v>212.82282051282053</v>
      </c>
      <c r="Z22" s="6">
        <v>239.74302777777777</v>
      </c>
      <c r="AA22" s="6">
        <v>235.20357142857142</v>
      </c>
    </row>
    <row r="23" spans="2:27" x14ac:dyDescent="0.25">
      <c r="B23" s="2" t="s">
        <v>19</v>
      </c>
      <c r="C23" s="6">
        <v>66.38</v>
      </c>
      <c r="D23" s="6">
        <v>66.848484848484844</v>
      </c>
      <c r="E23" s="6">
        <v>65.198900000000009</v>
      </c>
      <c r="F23" s="6">
        <v>66.064762886597933</v>
      </c>
      <c r="G23" s="6">
        <v>66.649255319148935</v>
      </c>
      <c r="H23" s="6">
        <v>66.913483146067421</v>
      </c>
      <c r="I23" s="6">
        <v>68.953567901234564</v>
      </c>
      <c r="J23" s="6">
        <v>71.453666666666678</v>
      </c>
      <c r="K23" s="6">
        <v>78.104273972602741</v>
      </c>
      <c r="L23" s="6">
        <v>82.115942028985501</v>
      </c>
      <c r="M23" s="6">
        <v>85.791044776119406</v>
      </c>
      <c r="N23" s="6">
        <v>89.703125</v>
      </c>
      <c r="O23" s="6">
        <v>93.442622950819668</v>
      </c>
      <c r="P23" s="6">
        <v>101.92592592592592</v>
      </c>
      <c r="Q23" s="6">
        <v>110.36734693877551</v>
      </c>
      <c r="R23" s="6">
        <v>120.31093617021276</v>
      </c>
      <c r="S23" s="6">
        <v>127.94423255813953</v>
      </c>
      <c r="T23" s="6">
        <v>133.35895238095239</v>
      </c>
      <c r="U23" s="6">
        <v>130.452675</v>
      </c>
      <c r="V23" s="6">
        <v>141.55667567567568</v>
      </c>
      <c r="W23" s="6">
        <v>147.19018421052633</v>
      </c>
      <c r="X23" s="6">
        <v>145.44523076923076</v>
      </c>
      <c r="Y23" s="6">
        <v>149.51963157894738</v>
      </c>
      <c r="Z23" s="6">
        <v>159.43807894736844</v>
      </c>
      <c r="AA23" s="6">
        <v>186.64639393939396</v>
      </c>
    </row>
    <row r="24" spans="2:27" x14ac:dyDescent="0.25">
      <c r="B24" s="2" t="s">
        <v>20</v>
      </c>
      <c r="C24" s="6">
        <v>50.051282051282051</v>
      </c>
      <c r="D24" s="6">
        <v>50.173333333333332</v>
      </c>
      <c r="E24" s="6">
        <v>49.755111111111113</v>
      </c>
      <c r="F24" s="6">
        <v>51.953348484848483</v>
      </c>
      <c r="G24" s="6">
        <v>59.193125000000002</v>
      </c>
      <c r="H24" s="6">
        <v>53.92566037735849</v>
      </c>
      <c r="I24" s="6">
        <v>68.147897435897434</v>
      </c>
      <c r="J24" s="6">
        <v>69.871054054054042</v>
      </c>
      <c r="K24" s="6">
        <v>74.61181818181818</v>
      </c>
      <c r="L24" s="6">
        <v>78.0625</v>
      </c>
      <c r="M24" s="6">
        <v>80.967741935483872</v>
      </c>
      <c r="N24" s="6">
        <v>85.290322580645167</v>
      </c>
      <c r="O24" s="6">
        <v>91.206896551724142</v>
      </c>
      <c r="P24" s="6">
        <v>89.862068965517238</v>
      </c>
      <c r="Q24" s="6">
        <v>93.07692307692308</v>
      </c>
      <c r="R24" s="6">
        <v>99.439874999999986</v>
      </c>
      <c r="S24" s="6">
        <v>103.11569565217391</v>
      </c>
      <c r="T24" s="6">
        <v>97.445208333333326</v>
      </c>
      <c r="U24" s="6">
        <v>107.41409523809523</v>
      </c>
      <c r="V24" s="6">
        <v>110.30140909090909</v>
      </c>
      <c r="W24" s="6">
        <v>113.82561904761906</v>
      </c>
      <c r="X24" s="6">
        <v>113.58</v>
      </c>
      <c r="Y24" s="6">
        <v>108.88761904761904</v>
      </c>
      <c r="Z24" s="6">
        <v>113.88239999999999</v>
      </c>
      <c r="AA24" s="6">
        <v>115.84438888888889</v>
      </c>
    </row>
    <row r="25" spans="2:27" x14ac:dyDescent="0.25">
      <c r="B25" s="2" t="s">
        <v>21</v>
      </c>
      <c r="C25" s="6">
        <v>59.698689956331876</v>
      </c>
      <c r="D25" s="6">
        <v>58.629955947136565</v>
      </c>
      <c r="E25" s="6">
        <v>59.212874999999997</v>
      </c>
      <c r="F25" s="6">
        <v>60.988193548387095</v>
      </c>
      <c r="G25" s="6">
        <v>61.189421800947869</v>
      </c>
      <c r="H25" s="6">
        <v>60.294289855072464</v>
      </c>
      <c r="I25" s="6">
        <v>62.639804123711336</v>
      </c>
      <c r="J25" s="6">
        <v>66.420377049180331</v>
      </c>
      <c r="K25" s="6">
        <v>69.664146892655367</v>
      </c>
      <c r="L25" s="6">
        <v>72.308139534883722</v>
      </c>
      <c r="M25" s="6">
        <v>73.885542168674704</v>
      </c>
      <c r="N25" s="6">
        <v>78.254901960784309</v>
      </c>
      <c r="O25" s="6">
        <v>89.131944444444443</v>
      </c>
      <c r="P25" s="6">
        <v>94.204379562043798</v>
      </c>
      <c r="Q25" s="6">
        <v>98.102362204724415</v>
      </c>
      <c r="R25" s="6">
        <v>104.0202561983471</v>
      </c>
      <c r="S25" s="6">
        <v>104.10285</v>
      </c>
      <c r="T25" s="6">
        <v>114.80266964285714</v>
      </c>
      <c r="U25" s="6">
        <v>123.46722857142856</v>
      </c>
      <c r="V25" s="6">
        <v>132.21081632653062</v>
      </c>
      <c r="W25" s="6">
        <v>137.16195833333333</v>
      </c>
      <c r="X25" s="6">
        <v>134.93439361702127</v>
      </c>
      <c r="Y25" s="6">
        <v>142.75722826086957</v>
      </c>
      <c r="Z25" s="6">
        <v>149.07118604651163</v>
      </c>
      <c r="AA25" s="6">
        <v>146.49511111111113</v>
      </c>
    </row>
    <row r="26" spans="2:27" x14ac:dyDescent="0.25">
      <c r="B26" s="2" t="s">
        <v>22</v>
      </c>
      <c r="C26" s="6">
        <v>75.097345132743357</v>
      </c>
      <c r="D26" s="6">
        <v>72.814159292035399</v>
      </c>
      <c r="E26" s="6">
        <v>72.10405309734513</v>
      </c>
      <c r="F26" s="6">
        <v>73.21869090909091</v>
      </c>
      <c r="G26" s="6">
        <v>75.504934579439251</v>
      </c>
      <c r="H26" s="6">
        <v>71.21409523809524</v>
      </c>
      <c r="I26" s="6">
        <v>76.350075268817207</v>
      </c>
      <c r="J26" s="6">
        <v>80.936443181818177</v>
      </c>
      <c r="K26" s="6">
        <v>85.735752941176472</v>
      </c>
      <c r="L26" s="6">
        <v>89.151898734177209</v>
      </c>
      <c r="M26" s="6">
        <v>92.038961038961034</v>
      </c>
      <c r="N26" s="6">
        <v>102.25352112676056</v>
      </c>
      <c r="O26" s="6">
        <v>113.66666666666667</v>
      </c>
      <c r="P26" s="6">
        <v>113</v>
      </c>
      <c r="Q26" s="6">
        <v>120.62295081967213</v>
      </c>
      <c r="R26" s="6">
        <v>124.67040350877193</v>
      </c>
      <c r="S26" s="6">
        <v>131.26156363636363</v>
      </c>
      <c r="T26" s="6">
        <v>136.24790740740741</v>
      </c>
      <c r="U26" s="6">
        <v>142.19457692307694</v>
      </c>
      <c r="V26" s="6">
        <v>146.60097999999999</v>
      </c>
      <c r="W26" s="6">
        <v>156.39687755102042</v>
      </c>
      <c r="X26" s="6">
        <v>165.16458333333333</v>
      </c>
      <c r="Y26" s="6">
        <v>152.39340384615386</v>
      </c>
      <c r="Z26" s="6">
        <v>180.28797777777777</v>
      </c>
      <c r="AA26" s="6">
        <v>193.99882608695651</v>
      </c>
    </row>
    <row r="27" spans="2:27" x14ac:dyDescent="0.25">
      <c r="B27" s="2" t="s">
        <v>23</v>
      </c>
      <c r="C27" s="6">
        <v>67.402439024390247</v>
      </c>
      <c r="D27" s="6">
        <v>66.740740740740748</v>
      </c>
      <c r="E27" s="6">
        <v>66.779111111111106</v>
      </c>
      <c r="F27" s="6">
        <v>67.581844155844152</v>
      </c>
      <c r="G27" s="6">
        <v>69.80554794520549</v>
      </c>
      <c r="H27" s="6">
        <v>68.325405797101453</v>
      </c>
      <c r="I27" s="6">
        <v>73.139370967741925</v>
      </c>
      <c r="J27" s="6">
        <v>76.544403508771936</v>
      </c>
      <c r="K27" s="6">
        <v>80.155629629629644</v>
      </c>
      <c r="L27" s="6">
        <v>82.48</v>
      </c>
      <c r="M27" s="6">
        <v>83.152173913043484</v>
      </c>
      <c r="N27" s="6">
        <v>83.847826086956516</v>
      </c>
      <c r="O27" s="6">
        <v>84.61363636363636</v>
      </c>
      <c r="P27" s="6">
        <v>101.84210526315789</v>
      </c>
      <c r="Q27" s="6">
        <v>100.16666666666667</v>
      </c>
      <c r="R27" s="6">
        <v>121.41516666666666</v>
      </c>
      <c r="S27" s="6">
        <v>117.6345</v>
      </c>
      <c r="T27" s="6">
        <v>135.49854166666668</v>
      </c>
      <c r="U27" s="6">
        <v>144.1228695652174</v>
      </c>
      <c r="V27" s="6">
        <v>145.47436363636365</v>
      </c>
      <c r="W27" s="6">
        <v>160.73305555555555</v>
      </c>
      <c r="X27" s="6">
        <v>176.1170625</v>
      </c>
      <c r="Y27" s="6">
        <v>181.73106250000001</v>
      </c>
      <c r="Z27" s="6">
        <v>205.191</v>
      </c>
      <c r="AA27" s="6">
        <v>205.85720000000001</v>
      </c>
    </row>
    <row r="28" spans="2:27" x14ac:dyDescent="0.25">
      <c r="B28" s="2" t="s">
        <v>24</v>
      </c>
      <c r="C28" s="6">
        <v>79.391304347826093</v>
      </c>
      <c r="D28" s="6">
        <v>78.272727272727266</v>
      </c>
      <c r="E28" s="6">
        <v>79.055521739130441</v>
      </c>
      <c r="F28" s="6">
        <v>77.006045454545458</v>
      </c>
      <c r="G28" s="6">
        <v>77.295952380952372</v>
      </c>
      <c r="H28" s="6">
        <v>84.444949999999992</v>
      </c>
      <c r="I28" s="6">
        <v>83.543842105263167</v>
      </c>
      <c r="J28" s="6">
        <v>81.202833333333331</v>
      </c>
      <c r="K28" s="6">
        <v>85.082750000000004</v>
      </c>
      <c r="L28" s="6">
        <v>87.4</v>
      </c>
      <c r="M28" s="6">
        <v>90.428571428571431</v>
      </c>
      <c r="N28" s="6">
        <v>100.27272727272727</v>
      </c>
      <c r="O28" s="6">
        <v>101.36363636363636</v>
      </c>
      <c r="P28" s="6">
        <v>122.88888888888889</v>
      </c>
      <c r="Q28" s="6">
        <v>134.625</v>
      </c>
      <c r="R28" s="6">
        <v>149.62728571428573</v>
      </c>
      <c r="S28" s="6">
        <v>157.87657142857142</v>
      </c>
      <c r="T28" s="6">
        <v>153.80114285714285</v>
      </c>
      <c r="U28" s="6">
        <v>167.14085714285716</v>
      </c>
      <c r="V28" s="6">
        <v>164.23114285714286</v>
      </c>
      <c r="W28" s="6">
        <v>163.60585714285713</v>
      </c>
      <c r="X28" s="6">
        <v>163.30657142857143</v>
      </c>
      <c r="Y28" s="6">
        <v>160.31</v>
      </c>
      <c r="Z28" s="6">
        <v>172.94242857142859</v>
      </c>
      <c r="AA28" s="6">
        <v>151.36114285714288</v>
      </c>
    </row>
    <row r="29" spans="2:27" x14ac:dyDescent="0.25">
      <c r="B29" s="2" t="s">
        <v>25</v>
      </c>
      <c r="C29" s="6">
        <v>73.857142857142861</v>
      </c>
      <c r="D29" s="6">
        <v>72.857142857142861</v>
      </c>
      <c r="E29" s="6">
        <v>70.402107142857147</v>
      </c>
      <c r="F29" s="6">
        <v>75.634500000000003</v>
      </c>
      <c r="G29" s="6">
        <v>74.317039999999992</v>
      </c>
      <c r="H29" s="6">
        <v>76.351476190476191</v>
      </c>
      <c r="I29" s="6">
        <v>79.518450000000001</v>
      </c>
      <c r="J29" s="6">
        <v>88.376368421052632</v>
      </c>
      <c r="K29" s="6">
        <v>95.234470588235297</v>
      </c>
      <c r="L29" s="6">
        <v>99.647058823529406</v>
      </c>
      <c r="M29" s="6">
        <v>101</v>
      </c>
      <c r="N29" s="6">
        <v>101.70588235294117</v>
      </c>
      <c r="O29" s="6">
        <v>111.64705882352941</v>
      </c>
      <c r="P29" s="6">
        <v>102.05882352941177</v>
      </c>
      <c r="Q29" s="6">
        <v>105.13333333333334</v>
      </c>
      <c r="R29" s="6">
        <v>132.84125</v>
      </c>
      <c r="S29" s="6">
        <v>121.22576923076923</v>
      </c>
      <c r="T29" s="6">
        <v>147.04850000000002</v>
      </c>
      <c r="U29" s="6">
        <v>148.03266666666667</v>
      </c>
      <c r="V29" s="6">
        <v>146.29633333333334</v>
      </c>
      <c r="W29" s="6">
        <v>170.488</v>
      </c>
      <c r="X29" s="6">
        <v>174.94172727272726</v>
      </c>
      <c r="Y29" s="6">
        <v>184.56945454545453</v>
      </c>
      <c r="Z29" s="6">
        <v>187.79927272727272</v>
      </c>
      <c r="AA29" s="6">
        <v>185.58733333333333</v>
      </c>
    </row>
    <row r="30" spans="2:27" x14ac:dyDescent="0.25">
      <c r="B30" s="2" t="s">
        <v>26</v>
      </c>
      <c r="C30" s="6">
        <v>68.277777777777771</v>
      </c>
      <c r="D30" s="6">
        <v>66.231481481481481</v>
      </c>
      <c r="E30" s="6">
        <v>67.48093396226416</v>
      </c>
      <c r="F30" s="6">
        <v>68.882019230769231</v>
      </c>
      <c r="G30" s="6">
        <v>69.908088235294116</v>
      </c>
      <c r="H30" s="6">
        <v>73.521479166666666</v>
      </c>
      <c r="I30" s="6">
        <v>73.576936170212761</v>
      </c>
      <c r="J30" s="6">
        <v>77.116337078651682</v>
      </c>
      <c r="K30" s="6">
        <v>83.236964705882357</v>
      </c>
      <c r="L30" s="6">
        <v>84.92771084337349</v>
      </c>
      <c r="M30" s="6">
        <v>92.8</v>
      </c>
      <c r="N30" s="6">
        <v>107.77611940298507</v>
      </c>
      <c r="O30" s="6">
        <v>118.86153846153846</v>
      </c>
      <c r="P30" s="6">
        <v>124.50819672131148</v>
      </c>
      <c r="Q30" s="6">
        <v>133.78181818181818</v>
      </c>
      <c r="R30" s="6">
        <v>150.19322</v>
      </c>
      <c r="S30" s="6">
        <v>150.35483673469386</v>
      </c>
      <c r="T30" s="6">
        <v>159.46975510204081</v>
      </c>
      <c r="U30" s="6">
        <v>167.03224444444444</v>
      </c>
      <c r="V30" s="6">
        <v>176.56316279069767</v>
      </c>
      <c r="W30" s="6">
        <v>180.66930232558138</v>
      </c>
      <c r="X30" s="6">
        <v>201.45627500000001</v>
      </c>
      <c r="Y30" s="6">
        <v>210.21033333333332</v>
      </c>
      <c r="Z30" s="6">
        <v>219.052975</v>
      </c>
      <c r="AA30" s="6">
        <v>262.03664705882352</v>
      </c>
    </row>
    <row r="31" spans="2:27" x14ac:dyDescent="0.25">
      <c r="B31" s="2" t="s">
        <v>27</v>
      </c>
      <c r="C31" s="6">
        <v>60.59375</v>
      </c>
      <c r="D31" s="6">
        <v>63.1</v>
      </c>
      <c r="E31" s="6">
        <v>63.271966666666671</v>
      </c>
      <c r="F31" s="6">
        <v>63.013400000000004</v>
      </c>
      <c r="G31" s="6">
        <v>66.454344827586198</v>
      </c>
      <c r="H31" s="6">
        <v>65.236482758620681</v>
      </c>
      <c r="I31" s="6">
        <v>67.267892857142854</v>
      </c>
      <c r="J31" s="6">
        <v>70.978964285714284</v>
      </c>
      <c r="K31" s="6">
        <v>74.012321428571425</v>
      </c>
      <c r="L31" s="6">
        <v>78.230769230769226</v>
      </c>
      <c r="M31" s="6">
        <v>77.074074074074076</v>
      </c>
      <c r="N31" s="6">
        <v>87.041666666666671</v>
      </c>
      <c r="O31" s="6">
        <v>102.80952380952381</v>
      </c>
      <c r="P31" s="6">
        <v>102.52380952380952</v>
      </c>
      <c r="Q31" s="6">
        <v>114.11111111111111</v>
      </c>
      <c r="R31" s="6">
        <v>114.31433333333332</v>
      </c>
      <c r="S31" s="6">
        <v>107.44005263157895</v>
      </c>
      <c r="T31" s="6">
        <v>126.76541176470589</v>
      </c>
      <c r="U31" s="6">
        <v>135.25700000000001</v>
      </c>
      <c r="V31" s="6">
        <v>137.51426666666666</v>
      </c>
      <c r="W31" s="6">
        <v>143.39673333333334</v>
      </c>
      <c r="X31" s="6">
        <v>148.36906666666667</v>
      </c>
      <c r="Y31" s="6">
        <v>153.63866666666667</v>
      </c>
      <c r="Z31" s="6">
        <v>157.83621428571428</v>
      </c>
      <c r="AA31" s="6">
        <v>191.44269230769231</v>
      </c>
    </row>
    <row r="32" spans="2:27" x14ac:dyDescent="0.25">
      <c r="B32" s="2" t="s">
        <v>28</v>
      </c>
      <c r="C32" s="6">
        <v>61.7</v>
      </c>
      <c r="D32" s="6">
        <v>59.476190476190474</v>
      </c>
      <c r="E32" s="6">
        <v>60.827333333333335</v>
      </c>
      <c r="F32" s="6">
        <v>64.860150000000004</v>
      </c>
      <c r="G32" s="6">
        <v>59.964599999999997</v>
      </c>
      <c r="H32" s="6">
        <v>57.480736842105266</v>
      </c>
      <c r="I32" s="6">
        <v>72.108466666666658</v>
      </c>
      <c r="J32" s="6">
        <v>73.40506666666667</v>
      </c>
      <c r="K32" s="6">
        <v>73.255600000000001</v>
      </c>
      <c r="L32" s="6">
        <v>79.142857142857139</v>
      </c>
      <c r="M32" s="6">
        <v>71.333333333333329</v>
      </c>
      <c r="N32" s="6">
        <v>91.1</v>
      </c>
      <c r="O32" s="6">
        <v>127.85714285714286</v>
      </c>
      <c r="P32" s="6">
        <v>148</v>
      </c>
      <c r="Q32" s="6">
        <v>224.33333333333334</v>
      </c>
      <c r="R32" s="6">
        <v>224.34166666666667</v>
      </c>
      <c r="S32" s="6">
        <v>206.928</v>
      </c>
      <c r="T32" s="6">
        <v>222.44133333333332</v>
      </c>
      <c r="U32" s="6">
        <v>207.70333333333335</v>
      </c>
      <c r="V32" s="6">
        <v>190.10266666666666</v>
      </c>
      <c r="W32" s="6">
        <v>309.55450000000002</v>
      </c>
      <c r="X32" s="6">
        <v>302.73099999999999</v>
      </c>
      <c r="Y32" s="6">
        <v>326.9615</v>
      </c>
      <c r="Z32" s="6">
        <v>328.24650000000003</v>
      </c>
      <c r="AA32" s="6">
        <v>294.36799999999999</v>
      </c>
    </row>
    <row r="33" spans="2:27" x14ac:dyDescent="0.25">
      <c r="B33" s="2" t="s">
        <v>29</v>
      </c>
      <c r="C33" s="6">
        <v>62.954081632653065</v>
      </c>
      <c r="D33" s="6">
        <v>61.774358974358975</v>
      </c>
      <c r="E33" s="6">
        <v>63.767455958549228</v>
      </c>
      <c r="F33" s="6">
        <v>63.528168421052634</v>
      </c>
      <c r="G33" s="6">
        <v>64.985863387978142</v>
      </c>
      <c r="H33" s="6">
        <v>61.833710227272725</v>
      </c>
      <c r="I33" s="6">
        <v>66.396424836601312</v>
      </c>
      <c r="J33" s="6">
        <v>70.544956834532371</v>
      </c>
      <c r="K33" s="6">
        <v>73.987238095238098</v>
      </c>
      <c r="L33" s="6">
        <v>78.233333333333334</v>
      </c>
      <c r="M33" s="6">
        <v>79.258928571428569</v>
      </c>
      <c r="N33" s="6">
        <v>80.732673267326732</v>
      </c>
      <c r="O33" s="6">
        <v>100.3012048192771</v>
      </c>
      <c r="P33" s="6">
        <v>107.59210526315789</v>
      </c>
      <c r="Q33" s="6">
        <v>109.56756756756756</v>
      </c>
      <c r="R33" s="6">
        <v>114.32133333333334</v>
      </c>
      <c r="S33" s="6">
        <v>111.98876388888888</v>
      </c>
      <c r="T33" s="6">
        <v>115.79875</v>
      </c>
      <c r="U33" s="6">
        <v>107.297115942029</v>
      </c>
      <c r="V33" s="6">
        <v>121.76599999999999</v>
      </c>
      <c r="W33" s="6">
        <v>134.56678431372549</v>
      </c>
      <c r="X33" s="6">
        <v>139.57972916666668</v>
      </c>
      <c r="Y33" s="6">
        <v>134.48052173913044</v>
      </c>
      <c r="Z33" s="6">
        <v>141.26448837209304</v>
      </c>
      <c r="AA33" s="6">
        <v>152.37820512820514</v>
      </c>
    </row>
    <row r="34" spans="2:27" x14ac:dyDescent="0.25">
      <c r="B34" s="2" t="s">
        <v>30</v>
      </c>
      <c r="C34" s="6">
        <v>58.696969696969695</v>
      </c>
      <c r="D34" s="6">
        <v>60.53125</v>
      </c>
      <c r="E34" s="6">
        <v>60.383499999999998</v>
      </c>
      <c r="F34" s="6">
        <v>60.516624999999998</v>
      </c>
      <c r="G34" s="6">
        <v>62.030068965517245</v>
      </c>
      <c r="H34" s="6">
        <v>59.610428571428578</v>
      </c>
      <c r="I34" s="6">
        <v>64.992919999999998</v>
      </c>
      <c r="J34" s="6">
        <v>69.02739130434783</v>
      </c>
      <c r="K34" s="6">
        <v>82.333210526315781</v>
      </c>
      <c r="L34" s="6">
        <v>88.666666666666671</v>
      </c>
      <c r="M34" s="6">
        <v>90.941176470588232</v>
      </c>
      <c r="N34" s="6">
        <v>95.588235294117652</v>
      </c>
      <c r="O34" s="6">
        <v>105.53333333333333</v>
      </c>
      <c r="P34" s="6">
        <v>144</v>
      </c>
      <c r="Q34" s="6">
        <v>145.80000000000001</v>
      </c>
      <c r="R34" s="6">
        <v>157.85566666666668</v>
      </c>
      <c r="S34" s="6">
        <v>162.07488888888889</v>
      </c>
      <c r="T34" s="6">
        <v>163.68533333333332</v>
      </c>
      <c r="U34" s="6">
        <v>151.88133333333334</v>
      </c>
      <c r="V34" s="6">
        <v>153.99711111111111</v>
      </c>
      <c r="W34" s="6">
        <v>151.7056</v>
      </c>
      <c r="X34" s="6">
        <v>159.5436</v>
      </c>
      <c r="Y34" s="6">
        <v>163.8783</v>
      </c>
      <c r="Z34" s="6">
        <v>173.94412500000001</v>
      </c>
      <c r="AA34" s="6">
        <v>157.2105</v>
      </c>
    </row>
    <row r="35" spans="2:27" x14ac:dyDescent="0.25">
      <c r="B35" s="2" t="s">
        <v>31</v>
      </c>
      <c r="C35" s="6">
        <v>86.188461538461539</v>
      </c>
      <c r="D35" s="6">
        <v>86.546153846153842</v>
      </c>
      <c r="E35" s="6">
        <v>88.07382558139534</v>
      </c>
      <c r="F35" s="6">
        <v>90.128681102362208</v>
      </c>
      <c r="G35" s="6">
        <v>92.821878048780491</v>
      </c>
      <c r="H35" s="6">
        <v>91.50585654008438</v>
      </c>
      <c r="I35" s="6">
        <v>96.969279816513762</v>
      </c>
      <c r="J35" s="6">
        <v>106.70577184466019</v>
      </c>
      <c r="K35" s="6">
        <v>112.04423076923077</v>
      </c>
      <c r="L35" s="6">
        <v>116.56914893617021</v>
      </c>
      <c r="M35" s="6">
        <v>123.83707865168539</v>
      </c>
      <c r="N35" s="6">
        <v>133.05988023952096</v>
      </c>
      <c r="O35" s="6">
        <v>152.7483870967742</v>
      </c>
      <c r="P35" s="6">
        <v>163.15068493150685</v>
      </c>
      <c r="Q35" s="6">
        <v>181.44444444444446</v>
      </c>
      <c r="R35" s="6">
        <v>197.11622033898306</v>
      </c>
      <c r="S35" s="6">
        <v>202.16819658119658</v>
      </c>
      <c r="T35" s="6">
        <v>222.30256756756756</v>
      </c>
      <c r="U35" s="6">
        <v>224.70948181818184</v>
      </c>
      <c r="V35" s="6">
        <v>235.80140952380953</v>
      </c>
      <c r="W35" s="6">
        <v>255.07949484536081</v>
      </c>
      <c r="X35" s="6">
        <v>262.69497826086956</v>
      </c>
      <c r="Y35" s="6">
        <v>267.08417977528086</v>
      </c>
      <c r="Z35" s="6">
        <v>274.83624719101118</v>
      </c>
      <c r="AA35" s="6">
        <v>290.69816666666668</v>
      </c>
    </row>
    <row r="36" spans="2:27" x14ac:dyDescent="0.25">
      <c r="B36" s="2" t="s">
        <v>32</v>
      </c>
      <c r="C36" s="6">
        <v>75.927927927927925</v>
      </c>
      <c r="D36" s="6">
        <v>75.631818181818176</v>
      </c>
      <c r="E36" s="6">
        <v>78.315908675799093</v>
      </c>
      <c r="F36" s="6">
        <v>78.307458333333329</v>
      </c>
      <c r="G36" s="6">
        <v>79.223846889952156</v>
      </c>
      <c r="H36" s="6">
        <v>76.155753768844221</v>
      </c>
      <c r="I36" s="6">
        <v>81.474288135593227</v>
      </c>
      <c r="J36" s="6">
        <v>88.980202453987729</v>
      </c>
      <c r="K36" s="6">
        <v>98.940335616438361</v>
      </c>
      <c r="L36" s="6">
        <v>105.06716417910448</v>
      </c>
      <c r="M36" s="6">
        <v>107.06870229007633</v>
      </c>
      <c r="N36" s="6">
        <v>115.36974789915966</v>
      </c>
      <c r="O36" s="6">
        <v>131.57798165137615</v>
      </c>
      <c r="P36" s="6">
        <v>140.39795918367346</v>
      </c>
      <c r="Q36" s="6">
        <v>137</v>
      </c>
      <c r="R36" s="6">
        <v>150.52387804878049</v>
      </c>
      <c r="S36" s="6">
        <v>156.01785897435897</v>
      </c>
      <c r="T36" s="6">
        <v>176.25729333333334</v>
      </c>
      <c r="U36" s="6">
        <v>178.39882857142857</v>
      </c>
      <c r="V36" s="6">
        <v>178.41824285714287</v>
      </c>
      <c r="W36" s="6">
        <v>200.06089230769231</v>
      </c>
      <c r="X36" s="6">
        <v>200.51863076923075</v>
      </c>
      <c r="Y36" s="6">
        <v>202.08896874999999</v>
      </c>
      <c r="Z36" s="6">
        <v>217.72336065573768</v>
      </c>
      <c r="AA36" s="6">
        <v>216.48666666666665</v>
      </c>
    </row>
    <row r="37" spans="2:27" x14ac:dyDescent="0.25">
      <c r="B37" s="2" t="s">
        <v>33</v>
      </c>
      <c r="C37" s="6">
        <v>65.650000000000006</v>
      </c>
      <c r="D37" s="6">
        <v>65.2</v>
      </c>
      <c r="E37" s="6">
        <v>69.265567567567572</v>
      </c>
      <c r="F37" s="6">
        <v>69.20921621621622</v>
      </c>
      <c r="G37" s="6">
        <v>69.395628571428574</v>
      </c>
      <c r="H37" s="6">
        <v>71.955799999999996</v>
      </c>
      <c r="I37" s="6">
        <v>72.916242424242427</v>
      </c>
      <c r="J37" s="6">
        <v>75.882303030303035</v>
      </c>
      <c r="K37" s="6">
        <v>77.024090909090916</v>
      </c>
      <c r="L37" s="6">
        <v>80.96875</v>
      </c>
      <c r="M37" s="6">
        <v>89.448275862068968</v>
      </c>
      <c r="N37" s="6">
        <v>89.137931034482762</v>
      </c>
      <c r="O37" s="6">
        <v>96.892857142857139</v>
      </c>
      <c r="P37" s="6">
        <v>99.625</v>
      </c>
      <c r="Q37" s="6">
        <v>109.04761904761905</v>
      </c>
      <c r="R37" s="6">
        <v>129.05836842105262</v>
      </c>
      <c r="S37" s="6">
        <v>121.10835</v>
      </c>
      <c r="T37" s="6">
        <v>135.51552631578949</v>
      </c>
      <c r="U37" s="6">
        <v>139.02789473684211</v>
      </c>
      <c r="V37" s="6">
        <v>148.11638888888888</v>
      </c>
      <c r="W37" s="6">
        <v>150.72644444444444</v>
      </c>
      <c r="X37" s="6">
        <v>144.62733333333333</v>
      </c>
      <c r="Y37" s="6">
        <v>142.93894117647059</v>
      </c>
      <c r="Z37" s="6">
        <v>142.64599999999999</v>
      </c>
      <c r="AA37" s="6">
        <v>151.97406666666669</v>
      </c>
    </row>
    <row r="38" spans="2:27" x14ac:dyDescent="0.25">
      <c r="B38" s="2" t="s">
        <v>34</v>
      </c>
      <c r="C38" s="6">
        <v>90.1</v>
      </c>
      <c r="D38" s="6">
        <v>90.22935779816514</v>
      </c>
      <c r="E38" s="6">
        <v>90.995394495412839</v>
      </c>
      <c r="F38" s="6">
        <v>93.740224299065417</v>
      </c>
      <c r="G38" s="6">
        <v>91.582323809523814</v>
      </c>
      <c r="H38" s="6">
        <v>88.993106796116507</v>
      </c>
      <c r="I38" s="6">
        <v>95.260583333333329</v>
      </c>
      <c r="J38" s="6">
        <v>99.081731182795707</v>
      </c>
      <c r="K38" s="6">
        <v>104.51514285714286</v>
      </c>
      <c r="L38" s="6">
        <v>108.16091954022988</v>
      </c>
      <c r="M38" s="6">
        <v>112.95180722891567</v>
      </c>
      <c r="N38" s="6">
        <v>119.23076923076923</v>
      </c>
      <c r="O38" s="6">
        <v>132.72602739726028</v>
      </c>
      <c r="P38" s="6">
        <v>134.52777777777777</v>
      </c>
      <c r="Q38" s="6">
        <v>142.49253731343285</v>
      </c>
      <c r="R38" s="6">
        <v>152.31720312499999</v>
      </c>
      <c r="S38" s="6">
        <v>158.1682741935484</v>
      </c>
      <c r="T38" s="6">
        <v>165.60960655737705</v>
      </c>
      <c r="U38" s="6">
        <v>176.34268965517242</v>
      </c>
      <c r="V38" s="6">
        <v>173.18044067796612</v>
      </c>
      <c r="W38" s="6">
        <v>202.28924074074075</v>
      </c>
      <c r="X38" s="6">
        <v>209.40640384615384</v>
      </c>
      <c r="Y38" s="6">
        <v>204.89221153846154</v>
      </c>
      <c r="Z38" s="6">
        <v>221.26991836734695</v>
      </c>
      <c r="AA38" s="6">
        <v>228.13838775510203</v>
      </c>
    </row>
    <row r="39" spans="2:27" x14ac:dyDescent="0.25">
      <c r="B39" s="2" t="s">
        <v>35</v>
      </c>
      <c r="C39" s="6">
        <v>77.293577981651381</v>
      </c>
      <c r="D39" s="6">
        <v>76.651376146788991</v>
      </c>
      <c r="E39" s="6">
        <v>78.888862385321104</v>
      </c>
      <c r="F39" s="6">
        <v>79.777009259259259</v>
      </c>
      <c r="G39" s="6">
        <v>79.221177570093445</v>
      </c>
      <c r="H39" s="6">
        <v>77.252726415094344</v>
      </c>
      <c r="I39" s="6">
        <v>79.032900990099009</v>
      </c>
      <c r="J39" s="6">
        <v>87.487234042553183</v>
      </c>
      <c r="K39" s="6">
        <v>92.797233333333338</v>
      </c>
      <c r="L39" s="6">
        <v>95.174418604651166</v>
      </c>
      <c r="M39" s="6">
        <v>97.904761904761898</v>
      </c>
      <c r="N39" s="6">
        <v>106.23076923076923</v>
      </c>
      <c r="O39" s="6">
        <v>116.34666666666666</v>
      </c>
      <c r="P39" s="6">
        <v>115.73239436619718</v>
      </c>
      <c r="Q39" s="6">
        <v>123.98484848484848</v>
      </c>
      <c r="R39" s="6">
        <v>132.2175</v>
      </c>
      <c r="S39" s="6">
        <v>135.2443442622951</v>
      </c>
      <c r="T39" s="6">
        <v>143.10046666666668</v>
      </c>
      <c r="U39" s="6">
        <v>142.3298474576271</v>
      </c>
      <c r="V39" s="6">
        <v>149.02073584905662</v>
      </c>
      <c r="W39" s="6">
        <v>168.5368125</v>
      </c>
      <c r="X39" s="6">
        <v>167.82075</v>
      </c>
      <c r="Y39" s="6">
        <v>168.14378723404255</v>
      </c>
      <c r="Z39" s="6">
        <v>177.39463043478261</v>
      </c>
      <c r="AA39" s="6">
        <v>201.39980487804877</v>
      </c>
    </row>
    <row r="40" spans="2:27" x14ac:dyDescent="0.25">
      <c r="B40" s="2" t="s">
        <v>36</v>
      </c>
      <c r="C40" s="6">
        <v>64.433962264150949</v>
      </c>
      <c r="D40" s="6">
        <v>68.415094339622641</v>
      </c>
      <c r="E40" s="6">
        <v>72.431173076923073</v>
      </c>
      <c r="F40" s="6">
        <v>72.888120000000001</v>
      </c>
      <c r="G40" s="6">
        <v>75.360159999999993</v>
      </c>
      <c r="H40" s="6">
        <v>79.131833333333333</v>
      </c>
      <c r="I40" s="6">
        <v>85.052888888888887</v>
      </c>
      <c r="J40" s="6">
        <v>91.25830952380953</v>
      </c>
      <c r="K40" s="6">
        <v>97.099880952380957</v>
      </c>
      <c r="L40" s="6">
        <v>98.05</v>
      </c>
      <c r="M40" s="6">
        <v>118.70588235294117</v>
      </c>
      <c r="N40" s="6">
        <v>117.17647058823529</v>
      </c>
      <c r="O40" s="6">
        <v>133.48387096774192</v>
      </c>
      <c r="P40" s="6">
        <v>137.41935483870967</v>
      </c>
      <c r="Q40" s="6">
        <v>144.60714285714286</v>
      </c>
      <c r="R40" s="6">
        <v>163.11824000000001</v>
      </c>
      <c r="S40" s="6">
        <v>139.24148</v>
      </c>
      <c r="T40" s="6">
        <v>141.91743478260869</v>
      </c>
      <c r="U40" s="6">
        <v>144.62995652173913</v>
      </c>
      <c r="V40" s="6">
        <v>147.61014285714288</v>
      </c>
      <c r="W40" s="6">
        <v>177.11795000000001</v>
      </c>
      <c r="X40" s="6">
        <v>199.4073157894737</v>
      </c>
      <c r="Y40" s="6">
        <v>217.20850000000002</v>
      </c>
      <c r="Z40" s="6">
        <v>230.72141176470586</v>
      </c>
      <c r="AA40" s="6">
        <v>224.67623529411765</v>
      </c>
    </row>
    <row r="41" spans="2:27" x14ac:dyDescent="0.25">
      <c r="B41" s="2" t="s">
        <v>37</v>
      </c>
      <c r="C41" s="6">
        <v>46.1875</v>
      </c>
      <c r="D41" s="6">
        <v>49.75</v>
      </c>
      <c r="E41" s="6">
        <v>62.031769230769228</v>
      </c>
      <c r="F41" s="6">
        <v>66.347384615384613</v>
      </c>
      <c r="G41" s="6">
        <v>63.928538461538466</v>
      </c>
      <c r="H41" s="6">
        <v>68.606333333333325</v>
      </c>
      <c r="I41" s="6">
        <v>69.819636363636363</v>
      </c>
      <c r="J41" s="6">
        <v>83.819000000000003</v>
      </c>
      <c r="K41" s="6">
        <v>86.99366666666667</v>
      </c>
      <c r="L41" s="6">
        <v>89.125</v>
      </c>
      <c r="M41" s="6">
        <v>86.285714285714292</v>
      </c>
      <c r="N41" s="6">
        <v>86</v>
      </c>
      <c r="O41" s="6">
        <v>87.714285714285708</v>
      </c>
      <c r="P41" s="6">
        <v>93.833333333333329</v>
      </c>
      <c r="Q41" s="6">
        <v>87.5</v>
      </c>
      <c r="R41" s="6">
        <v>87.214666666666673</v>
      </c>
      <c r="S41" s="6">
        <v>92.165500000000009</v>
      </c>
      <c r="T41" s="6">
        <v>89.265666666666675</v>
      </c>
      <c r="U41" s="6">
        <v>90.530333333333331</v>
      </c>
      <c r="V41" s="6">
        <v>84.075499999999991</v>
      </c>
      <c r="W41" s="6">
        <v>88.375</v>
      </c>
      <c r="X41" s="6">
        <v>81.208666666666673</v>
      </c>
      <c r="Y41" s="6">
        <v>94.293833333333339</v>
      </c>
      <c r="Z41" s="6">
        <v>68.394499999999994</v>
      </c>
      <c r="AA41" s="6">
        <v>99.58475</v>
      </c>
    </row>
    <row r="42" spans="2:27" x14ac:dyDescent="0.25">
      <c r="B42" s="2" t="s">
        <v>38</v>
      </c>
      <c r="C42" s="6">
        <v>69.083333333333329</v>
      </c>
      <c r="D42" s="6">
        <v>67.75</v>
      </c>
      <c r="E42" s="6">
        <v>76.959190476190471</v>
      </c>
      <c r="F42" s="6">
        <v>74.91385714285714</v>
      </c>
      <c r="G42" s="6">
        <v>81.398449999999997</v>
      </c>
      <c r="H42" s="6">
        <v>79.835842105263168</v>
      </c>
      <c r="I42" s="6">
        <v>90.450466666666671</v>
      </c>
      <c r="J42" s="6">
        <v>103.35146153846154</v>
      </c>
      <c r="K42" s="6">
        <v>115.99641666666668</v>
      </c>
      <c r="L42" s="6">
        <v>116.66666666666667</v>
      </c>
      <c r="M42" s="6">
        <v>119.91666666666667</v>
      </c>
      <c r="N42" s="6">
        <v>120.5</v>
      </c>
      <c r="O42" s="6">
        <v>112.25</v>
      </c>
      <c r="P42" s="6">
        <v>133.4</v>
      </c>
      <c r="Q42" s="6">
        <v>133.9</v>
      </c>
      <c r="R42" s="6">
        <v>137.14400000000001</v>
      </c>
      <c r="S42" s="6">
        <v>143.2456</v>
      </c>
      <c r="T42" s="6">
        <v>160.67033333333333</v>
      </c>
      <c r="U42" s="6">
        <v>157.7362</v>
      </c>
      <c r="V42" s="6">
        <v>176.16</v>
      </c>
      <c r="W42" s="6">
        <v>185.73622222222221</v>
      </c>
      <c r="X42" s="6">
        <v>199.69133333333332</v>
      </c>
      <c r="Y42" s="6">
        <v>224.16187500000001</v>
      </c>
      <c r="Z42" s="6">
        <v>192.124</v>
      </c>
      <c r="AA42" s="6">
        <v>236.33475000000001</v>
      </c>
    </row>
    <row r="43" spans="2:27" x14ac:dyDescent="0.25">
      <c r="B43" s="2" t="s">
        <v>39</v>
      </c>
      <c r="C43" s="6">
        <v>82.698113207547166</v>
      </c>
      <c r="D43" s="6">
        <v>81.075471698113205</v>
      </c>
      <c r="E43" s="6">
        <v>82.447962264150945</v>
      </c>
      <c r="F43" s="6">
        <v>82.816264150943397</v>
      </c>
      <c r="G43" s="6">
        <v>84.788615384615383</v>
      </c>
      <c r="H43" s="6">
        <v>81.221686274509793</v>
      </c>
      <c r="I43" s="6">
        <v>87.011234042553184</v>
      </c>
      <c r="J43" s="6">
        <v>93.694978260869561</v>
      </c>
      <c r="K43" s="6">
        <v>95.448978723404252</v>
      </c>
      <c r="L43" s="6">
        <v>99.325581395348834</v>
      </c>
      <c r="M43" s="6">
        <v>114.70270270270271</v>
      </c>
      <c r="N43" s="6">
        <v>123.45454545454545</v>
      </c>
      <c r="O43" s="6">
        <v>134.33333333333334</v>
      </c>
      <c r="P43" s="6">
        <v>132.78787878787878</v>
      </c>
      <c r="Q43" s="6">
        <v>141.54838709677421</v>
      </c>
      <c r="R43" s="6">
        <v>156.29565517241377</v>
      </c>
      <c r="S43" s="6">
        <v>148.72800000000001</v>
      </c>
      <c r="T43" s="6">
        <v>197.56973076923077</v>
      </c>
      <c r="U43" s="6">
        <v>233.75186956521739</v>
      </c>
      <c r="V43" s="6">
        <v>254.57250000000002</v>
      </c>
      <c r="W43" s="6">
        <v>290.07125000000002</v>
      </c>
      <c r="X43" s="6">
        <v>308.04233333333332</v>
      </c>
      <c r="Y43" s="6">
        <v>326.90017647058824</v>
      </c>
      <c r="Z43" s="6">
        <v>339.92035294117647</v>
      </c>
      <c r="AA43" s="6">
        <v>343.46517647058823</v>
      </c>
    </row>
    <row r="44" spans="2:27" x14ac:dyDescent="0.25">
      <c r="B44" s="2" t="s">
        <v>40</v>
      </c>
      <c r="C44" s="6">
        <v>79.958904109589042</v>
      </c>
      <c r="D44" s="6">
        <v>76.972602739726028</v>
      </c>
      <c r="E44" s="6">
        <v>78.918945205479446</v>
      </c>
      <c r="F44" s="6">
        <v>79.378513888888889</v>
      </c>
      <c r="G44" s="6">
        <v>81.626376811594213</v>
      </c>
      <c r="H44" s="6">
        <v>83.925132352941176</v>
      </c>
      <c r="I44" s="6">
        <v>85.237328125000005</v>
      </c>
      <c r="J44" s="6">
        <v>88.278033333333326</v>
      </c>
      <c r="K44" s="6">
        <v>94.663499999999999</v>
      </c>
      <c r="L44" s="6">
        <v>99.327272727272728</v>
      </c>
      <c r="M44" s="6">
        <v>105.88461538461539</v>
      </c>
      <c r="N44" s="6">
        <v>109.49019607843137</v>
      </c>
      <c r="O44" s="6">
        <v>123.1063829787234</v>
      </c>
      <c r="P44" s="6">
        <v>129.15909090909091</v>
      </c>
      <c r="Q44" s="6">
        <v>130.67441860465115</v>
      </c>
      <c r="R44" s="6">
        <v>142.48112195121951</v>
      </c>
      <c r="S44" s="6">
        <v>144.48089999999999</v>
      </c>
      <c r="T44" s="6">
        <v>144.74975000000001</v>
      </c>
      <c r="U44" s="6">
        <v>147.93594736842104</v>
      </c>
      <c r="V44" s="6">
        <v>155.66411111111111</v>
      </c>
      <c r="W44" s="6">
        <v>175.41796875</v>
      </c>
      <c r="X44" s="6">
        <v>164.63647058823531</v>
      </c>
      <c r="Y44" s="6">
        <v>159.68651515151515</v>
      </c>
      <c r="Z44" s="6">
        <v>168.805125</v>
      </c>
      <c r="AA44" s="6">
        <v>180.41466666666665</v>
      </c>
    </row>
    <row r="45" spans="2:27" x14ac:dyDescent="0.25">
      <c r="B45" s="2" t="s">
        <v>41</v>
      </c>
      <c r="C45" s="6">
        <v>95.784946236559136</v>
      </c>
      <c r="D45" s="6">
        <v>93.602150537634415</v>
      </c>
      <c r="E45" s="6">
        <v>95.511053763440856</v>
      </c>
      <c r="F45" s="6">
        <v>97.054413043478249</v>
      </c>
      <c r="G45" s="6">
        <v>97.734043956043962</v>
      </c>
      <c r="H45" s="6">
        <v>96.442539325842702</v>
      </c>
      <c r="I45" s="6">
        <v>101.94120238095238</v>
      </c>
      <c r="J45" s="6">
        <v>108.490375</v>
      </c>
      <c r="K45" s="6">
        <v>120.40261333333333</v>
      </c>
      <c r="L45" s="6">
        <v>122.47222222222223</v>
      </c>
      <c r="M45" s="6">
        <v>124.74285714285715</v>
      </c>
      <c r="N45" s="6">
        <v>130.6764705882353</v>
      </c>
      <c r="O45" s="6">
        <v>152.42857142857142</v>
      </c>
      <c r="P45" s="6">
        <v>154.30158730158729</v>
      </c>
      <c r="Q45" s="6">
        <v>160.81967213114754</v>
      </c>
      <c r="R45" s="6">
        <v>171.74314999999999</v>
      </c>
      <c r="S45" s="6">
        <v>168.99836666666667</v>
      </c>
      <c r="T45" s="6">
        <v>185.89631034482761</v>
      </c>
      <c r="U45" s="6">
        <v>193.47071929824563</v>
      </c>
      <c r="V45" s="6">
        <v>194.51721428571429</v>
      </c>
      <c r="W45" s="6">
        <v>214.8295283018868</v>
      </c>
      <c r="X45" s="6">
        <v>212.08726923076924</v>
      </c>
      <c r="Y45" s="6">
        <v>210.46151999999998</v>
      </c>
      <c r="Z45" s="6">
        <v>220.06152083333333</v>
      </c>
      <c r="AA45" s="6">
        <v>225.9158085106383</v>
      </c>
    </row>
    <row r="46" spans="2:27" x14ac:dyDescent="0.25">
      <c r="B46" s="2" t="s">
        <v>42</v>
      </c>
      <c r="C46" s="6">
        <v>73.085106382978722</v>
      </c>
      <c r="D46" s="6">
        <v>73.391304347826093</v>
      </c>
      <c r="E46" s="6">
        <v>78.3232</v>
      </c>
      <c r="F46" s="6">
        <v>74.369045454545457</v>
      </c>
      <c r="G46" s="6">
        <v>78.580926829268293</v>
      </c>
      <c r="H46" s="6">
        <v>77.340769230769226</v>
      </c>
      <c r="I46" s="6">
        <v>77.751783783783779</v>
      </c>
      <c r="J46" s="6">
        <v>77.753394736842097</v>
      </c>
      <c r="K46" s="6">
        <v>88.229837837837835</v>
      </c>
      <c r="L46" s="6">
        <v>93.257142857142853</v>
      </c>
      <c r="M46" s="6">
        <v>97.352941176470594</v>
      </c>
      <c r="N46" s="6">
        <v>117.06896551724138</v>
      </c>
      <c r="O46" s="6">
        <v>147.36000000000001</v>
      </c>
      <c r="P46" s="6">
        <v>150</v>
      </c>
      <c r="Q46" s="6">
        <v>178.68181818181819</v>
      </c>
      <c r="R46" s="6">
        <v>179.99318181818182</v>
      </c>
      <c r="S46" s="6">
        <v>161.40695454545454</v>
      </c>
      <c r="T46" s="6">
        <v>184.14384210526316</v>
      </c>
      <c r="U46" s="6">
        <v>204.31005882352943</v>
      </c>
      <c r="V46" s="6">
        <v>205.91422222222224</v>
      </c>
      <c r="W46" s="6">
        <v>211.1863888888889</v>
      </c>
      <c r="X46" s="6">
        <v>239.21656250000001</v>
      </c>
      <c r="Y46" s="6">
        <v>217.20382352941178</v>
      </c>
      <c r="Z46" s="6">
        <v>255.42506666666668</v>
      </c>
      <c r="AA46" s="6">
        <v>272.37157142857143</v>
      </c>
    </row>
    <row r="47" spans="2:27" x14ac:dyDescent="0.25">
      <c r="B47" s="2" t="s">
        <v>43</v>
      </c>
      <c r="C47" s="6">
        <v>64.59574468085107</v>
      </c>
      <c r="D47" s="6">
        <v>64.869565217391298</v>
      </c>
      <c r="E47" s="6">
        <v>65.139173913043479</v>
      </c>
      <c r="F47" s="6">
        <v>67.796136363636364</v>
      </c>
      <c r="G47" s="6">
        <v>66.46071111111111</v>
      </c>
      <c r="H47" s="6">
        <v>67.791818181818186</v>
      </c>
      <c r="I47" s="6">
        <v>71.225853658536593</v>
      </c>
      <c r="J47" s="6">
        <v>73.437282051282054</v>
      </c>
      <c r="K47" s="6">
        <v>72.641513513513516</v>
      </c>
      <c r="L47" s="6">
        <v>74.51428571428572</v>
      </c>
      <c r="M47" s="6">
        <v>79</v>
      </c>
      <c r="N47" s="6">
        <v>92.461538461538467</v>
      </c>
      <c r="O47" s="6">
        <v>98.090909090909093</v>
      </c>
      <c r="P47" s="6">
        <v>102.31578947368421</v>
      </c>
      <c r="Q47" s="6">
        <v>123.375</v>
      </c>
      <c r="R47" s="6">
        <v>152.39871428571428</v>
      </c>
      <c r="S47" s="6">
        <v>143.08386666666667</v>
      </c>
      <c r="T47" s="6">
        <v>166.20935714285716</v>
      </c>
      <c r="U47" s="6">
        <v>185.2895</v>
      </c>
      <c r="V47" s="6">
        <v>205.99518181818183</v>
      </c>
      <c r="W47" s="6">
        <v>193.72809090909092</v>
      </c>
      <c r="X47" s="6">
        <v>217.251</v>
      </c>
      <c r="Y47" s="6">
        <v>240.678</v>
      </c>
      <c r="Z47" s="6">
        <v>239.58837500000001</v>
      </c>
      <c r="AA47" s="6">
        <v>235.398</v>
      </c>
    </row>
    <row r="48" spans="2:27" x14ac:dyDescent="0.25">
      <c r="B48" s="2" t="s">
        <v>44</v>
      </c>
      <c r="C48" s="6">
        <v>64</v>
      </c>
      <c r="D48" s="6">
        <v>64.564102564102569</v>
      </c>
      <c r="E48" s="6">
        <v>65.006126582278483</v>
      </c>
      <c r="F48" s="6">
        <v>66.410428571428568</v>
      </c>
      <c r="G48" s="6">
        <v>67.576027777777782</v>
      </c>
      <c r="H48" s="6">
        <v>70.950999999999993</v>
      </c>
      <c r="I48" s="6">
        <v>75.513500000000008</v>
      </c>
      <c r="J48" s="6">
        <v>81.263709090909089</v>
      </c>
      <c r="K48" s="6">
        <v>92.201080000000005</v>
      </c>
      <c r="L48" s="6">
        <v>94.530612244897952</v>
      </c>
      <c r="M48" s="6">
        <v>96.416666666666671</v>
      </c>
      <c r="N48" s="6">
        <v>110.77272727272727</v>
      </c>
      <c r="O48" s="6">
        <v>122.88095238095238</v>
      </c>
      <c r="P48" s="6">
        <v>125.6</v>
      </c>
      <c r="Q48" s="6">
        <v>142.51428571428571</v>
      </c>
      <c r="R48" s="6">
        <v>163.10334374999999</v>
      </c>
      <c r="S48" s="6">
        <v>165.56851612903225</v>
      </c>
      <c r="T48" s="6">
        <v>175.29120689655173</v>
      </c>
      <c r="U48" s="6">
        <v>192.60760714285715</v>
      </c>
      <c r="V48" s="6">
        <v>194.0491785714286</v>
      </c>
      <c r="W48" s="6">
        <v>225.52207999999999</v>
      </c>
      <c r="X48" s="6">
        <v>232.52562499999999</v>
      </c>
      <c r="Y48" s="6">
        <v>210.63003846153848</v>
      </c>
      <c r="Z48" s="6">
        <v>230.95120833333334</v>
      </c>
      <c r="AA48" s="6">
        <v>236.24708695652174</v>
      </c>
    </row>
    <row r="49" spans="2:27" x14ac:dyDescent="0.25">
      <c r="B49" s="2" t="s">
        <v>45</v>
      </c>
      <c r="C49" s="6">
        <v>67.298245614035082</v>
      </c>
      <c r="D49" s="6">
        <v>67.664705882352948</v>
      </c>
      <c r="E49" s="6">
        <v>68.322831395348842</v>
      </c>
      <c r="F49" s="6">
        <v>69.614470588235292</v>
      </c>
      <c r="G49" s="6">
        <v>71.527412499999997</v>
      </c>
      <c r="H49" s="6">
        <v>69.615796178343956</v>
      </c>
      <c r="I49" s="6">
        <v>73.627479452054786</v>
      </c>
      <c r="J49" s="6">
        <v>79.461748201438851</v>
      </c>
      <c r="K49" s="6">
        <v>86.643310606060595</v>
      </c>
      <c r="L49" s="6">
        <v>89.944444444444443</v>
      </c>
      <c r="M49" s="6">
        <v>89.173228346456696</v>
      </c>
      <c r="N49" s="6">
        <v>99.22608695652174</v>
      </c>
      <c r="O49" s="6">
        <v>116.44339622641509</v>
      </c>
      <c r="P49" s="6">
        <v>122.23469387755102</v>
      </c>
      <c r="Q49" s="6">
        <v>141.91860465116278</v>
      </c>
      <c r="R49" s="6">
        <v>150.49338554216865</v>
      </c>
      <c r="S49" s="6">
        <v>151.60186419753086</v>
      </c>
      <c r="T49" s="6">
        <v>179.6193698630137</v>
      </c>
      <c r="U49" s="6">
        <v>185.93872857142856</v>
      </c>
      <c r="V49" s="6">
        <v>187.14641791044775</v>
      </c>
      <c r="W49" s="6">
        <v>216.88413333333335</v>
      </c>
      <c r="X49" s="6">
        <v>219.96955932203389</v>
      </c>
      <c r="Y49" s="6">
        <v>219.13</v>
      </c>
      <c r="Z49" s="6">
        <v>231.42329310344829</v>
      </c>
      <c r="AA49" s="6">
        <v>231.16235714285713</v>
      </c>
    </row>
    <row r="50" spans="2:27" x14ac:dyDescent="0.25">
      <c r="B50" s="2" t="s">
        <v>46</v>
      </c>
      <c r="C50" s="6">
        <v>59.508771929824562</v>
      </c>
      <c r="D50" s="6">
        <v>61.017857142857146</v>
      </c>
      <c r="E50" s="6">
        <v>62.383517857142856</v>
      </c>
      <c r="F50" s="6">
        <v>63.043818181818182</v>
      </c>
      <c r="G50" s="6">
        <v>65.269830188679251</v>
      </c>
      <c r="H50" s="6">
        <v>62.255529411764712</v>
      </c>
      <c r="I50" s="6">
        <v>68.835244444444442</v>
      </c>
      <c r="J50" s="6">
        <v>72.43068181818181</v>
      </c>
      <c r="K50" s="6">
        <v>84.630099999999999</v>
      </c>
      <c r="L50" s="6">
        <v>86.84615384615384</v>
      </c>
      <c r="M50" s="6">
        <v>85</v>
      </c>
      <c r="N50" s="6">
        <v>97.117647058823536</v>
      </c>
      <c r="O50" s="6">
        <v>105.60606060606061</v>
      </c>
      <c r="P50" s="6">
        <v>106.96969696969697</v>
      </c>
      <c r="Q50" s="6">
        <v>118.3225806451613</v>
      </c>
      <c r="R50" s="6">
        <v>116.56825806451613</v>
      </c>
      <c r="S50" s="6">
        <v>122.51113333333333</v>
      </c>
      <c r="T50" s="6">
        <v>135.05724137931034</v>
      </c>
      <c r="U50" s="6">
        <v>128.15333333333334</v>
      </c>
      <c r="V50" s="6">
        <v>135.01057142857141</v>
      </c>
      <c r="W50" s="6">
        <v>144.10476923076925</v>
      </c>
      <c r="X50" s="6">
        <v>138.14995999999999</v>
      </c>
      <c r="Y50" s="6">
        <v>136.23108695652175</v>
      </c>
      <c r="Z50" s="6">
        <v>156.17414285714287</v>
      </c>
      <c r="AA50" s="6">
        <v>144.2338</v>
      </c>
    </row>
    <row r="51" spans="2:27" x14ac:dyDescent="0.25">
      <c r="B51" s="2" t="s">
        <v>47</v>
      </c>
      <c r="C51" s="6">
        <v>77.910958904109592</v>
      </c>
      <c r="D51" s="6">
        <v>76.870748299319729</v>
      </c>
      <c r="E51" s="6">
        <v>77.779557823129267</v>
      </c>
      <c r="F51" s="6">
        <v>78.844854166666664</v>
      </c>
      <c r="G51" s="6">
        <v>80.323007246376804</v>
      </c>
      <c r="H51" s="6">
        <v>81.363038167938925</v>
      </c>
      <c r="I51" s="6">
        <v>85.106845528455281</v>
      </c>
      <c r="J51" s="6">
        <v>90.093191304347826</v>
      </c>
      <c r="K51" s="6">
        <v>94.89855045871559</v>
      </c>
      <c r="L51" s="6">
        <v>96.398148148148152</v>
      </c>
      <c r="M51" s="6">
        <v>100.57281553398059</v>
      </c>
      <c r="N51" s="6">
        <v>105.38775510204081</v>
      </c>
      <c r="O51" s="6">
        <v>119.60869565217391</v>
      </c>
      <c r="P51" s="6">
        <v>123.8</v>
      </c>
      <c r="Q51" s="6">
        <v>132.2439024390244</v>
      </c>
      <c r="R51" s="6">
        <v>144.74664473684209</v>
      </c>
      <c r="S51" s="6">
        <v>145.47899999999998</v>
      </c>
      <c r="T51" s="6">
        <v>155.47889189189189</v>
      </c>
      <c r="U51" s="6">
        <v>161.54207142857143</v>
      </c>
      <c r="V51" s="6">
        <v>168.4996153846154</v>
      </c>
      <c r="W51" s="6">
        <v>193.99056666666667</v>
      </c>
      <c r="X51" s="6">
        <v>198.41844827586209</v>
      </c>
      <c r="Y51" s="6">
        <v>193.41445762711862</v>
      </c>
      <c r="Z51" s="6">
        <v>206.22158181818182</v>
      </c>
      <c r="AA51" s="6">
        <v>210.56990740740741</v>
      </c>
    </row>
    <row r="52" spans="2:27" x14ac:dyDescent="0.25">
      <c r="B52" s="2" t="s">
        <v>48</v>
      </c>
      <c r="C52" s="6">
        <v>61.514905149051494</v>
      </c>
      <c r="D52" s="6">
        <v>61.179836512261581</v>
      </c>
      <c r="E52" s="6">
        <v>62.138122562674091</v>
      </c>
      <c r="F52" s="6">
        <v>63.051939306358378</v>
      </c>
      <c r="G52" s="6">
        <v>66.226088957055225</v>
      </c>
      <c r="H52" s="6">
        <v>63.987102893890679</v>
      </c>
      <c r="I52" s="6">
        <v>69.754021978021967</v>
      </c>
      <c r="J52" s="6">
        <v>73.944719844357962</v>
      </c>
      <c r="K52" s="6">
        <v>82.058282700421927</v>
      </c>
      <c r="L52" s="6">
        <v>86.407079646017692</v>
      </c>
      <c r="M52" s="6">
        <v>90.637209302325587</v>
      </c>
      <c r="N52" s="6">
        <v>97.781725888324871</v>
      </c>
      <c r="O52" s="6">
        <v>114.10227272727273</v>
      </c>
      <c r="P52" s="6">
        <v>118.68674698795181</v>
      </c>
      <c r="Q52" s="6">
        <v>123.76623376623377</v>
      </c>
      <c r="R52" s="6">
        <v>140.114</v>
      </c>
      <c r="S52" s="6">
        <v>137.20229629629628</v>
      </c>
      <c r="T52" s="6">
        <v>154.7727786885246</v>
      </c>
      <c r="U52" s="6">
        <v>167.62604587155965</v>
      </c>
      <c r="V52" s="6">
        <v>172.99731067961164</v>
      </c>
      <c r="W52" s="6">
        <v>193.62086170212766</v>
      </c>
      <c r="X52" s="6">
        <v>206.99770786516856</v>
      </c>
      <c r="Y52" s="6">
        <v>208.89181395348837</v>
      </c>
      <c r="Z52" s="6">
        <v>211.95645348837209</v>
      </c>
      <c r="AA52" s="6">
        <v>214.62325000000001</v>
      </c>
    </row>
    <row r="53" spans="2:27" x14ac:dyDescent="0.25">
      <c r="B53" s="2" t="s">
        <v>49</v>
      </c>
      <c r="C53" s="6">
        <v>69.626865671641795</v>
      </c>
      <c r="D53" s="6">
        <v>68.368421052631575</v>
      </c>
      <c r="E53" s="6">
        <v>68.196060606060598</v>
      </c>
      <c r="F53" s="6">
        <v>71.945136000000005</v>
      </c>
      <c r="G53" s="6">
        <v>74.035581967213119</v>
      </c>
      <c r="H53" s="6">
        <v>72.337249999999997</v>
      </c>
      <c r="I53" s="6">
        <v>75.775873873873863</v>
      </c>
      <c r="J53" s="6">
        <v>77.553065420560742</v>
      </c>
      <c r="K53" s="6">
        <v>84.323407766990286</v>
      </c>
      <c r="L53" s="6">
        <v>87.851485148514854</v>
      </c>
      <c r="M53" s="6">
        <v>90.206185567010309</v>
      </c>
      <c r="N53" s="6">
        <v>96.703296703296701</v>
      </c>
      <c r="O53" s="6">
        <v>105.10588235294118</v>
      </c>
      <c r="P53" s="6">
        <v>109.86585365853658</v>
      </c>
      <c r="Q53" s="6">
        <v>120.27272727272727</v>
      </c>
      <c r="R53" s="6">
        <v>140.43623188405797</v>
      </c>
      <c r="S53" s="6">
        <v>143.27358208955224</v>
      </c>
      <c r="T53" s="6">
        <v>149.03706153846153</v>
      </c>
      <c r="U53" s="6">
        <v>163.08996551724138</v>
      </c>
      <c r="V53" s="6">
        <v>171.96192592592593</v>
      </c>
      <c r="W53" s="6">
        <v>185.64401960784312</v>
      </c>
      <c r="X53" s="6">
        <v>199.40776000000002</v>
      </c>
      <c r="Y53" s="6">
        <v>206.03848979591837</v>
      </c>
      <c r="Z53" s="6">
        <v>214.13900000000001</v>
      </c>
      <c r="AA53" s="6">
        <v>221.67014893617022</v>
      </c>
    </row>
    <row r="54" spans="2:27" x14ac:dyDescent="0.25">
      <c r="B54" s="2" t="s">
        <v>50</v>
      </c>
      <c r="C54" s="6">
        <v>70.097463622233974</v>
      </c>
      <c r="D54" s="6">
        <v>69.465888981013947</v>
      </c>
      <c r="E54" s="6">
        <v>70.615056519024265</v>
      </c>
      <c r="F54" s="6">
        <v>72.192875913399249</v>
      </c>
      <c r="G54" s="6">
        <v>73.843883299214056</v>
      </c>
      <c r="H54" s="6">
        <v>72.873520500472395</v>
      </c>
      <c r="I54" s="6">
        <v>77.243369970733298</v>
      </c>
      <c r="J54" s="6">
        <v>82.331118775322082</v>
      </c>
      <c r="K54" s="6">
        <v>88.159348862112907</v>
      </c>
      <c r="L54" s="6">
        <v>91.962439444654891</v>
      </c>
      <c r="M54" s="6">
        <v>95.548973352964779</v>
      </c>
      <c r="N54" s="6">
        <v>102.40939957912373</v>
      </c>
      <c r="O54" s="6">
        <v>114.67746933592586</v>
      </c>
      <c r="P54" s="6">
        <v>120.72988286206277</v>
      </c>
      <c r="Q54" s="6">
        <v>131.04859579064538</v>
      </c>
      <c r="R54" s="6">
        <v>142.96473938480176</v>
      </c>
      <c r="S54" s="6">
        <v>142.27808857575727</v>
      </c>
      <c r="T54" s="6">
        <v>155.64115735332223</v>
      </c>
      <c r="U54" s="6">
        <v>162.7922447724504</v>
      </c>
      <c r="V54" s="6">
        <v>168.58650883883215</v>
      </c>
      <c r="W54" s="6">
        <v>184.43894384736612</v>
      </c>
      <c r="X54" s="6">
        <v>190.66823684761107</v>
      </c>
      <c r="Y54" s="6">
        <v>192.45471814158449</v>
      </c>
      <c r="Z54" s="6">
        <v>204.26872882786142</v>
      </c>
      <c r="AA54" s="6">
        <v>208.9135210072898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3C7BA-002F-4A23-B723-D0B98CCADBD0}">
  <sheetPr>
    <tabColor theme="9" tint="0.79998168889431442"/>
  </sheetPr>
  <dimension ref="B2:AF71"/>
  <sheetViews>
    <sheetView showGridLines="0" showRowColHeaders="0" workbookViewId="0">
      <selection activeCell="X4" sqref="X4:AA4"/>
    </sheetView>
  </sheetViews>
  <sheetFormatPr baseColWidth="10" defaultRowHeight="12" x14ac:dyDescent="0.25"/>
  <cols>
    <col min="1" max="1" width="11.42578125" style="25"/>
    <col min="2" max="2" width="22.42578125" style="26" customWidth="1"/>
    <col min="3" max="27" width="8.42578125" style="26" customWidth="1"/>
    <col min="28" max="16384" width="11.42578125" style="25"/>
  </cols>
  <sheetData>
    <row r="2" spans="2:32" x14ac:dyDescent="0.25">
      <c r="AB2" s="71"/>
      <c r="AC2" s="71"/>
      <c r="AD2" s="71"/>
      <c r="AE2" s="71"/>
      <c r="AF2" s="71"/>
    </row>
    <row r="3" spans="2:32" x14ac:dyDescent="0.25">
      <c r="AB3" s="71"/>
      <c r="AC3" s="71"/>
      <c r="AD3" s="71"/>
      <c r="AE3" s="71"/>
      <c r="AF3" s="71"/>
    </row>
    <row r="4" spans="2:32" ht="37.799999999999997" customHeight="1" x14ac:dyDescent="0.25">
      <c r="B4" s="86" t="str">
        <f>P_gjsn_leveranse!E1</f>
        <v>Gjennomsnittlig melkeleveranse per leverandør i Trøndelag 1995 - 2019 i tusen liter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31" t="s">
        <v>120</v>
      </c>
      <c r="Q4" s="31" t="s">
        <v>120</v>
      </c>
      <c r="R4" s="31" t="s">
        <v>120</v>
      </c>
      <c r="S4" s="31" t="s">
        <v>120</v>
      </c>
      <c r="T4" s="31" t="s">
        <v>120</v>
      </c>
      <c r="U4" s="31" t="s">
        <v>120</v>
      </c>
      <c r="V4" s="31" t="s">
        <v>120</v>
      </c>
      <c r="W4" s="31" t="s">
        <v>120</v>
      </c>
      <c r="X4" s="87" t="s">
        <v>54</v>
      </c>
      <c r="Y4" s="87"/>
      <c r="Z4" s="87"/>
      <c r="AA4" s="87"/>
      <c r="AB4" s="71"/>
      <c r="AC4" s="71"/>
      <c r="AD4" s="71"/>
      <c r="AE4" s="71"/>
      <c r="AF4" s="71"/>
    </row>
    <row r="5" spans="2:32" ht="16.8" customHeight="1" x14ac:dyDescent="0.25">
      <c r="B5" s="31" t="s">
        <v>53</v>
      </c>
      <c r="C5" s="36">
        <f>IF(P_gjsn_leveranse!C5=0," ",P_gjsn_leveranse!C5)</f>
        <v>1995</v>
      </c>
      <c r="D5" s="36">
        <f>IF(P_gjsn_leveranse!D5=0," ",P_gjsn_leveranse!D5)</f>
        <v>1996</v>
      </c>
      <c r="E5" s="36">
        <f>IF(P_gjsn_leveranse!E5=0," ",P_gjsn_leveranse!E5)</f>
        <v>1997</v>
      </c>
      <c r="F5" s="36">
        <f>IF(P_gjsn_leveranse!F5=0," ",P_gjsn_leveranse!F5)</f>
        <v>1998</v>
      </c>
      <c r="G5" s="36">
        <f>IF(P_gjsn_leveranse!G5=0," ",P_gjsn_leveranse!G5)</f>
        <v>1999</v>
      </c>
      <c r="H5" s="36">
        <f>IF(P_gjsn_leveranse!H5=0," ",P_gjsn_leveranse!H5)</f>
        <v>2000</v>
      </c>
      <c r="I5" s="36">
        <f>IF(P_gjsn_leveranse!I5=0," ",P_gjsn_leveranse!I5)</f>
        <v>2001</v>
      </c>
      <c r="J5" s="36">
        <f>IF(P_gjsn_leveranse!J5=0," ",P_gjsn_leveranse!J5)</f>
        <v>2002</v>
      </c>
      <c r="K5" s="36">
        <f>IF(P_gjsn_leveranse!K5=0," ",P_gjsn_leveranse!K5)</f>
        <v>2003</v>
      </c>
      <c r="L5" s="36">
        <f>IF(P_gjsn_leveranse!L5=0," ",P_gjsn_leveranse!L5)</f>
        <v>2004</v>
      </c>
      <c r="M5" s="36">
        <f>IF(P_gjsn_leveranse!M5=0," ",P_gjsn_leveranse!M5)</f>
        <v>2005</v>
      </c>
      <c r="N5" s="36">
        <f>IF(P_gjsn_leveranse!N5=0," ",P_gjsn_leveranse!N5)</f>
        <v>2006</v>
      </c>
      <c r="O5" s="36">
        <f>IF(P_gjsn_leveranse!O5=0," ",P_gjsn_leveranse!O5)</f>
        <v>2007</v>
      </c>
      <c r="P5" s="36">
        <f>IF(P_gjsn_leveranse!P5=0," ",P_gjsn_leveranse!P5)</f>
        <v>2008</v>
      </c>
      <c r="Q5" s="36">
        <f>IF(P_gjsn_leveranse!Q5=0," ",P_gjsn_leveranse!Q5)</f>
        <v>2009</v>
      </c>
      <c r="R5" s="36">
        <f>IF(P_gjsn_leveranse!R5=0," ",P_gjsn_leveranse!R5)</f>
        <v>2010</v>
      </c>
      <c r="S5" s="36">
        <f>IF(P_gjsn_leveranse!S5=0," ",P_gjsn_leveranse!S5)</f>
        <v>2011</v>
      </c>
      <c r="T5" s="36">
        <f>IF(P_gjsn_leveranse!T5=0," ",P_gjsn_leveranse!T5)</f>
        <v>2012</v>
      </c>
      <c r="U5" s="36">
        <f>IF(P_gjsn_leveranse!U5=0," ",P_gjsn_leveranse!U5)</f>
        <v>2013</v>
      </c>
      <c r="V5" s="36">
        <f>IF(P_gjsn_leveranse!V5=0," ",P_gjsn_leveranse!V5)</f>
        <v>2014</v>
      </c>
      <c r="W5" s="36">
        <f>IF(P_gjsn_leveranse!W5=0," ",P_gjsn_leveranse!W5)</f>
        <v>2015</v>
      </c>
      <c r="X5" s="36">
        <f>IF(P_gjsn_leveranse!X5=0," ",P_gjsn_leveranse!X5)</f>
        <v>2016</v>
      </c>
      <c r="Y5" s="36">
        <f>IF(P_gjsn_leveranse!Y5=0," ",P_gjsn_leveranse!Y5)</f>
        <v>2017</v>
      </c>
      <c r="Z5" s="36">
        <f>IF(P_gjsn_leveranse!Z5=0," ",P_gjsn_leveranse!Z5)</f>
        <v>2018</v>
      </c>
      <c r="AA5" s="36">
        <f>IF(P_gjsn_leveranse!AA5=0," ",P_gjsn_leveranse!AA5)</f>
        <v>2019</v>
      </c>
      <c r="AB5" s="71"/>
      <c r="AC5" s="71"/>
      <c r="AD5" s="71"/>
      <c r="AE5" s="71"/>
      <c r="AF5" s="71"/>
    </row>
    <row r="6" spans="2:32" x14ac:dyDescent="0.25">
      <c r="B6" s="30" t="str">
        <f>IF(P_gjsn_leveranse!B6=0," ",P_gjsn_leveranse!B6)</f>
        <v>5001 Trondheim</v>
      </c>
      <c r="C6" s="32">
        <f>IF(P_gjsn_leveranse!C6=0," ",P_gjsn_leveranse!C6)</f>
        <v>78.58620689655173</v>
      </c>
      <c r="D6" s="32">
        <f>IF(P_gjsn_leveranse!D6=0," ",P_gjsn_leveranse!D6)</f>
        <v>77.674418604651166</v>
      </c>
      <c r="E6" s="32">
        <f>IF(P_gjsn_leveranse!E6=0," ",P_gjsn_leveranse!E6)</f>
        <v>77.489130952380961</v>
      </c>
      <c r="F6" s="32">
        <f>IF(P_gjsn_leveranse!F6=0," ",P_gjsn_leveranse!F6)</f>
        <v>78.732197530864198</v>
      </c>
      <c r="G6" s="32">
        <f>IF(P_gjsn_leveranse!G6=0," ",P_gjsn_leveranse!G6)</f>
        <v>79.755462499999993</v>
      </c>
      <c r="H6" s="32">
        <f>IF(P_gjsn_leveranse!H6=0," ",P_gjsn_leveranse!H6)</f>
        <v>76.26467105263157</v>
      </c>
      <c r="I6" s="32">
        <f>IF(P_gjsn_leveranse!I6=0," ",P_gjsn_leveranse!I6)</f>
        <v>80.267970149253728</v>
      </c>
      <c r="J6" s="32">
        <f>IF(P_gjsn_leveranse!J6=0," ",P_gjsn_leveranse!J6)</f>
        <v>86.93442372881357</v>
      </c>
      <c r="K6" s="32">
        <f>IF(P_gjsn_leveranse!K6=0," ",P_gjsn_leveranse!K6)</f>
        <v>89.294107142857143</v>
      </c>
      <c r="L6" s="32">
        <f>IF(P_gjsn_leveranse!L6=0," ",P_gjsn_leveranse!L6)</f>
        <v>96.09615384615384</v>
      </c>
      <c r="M6" s="32">
        <f>IF(P_gjsn_leveranse!M6=0," ",P_gjsn_leveranse!M6)</f>
        <v>96.78</v>
      </c>
      <c r="N6" s="32">
        <f>IF(P_gjsn_leveranse!N6=0," ",P_gjsn_leveranse!N6)</f>
        <v>105.51162790697674</v>
      </c>
      <c r="O6" s="32">
        <f>IF(P_gjsn_leveranse!O6=0," ",P_gjsn_leveranse!O6)</f>
        <v>120.02564102564102</v>
      </c>
      <c r="P6" s="32">
        <f>IF(P_gjsn_leveranse!P6=0," ",P_gjsn_leveranse!P6)</f>
        <v>122.47222222222223</v>
      </c>
      <c r="Q6" s="32">
        <f>IF(P_gjsn_leveranse!Q6=0," ",P_gjsn_leveranse!Q6)</f>
        <v>128.47058823529412</v>
      </c>
      <c r="R6" s="32">
        <f>IF(P_gjsn_leveranse!R6=0," ",P_gjsn_leveranse!R6)</f>
        <v>138.7651515151515</v>
      </c>
      <c r="S6" s="32">
        <f>IF(P_gjsn_leveranse!S6=0," ",P_gjsn_leveranse!S6)</f>
        <v>132.26320588235293</v>
      </c>
      <c r="T6" s="32">
        <f>IF(P_gjsn_leveranse!T6=0," ",P_gjsn_leveranse!T6)</f>
        <v>137.58421212121215</v>
      </c>
      <c r="U6" s="32">
        <f>IF(P_gjsn_leveranse!U6=0," ",P_gjsn_leveranse!U6)</f>
        <v>147.67583870967741</v>
      </c>
      <c r="V6" s="32">
        <f>IF(P_gjsn_leveranse!V6=0," ",P_gjsn_leveranse!V6)</f>
        <v>149.92713793103448</v>
      </c>
      <c r="W6" s="32">
        <f>IF(P_gjsn_leveranse!W6=0," ",P_gjsn_leveranse!W6)</f>
        <v>168.69726923076922</v>
      </c>
      <c r="X6" s="32">
        <f>IF(P_gjsn_leveranse!X6=0," ",P_gjsn_leveranse!X6)</f>
        <v>174.40196</v>
      </c>
      <c r="Y6" s="32">
        <f>IF(P_gjsn_leveranse!Y6=0," ",P_gjsn_leveranse!Y6)</f>
        <v>140.83548148148148</v>
      </c>
      <c r="Z6" s="32">
        <f>IF(P_gjsn_leveranse!Z6=0," ",P_gjsn_leveranse!Z6)</f>
        <v>154.30645454545456</v>
      </c>
      <c r="AA6" s="32">
        <f>IF(P_gjsn_leveranse!AA6=0," ",P_gjsn_leveranse!AA6)</f>
        <v>148.79686363636364</v>
      </c>
      <c r="AB6" s="71"/>
      <c r="AC6" s="71"/>
      <c r="AD6" s="71"/>
      <c r="AE6" s="71"/>
      <c r="AF6" s="71"/>
    </row>
    <row r="7" spans="2:32" x14ac:dyDescent="0.25">
      <c r="B7" s="30" t="str">
        <f>IF(P_gjsn_leveranse!B7=0," ",P_gjsn_leveranse!B7)</f>
        <v>5004 Steinkjer</v>
      </c>
      <c r="C7" s="32">
        <f>IF(P_gjsn_leveranse!C7=0," ",P_gjsn_leveranse!C7)</f>
        <v>84.426356589147289</v>
      </c>
      <c r="D7" s="32">
        <f>IF(P_gjsn_leveranse!D7=0," ",P_gjsn_leveranse!D7)</f>
        <v>83.810389610389606</v>
      </c>
      <c r="E7" s="32">
        <f>IF(P_gjsn_leveranse!E7=0," ",P_gjsn_leveranse!E7)</f>
        <v>84.488116580310887</v>
      </c>
      <c r="F7" s="32">
        <f>IF(P_gjsn_leveranse!F7=0," ",P_gjsn_leveranse!F7)</f>
        <v>86.67384736842105</v>
      </c>
      <c r="G7" s="32">
        <f>IF(P_gjsn_leveranse!G7=0," ",P_gjsn_leveranse!G7)</f>
        <v>87.743643051771116</v>
      </c>
      <c r="H7" s="32">
        <f>IF(P_gjsn_leveranse!H7=0," ",P_gjsn_leveranse!H7)</f>
        <v>86.807603988603987</v>
      </c>
      <c r="I7" s="32">
        <f>IF(P_gjsn_leveranse!I7=0," ",P_gjsn_leveranse!I7)</f>
        <v>91.085987692307697</v>
      </c>
      <c r="J7" s="32">
        <f>IF(P_gjsn_leveranse!J7=0," ",P_gjsn_leveranse!J7)</f>
        <v>100.3744684385382</v>
      </c>
      <c r="K7" s="32">
        <f>IF(P_gjsn_leveranse!K7=0," ",P_gjsn_leveranse!K7)</f>
        <v>111.06389208633094</v>
      </c>
      <c r="L7" s="32">
        <f>IF(P_gjsn_leveranse!L7=0," ",P_gjsn_leveranse!L7)</f>
        <v>114.5912408759124</v>
      </c>
      <c r="M7" s="32">
        <f>IF(P_gjsn_leveranse!M7=0," ",P_gjsn_leveranse!M7)</f>
        <v>119.38022813688212</v>
      </c>
      <c r="N7" s="32">
        <f>IF(P_gjsn_leveranse!N7=0," ",P_gjsn_leveranse!N7)</f>
        <v>127.39344262295081</v>
      </c>
      <c r="O7" s="32">
        <f>IF(P_gjsn_leveranse!O7=0," ",P_gjsn_leveranse!O7)</f>
        <v>151.79166666666666</v>
      </c>
      <c r="P7" s="32">
        <f>IF(P_gjsn_leveranse!P7=0," ",P_gjsn_leveranse!P7)</f>
        <v>154.70243902439023</v>
      </c>
      <c r="Q7" s="32">
        <f>IF(P_gjsn_leveranse!Q7=0," ",P_gjsn_leveranse!Q7)</f>
        <v>168.35828877005346</v>
      </c>
      <c r="R7" s="32">
        <f>IF(P_gjsn_leveranse!R7=0," ",P_gjsn_leveranse!R7)</f>
        <v>177.04425139664804</v>
      </c>
      <c r="S7" s="32">
        <f>IF(P_gjsn_leveranse!S7=0," ",P_gjsn_leveranse!S7)</f>
        <v>173.76518994413408</v>
      </c>
      <c r="T7" s="32">
        <f>IF(P_gjsn_leveranse!T7=0," ",P_gjsn_leveranse!T7)</f>
        <v>191.51960119047621</v>
      </c>
      <c r="U7" s="32">
        <f>IF(P_gjsn_leveranse!U7=0," ",P_gjsn_leveranse!U7)</f>
        <v>194.87502484472051</v>
      </c>
      <c r="V7" s="32">
        <f>IF(P_gjsn_leveranse!V7=0," ",P_gjsn_leveranse!V7)</f>
        <v>197.88820394736842</v>
      </c>
      <c r="W7" s="32">
        <f>IF(P_gjsn_leveranse!W7=0," ",P_gjsn_leveranse!W7)</f>
        <v>226.56883458646615</v>
      </c>
      <c r="X7" s="32">
        <f>IF(P_gjsn_leveranse!X7=0," ",P_gjsn_leveranse!X7)</f>
        <v>236.24321093750001</v>
      </c>
      <c r="Y7" s="32">
        <f>IF(P_gjsn_leveranse!Y7=0," ",P_gjsn_leveranse!Y7)</f>
        <v>234.20031451612903</v>
      </c>
      <c r="Z7" s="32">
        <f>IF(P_gjsn_leveranse!Z7=0," ",P_gjsn_leveranse!Z7)</f>
        <v>244.13212195121952</v>
      </c>
      <c r="AA7" s="32">
        <f>IF(P_gjsn_leveranse!AA7=0," ",P_gjsn_leveranse!AA7)</f>
        <v>247.34822033898305</v>
      </c>
      <c r="AB7" s="71"/>
      <c r="AC7" s="71"/>
      <c r="AD7" s="71"/>
      <c r="AE7" s="71"/>
      <c r="AF7" s="71"/>
    </row>
    <row r="8" spans="2:32" x14ac:dyDescent="0.25">
      <c r="B8" s="30" t="str">
        <f>IF(P_gjsn_leveranse!B8=0," ",P_gjsn_leveranse!B8)</f>
        <v>5005 Namsos</v>
      </c>
      <c r="C8" s="32">
        <f>IF(P_gjsn_leveranse!C8=0," ",P_gjsn_leveranse!C8)</f>
        <v>68.61643835616438</v>
      </c>
      <c r="D8" s="32">
        <f>IF(P_gjsn_leveranse!D8=0," ",P_gjsn_leveranse!D8)</f>
        <v>67.767123287671239</v>
      </c>
      <c r="E8" s="32">
        <f>IF(P_gjsn_leveranse!E8=0," ",P_gjsn_leveranse!E8)</f>
        <v>68.388972602739727</v>
      </c>
      <c r="F8" s="32">
        <f>IF(P_gjsn_leveranse!F8=0," ",P_gjsn_leveranse!F8)</f>
        <v>69.389042253521126</v>
      </c>
      <c r="G8" s="32">
        <f>IF(P_gjsn_leveranse!G8=0," ",P_gjsn_leveranse!G8)</f>
        <v>68.98681690140846</v>
      </c>
      <c r="H8" s="32">
        <f>IF(P_gjsn_leveranse!H8=0," ",P_gjsn_leveranse!H8)</f>
        <v>64.192014285714279</v>
      </c>
      <c r="I8" s="32">
        <f>IF(P_gjsn_leveranse!I8=0," ",P_gjsn_leveranse!I8)</f>
        <v>68.752754098360654</v>
      </c>
      <c r="J8" s="32">
        <f>IF(P_gjsn_leveranse!J8=0," ",P_gjsn_leveranse!J8)</f>
        <v>69.094983333333332</v>
      </c>
      <c r="K8" s="32">
        <f>IF(P_gjsn_leveranse!K8=0," ",P_gjsn_leveranse!K8)</f>
        <v>78.69080392156863</v>
      </c>
      <c r="L8" s="32">
        <f>IF(P_gjsn_leveranse!L8=0," ",P_gjsn_leveranse!L8)</f>
        <v>85.478260869565219</v>
      </c>
      <c r="M8" s="32">
        <f>IF(P_gjsn_leveranse!M8=0," ",P_gjsn_leveranse!M8)</f>
        <v>88.068181818181813</v>
      </c>
      <c r="N8" s="32">
        <f>IF(P_gjsn_leveranse!N8=0," ",P_gjsn_leveranse!N8)</f>
        <v>90.61904761904762</v>
      </c>
      <c r="O8" s="32">
        <f>IF(P_gjsn_leveranse!O8=0," ",P_gjsn_leveranse!O8)</f>
        <v>126.5</v>
      </c>
      <c r="P8" s="32">
        <f>IF(P_gjsn_leveranse!P8=0," ",P_gjsn_leveranse!P8)</f>
        <v>126.66666666666667</v>
      </c>
      <c r="Q8" s="32">
        <f>IF(P_gjsn_leveranse!Q8=0," ",P_gjsn_leveranse!Q8)</f>
        <v>154.66666666666666</v>
      </c>
      <c r="R8" s="32">
        <f>IF(P_gjsn_leveranse!R8=0," ",P_gjsn_leveranse!R8)</f>
        <v>161.17244444444444</v>
      </c>
      <c r="S8" s="32">
        <f>IF(P_gjsn_leveranse!S8=0," ",P_gjsn_leveranse!S8)</f>
        <v>155.24218518518518</v>
      </c>
      <c r="T8" s="32">
        <f>IF(P_gjsn_leveranse!T8=0," ",P_gjsn_leveranse!T8)</f>
        <v>173.29192</v>
      </c>
      <c r="U8" s="32">
        <f>IF(P_gjsn_leveranse!U8=0," ",P_gjsn_leveranse!U8)</f>
        <v>202.84190476190477</v>
      </c>
      <c r="V8" s="32">
        <f>IF(P_gjsn_leveranse!V8=0," ",P_gjsn_leveranse!V8)</f>
        <v>181.49729166666668</v>
      </c>
      <c r="W8" s="32">
        <f>IF(P_gjsn_leveranse!W8=0," ",P_gjsn_leveranse!W8)</f>
        <v>216.29000000000002</v>
      </c>
      <c r="X8" s="32">
        <f>IF(P_gjsn_leveranse!X8=0," ",P_gjsn_leveranse!X8)</f>
        <v>209.39795238095238</v>
      </c>
      <c r="Y8" s="32">
        <f>IF(P_gjsn_leveranse!Y8=0," ",P_gjsn_leveranse!Y8)</f>
        <v>221.93952631578946</v>
      </c>
      <c r="Z8" s="32">
        <f>IF(P_gjsn_leveranse!Z8=0," ",P_gjsn_leveranse!Z8)</f>
        <v>221.50435000000002</v>
      </c>
      <c r="AA8" s="32">
        <f>IF(P_gjsn_leveranse!AA8=0," ",P_gjsn_leveranse!AA8)</f>
        <v>226.70068421052633</v>
      </c>
      <c r="AB8" s="71"/>
      <c r="AC8" s="71"/>
      <c r="AD8" s="71"/>
      <c r="AE8" s="71"/>
      <c r="AF8" s="71"/>
    </row>
    <row r="9" spans="2:32" x14ac:dyDescent="0.25">
      <c r="B9" s="30" t="str">
        <f>IF(P_gjsn_leveranse!B9=0," ",P_gjsn_leveranse!B9)</f>
        <v>5011 Hemne</v>
      </c>
      <c r="C9" s="32">
        <f>IF(P_gjsn_leveranse!C9=0," ",P_gjsn_leveranse!C9)</f>
        <v>61.206185567010309</v>
      </c>
      <c r="D9" s="32">
        <f>IF(P_gjsn_leveranse!D9=0," ",P_gjsn_leveranse!D9)</f>
        <v>59.469387755102041</v>
      </c>
      <c r="E9" s="32">
        <f>IF(P_gjsn_leveranse!E9=0," ",P_gjsn_leveranse!E9)</f>
        <v>61.126864583333337</v>
      </c>
      <c r="F9" s="32">
        <f>IF(P_gjsn_leveranse!F9=0," ",P_gjsn_leveranse!F9)</f>
        <v>62.83228260869565</v>
      </c>
      <c r="G9" s="32">
        <f>IF(P_gjsn_leveranse!G9=0," ",P_gjsn_leveranse!G9)</f>
        <v>64.228863636363641</v>
      </c>
      <c r="H9" s="32">
        <f>IF(P_gjsn_leveranse!H9=0," ",P_gjsn_leveranse!H9)</f>
        <v>61.728136363636366</v>
      </c>
      <c r="I9" s="32">
        <f>IF(P_gjsn_leveranse!I9=0," ",P_gjsn_leveranse!I9)</f>
        <v>65.488</v>
      </c>
      <c r="J9" s="32">
        <f>IF(P_gjsn_leveranse!J9=0," ",P_gjsn_leveranse!J9)</f>
        <v>67.038756756756769</v>
      </c>
      <c r="K9" s="32">
        <f>IF(P_gjsn_leveranse!K9=0," ",P_gjsn_leveranse!K9)</f>
        <v>70.557541666666665</v>
      </c>
      <c r="L9" s="32">
        <f>IF(P_gjsn_leveranse!L9=0," ",P_gjsn_leveranse!L9)</f>
        <v>74.94202898550725</v>
      </c>
      <c r="M9" s="32">
        <f>IF(P_gjsn_leveranse!M9=0," ",P_gjsn_leveranse!M9)</f>
        <v>83.515625</v>
      </c>
      <c r="N9" s="32">
        <f>IF(P_gjsn_leveranse!N9=0," ",P_gjsn_leveranse!N9)</f>
        <v>90.516666666666666</v>
      </c>
      <c r="O9" s="32">
        <f>IF(P_gjsn_leveranse!O9=0," ",P_gjsn_leveranse!O9)</f>
        <v>100.14285714285714</v>
      </c>
      <c r="P9" s="32">
        <f>IF(P_gjsn_leveranse!P9=0," ",P_gjsn_leveranse!P9)</f>
        <v>107.64705882352941</v>
      </c>
      <c r="Q9" s="32">
        <f>IF(P_gjsn_leveranse!Q9=0," ",P_gjsn_leveranse!Q9)</f>
        <v>110.83673469387755</v>
      </c>
      <c r="R9" s="32">
        <f>IF(P_gjsn_leveranse!R9=0," ",P_gjsn_leveranse!R9)</f>
        <v>126.20575555555556</v>
      </c>
      <c r="S9" s="32">
        <f>IF(P_gjsn_leveranse!S9=0," ",P_gjsn_leveranse!S9)</f>
        <v>121.18982222222223</v>
      </c>
      <c r="T9" s="32">
        <f>IF(P_gjsn_leveranse!T9=0," ",P_gjsn_leveranse!T9)</f>
        <v>146.51192307692307</v>
      </c>
      <c r="U9" s="32">
        <f>IF(P_gjsn_leveranse!U9=0," ",P_gjsn_leveranse!U9)</f>
        <v>169.93062857142857</v>
      </c>
      <c r="V9" s="32">
        <f>IF(P_gjsn_leveranse!V9=0," ",P_gjsn_leveranse!V9)</f>
        <v>184.37705882352941</v>
      </c>
      <c r="W9" s="32">
        <f>IF(P_gjsn_leveranse!W9=0," ",P_gjsn_leveranse!W9)</f>
        <v>190.0754117647059</v>
      </c>
      <c r="X9" s="32">
        <f>IF(P_gjsn_leveranse!X9=0," ",P_gjsn_leveranse!X9)</f>
        <v>221.7055483870968</v>
      </c>
      <c r="Y9" s="32">
        <f>IF(P_gjsn_leveranse!Y9=0," ",P_gjsn_leveranse!Y9)</f>
        <v>215.47731250000001</v>
      </c>
      <c r="Z9" s="32">
        <f>IF(P_gjsn_leveranse!Z9=0," ",P_gjsn_leveranse!Z9)</f>
        <v>236.02879999999999</v>
      </c>
      <c r="AA9" s="32">
        <f>IF(P_gjsn_leveranse!AA9=0," ",P_gjsn_leveranse!AA9)</f>
        <v>231.67346666666668</v>
      </c>
      <c r="AB9" s="71"/>
      <c r="AC9" s="71"/>
      <c r="AD9" s="71"/>
      <c r="AE9" s="71"/>
      <c r="AF9" s="71"/>
    </row>
    <row r="10" spans="2:32" x14ac:dyDescent="0.25">
      <c r="B10" s="30" t="str">
        <f>IF(P_gjsn_leveranse!B10=0," ",P_gjsn_leveranse!B10)</f>
        <v>5012 Snillfjord</v>
      </c>
      <c r="C10" s="32">
        <f>IF(P_gjsn_leveranse!C10=0," ",P_gjsn_leveranse!C10)</f>
        <v>62.292307692307695</v>
      </c>
      <c r="D10" s="32">
        <f>IF(P_gjsn_leveranse!D10=0," ",P_gjsn_leveranse!D10)</f>
        <v>61.692307692307693</v>
      </c>
      <c r="E10" s="32">
        <f>IF(P_gjsn_leveranse!E10=0," ",P_gjsn_leveranse!E10)</f>
        <v>61.707106060606058</v>
      </c>
      <c r="F10" s="32">
        <f>IF(P_gjsn_leveranse!F10=0," ",P_gjsn_leveranse!F10)</f>
        <v>62.146938461538461</v>
      </c>
      <c r="G10" s="32">
        <f>IF(P_gjsn_leveranse!G10=0," ",P_gjsn_leveranse!G10)</f>
        <v>65.376344262295078</v>
      </c>
      <c r="H10" s="32">
        <f>IF(P_gjsn_leveranse!H10=0," ",P_gjsn_leveranse!H10)</f>
        <v>63.073684210526309</v>
      </c>
      <c r="I10" s="32">
        <f>IF(P_gjsn_leveranse!I10=0," ",P_gjsn_leveranse!I10)</f>
        <v>67.556188679245281</v>
      </c>
      <c r="J10" s="32">
        <f>IF(P_gjsn_leveranse!J10=0," ",P_gjsn_leveranse!J10)</f>
        <v>74.038872340425542</v>
      </c>
      <c r="K10" s="32">
        <f>IF(P_gjsn_leveranse!K10=0," ",P_gjsn_leveranse!K10)</f>
        <v>81.054431818181811</v>
      </c>
      <c r="L10" s="32">
        <f>IF(P_gjsn_leveranse!L10=0," ",P_gjsn_leveranse!L10)</f>
        <v>83.295454545454547</v>
      </c>
      <c r="M10" s="32">
        <f>IF(P_gjsn_leveranse!M10=0," ",P_gjsn_leveranse!M10)</f>
        <v>82.595238095238102</v>
      </c>
      <c r="N10" s="32">
        <f>IF(P_gjsn_leveranse!N10=0," ",P_gjsn_leveranse!N10)</f>
        <v>86.525000000000006</v>
      </c>
      <c r="O10" s="32">
        <f>IF(P_gjsn_leveranse!O10=0," ",P_gjsn_leveranse!O10)</f>
        <v>92.702702702702709</v>
      </c>
      <c r="P10" s="32">
        <f>IF(P_gjsn_leveranse!P10=0," ",P_gjsn_leveranse!P10)</f>
        <v>95.472222222222229</v>
      </c>
      <c r="Q10" s="32">
        <f>IF(P_gjsn_leveranse!Q10=0," ",P_gjsn_leveranse!Q10)</f>
        <v>100.37142857142857</v>
      </c>
      <c r="R10" s="32">
        <f>IF(P_gjsn_leveranse!R10=0," ",P_gjsn_leveranse!R10)</f>
        <v>113.40722580645161</v>
      </c>
      <c r="S10" s="32">
        <f>IF(P_gjsn_leveranse!S10=0," ",P_gjsn_leveranse!S10)</f>
        <v>117.31048275862068</v>
      </c>
      <c r="T10" s="32">
        <f>IF(P_gjsn_leveranse!T10=0," ",P_gjsn_leveranse!T10)</f>
        <v>123.37620689655172</v>
      </c>
      <c r="U10" s="32">
        <f>IF(P_gjsn_leveranse!U10=0," ",P_gjsn_leveranse!U10)</f>
        <v>118.95533333333333</v>
      </c>
      <c r="V10" s="32">
        <f>IF(P_gjsn_leveranse!V10=0," ",P_gjsn_leveranse!V10)</f>
        <v>126.32124999999999</v>
      </c>
      <c r="W10" s="32">
        <f>IF(P_gjsn_leveranse!W10=0," ",P_gjsn_leveranse!W10)</f>
        <v>146.51220000000001</v>
      </c>
      <c r="X10" s="32">
        <f>IF(P_gjsn_leveranse!X10=0," ",P_gjsn_leveranse!X10)</f>
        <v>155.01834782608697</v>
      </c>
      <c r="Y10" s="32">
        <f>IF(P_gjsn_leveranse!Y10=0," ",P_gjsn_leveranse!Y10)</f>
        <v>166.2396</v>
      </c>
      <c r="Z10" s="32">
        <f>IF(P_gjsn_leveranse!Z10=0," ",P_gjsn_leveranse!Z10)</f>
        <v>194.59282352941179</v>
      </c>
      <c r="AA10" s="32">
        <f>IF(P_gjsn_leveranse!AA10=0," ",P_gjsn_leveranse!AA10)</f>
        <v>192.0950588235294</v>
      </c>
      <c r="AB10" s="71"/>
      <c r="AC10" s="71"/>
      <c r="AD10" s="71"/>
      <c r="AE10" s="71"/>
      <c r="AF10" s="71"/>
    </row>
    <row r="11" spans="2:32" x14ac:dyDescent="0.25">
      <c r="B11" s="30" t="str">
        <f>IF(P_gjsn_leveranse!B11=0," ",P_gjsn_leveranse!B11)</f>
        <v>5013 Hitra</v>
      </c>
      <c r="C11" s="32">
        <f>IF(P_gjsn_leveranse!C11=0," ",P_gjsn_leveranse!C11)</f>
        <v>59.785714285714285</v>
      </c>
      <c r="D11" s="32">
        <f>IF(P_gjsn_leveranse!D11=0," ",P_gjsn_leveranse!D11)</f>
        <v>58.901408450704224</v>
      </c>
      <c r="E11" s="32">
        <f>IF(P_gjsn_leveranse!E11=0," ",P_gjsn_leveranse!E11)</f>
        <v>57.446157142857146</v>
      </c>
      <c r="F11" s="32">
        <f>IF(P_gjsn_leveranse!F11=0," ",P_gjsn_leveranse!F11)</f>
        <v>61.372923076923072</v>
      </c>
      <c r="G11" s="32">
        <f>IF(P_gjsn_leveranse!G11=0," ",P_gjsn_leveranse!G11)</f>
        <v>62.979080645161289</v>
      </c>
      <c r="H11" s="32">
        <f>IF(P_gjsn_leveranse!H11=0," ",P_gjsn_leveranse!H11)</f>
        <v>63.075052631578941</v>
      </c>
      <c r="I11" s="32">
        <f>IF(P_gjsn_leveranse!I11=0," ",P_gjsn_leveranse!I11)</f>
        <v>63.601921568627446</v>
      </c>
      <c r="J11" s="32">
        <f>IF(P_gjsn_leveranse!J11=0," ",P_gjsn_leveranse!J11)</f>
        <v>64.895958333333326</v>
      </c>
      <c r="K11" s="32">
        <f>IF(P_gjsn_leveranse!K11=0," ",P_gjsn_leveranse!K11)</f>
        <v>71.185204545454539</v>
      </c>
      <c r="L11" s="32">
        <f>IF(P_gjsn_leveranse!L11=0," ",P_gjsn_leveranse!L11)</f>
        <v>76.25</v>
      </c>
      <c r="M11" s="32">
        <f>IF(P_gjsn_leveranse!M11=0," ",P_gjsn_leveranse!M11)</f>
        <v>78</v>
      </c>
      <c r="N11" s="32">
        <f>IF(P_gjsn_leveranse!N11=0," ",P_gjsn_leveranse!N11)</f>
        <v>85.885714285714286</v>
      </c>
      <c r="O11" s="32">
        <f>IF(P_gjsn_leveranse!O11=0," ",P_gjsn_leveranse!O11)</f>
        <v>92.290322580645167</v>
      </c>
      <c r="P11" s="32">
        <f>IF(P_gjsn_leveranse!P11=0," ",P_gjsn_leveranse!P11)</f>
        <v>89.433333333333337</v>
      </c>
      <c r="Q11" s="32">
        <f>IF(P_gjsn_leveranse!Q11=0," ",P_gjsn_leveranse!Q11)</f>
        <v>93.8</v>
      </c>
      <c r="R11" s="32">
        <f>IF(P_gjsn_leveranse!R11=0," ",P_gjsn_leveranse!R11)</f>
        <v>93.785041666666658</v>
      </c>
      <c r="S11" s="32">
        <f>IF(P_gjsn_leveranse!S11=0," ",P_gjsn_leveranse!S11)</f>
        <v>102.40857142857142</v>
      </c>
      <c r="T11" s="32">
        <f>IF(P_gjsn_leveranse!T11=0," ",P_gjsn_leveranse!T11)</f>
        <v>98.36176190476192</v>
      </c>
      <c r="U11" s="32">
        <f>IF(P_gjsn_leveranse!U11=0," ",P_gjsn_leveranse!U11)</f>
        <v>102.46494444444444</v>
      </c>
      <c r="V11" s="32">
        <f>IF(P_gjsn_leveranse!V11=0," ",P_gjsn_leveranse!V11)</f>
        <v>104.2636875</v>
      </c>
      <c r="W11" s="32">
        <f>IF(P_gjsn_leveranse!W11=0," ",P_gjsn_leveranse!W11)</f>
        <v>118.77464285714287</v>
      </c>
      <c r="X11" s="32">
        <f>IF(P_gjsn_leveranse!X11=0," ",P_gjsn_leveranse!X11)</f>
        <v>104.6168</v>
      </c>
      <c r="Y11" s="32">
        <f>IF(P_gjsn_leveranse!Y11=0," ",P_gjsn_leveranse!Y11)</f>
        <v>111.08423076923077</v>
      </c>
      <c r="Z11" s="32">
        <f>IF(P_gjsn_leveranse!Z11=0," ",P_gjsn_leveranse!Z11)</f>
        <v>131.69363636363636</v>
      </c>
      <c r="AA11" s="32">
        <f>IF(P_gjsn_leveranse!AA11=0," ",P_gjsn_leveranse!AA11)</f>
        <v>114.86491666666667</v>
      </c>
    </row>
    <row r="12" spans="2:32" x14ac:dyDescent="0.25">
      <c r="B12" s="30" t="str">
        <f>IF(P_gjsn_leveranse!B12=0," ",P_gjsn_leveranse!B12)</f>
        <v>5014 Frøya</v>
      </c>
      <c r="C12" s="32">
        <f>IF(P_gjsn_leveranse!C12=0," ",P_gjsn_leveranse!C12)</f>
        <v>55.5</v>
      </c>
      <c r="D12" s="32">
        <f>IF(P_gjsn_leveranse!D12=0," ",P_gjsn_leveranse!D12)</f>
        <v>51.25</v>
      </c>
      <c r="E12" s="32">
        <f>IF(P_gjsn_leveranse!E12=0," ",P_gjsn_leveranse!E12)</f>
        <v>50.009100000000004</v>
      </c>
      <c r="F12" s="32">
        <f>IF(P_gjsn_leveranse!F12=0," ",P_gjsn_leveranse!F12)</f>
        <v>54.843000000000004</v>
      </c>
      <c r="G12" s="32">
        <f>IF(P_gjsn_leveranse!G12=0," ",P_gjsn_leveranse!G12)</f>
        <v>59.856833333333334</v>
      </c>
      <c r="H12" s="32">
        <f>IF(P_gjsn_leveranse!H12=0," ",P_gjsn_leveranse!H12)</f>
        <v>58.721529411764706</v>
      </c>
      <c r="I12" s="32">
        <f>IF(P_gjsn_leveranse!I12=0," ",P_gjsn_leveranse!I12)</f>
        <v>67.760153846153841</v>
      </c>
      <c r="J12" s="32">
        <f>IF(P_gjsn_leveranse!J12=0," ",P_gjsn_leveranse!J12)</f>
        <v>72.410250000000005</v>
      </c>
      <c r="K12" s="32">
        <f>IF(P_gjsn_leveranse!K12=0," ",P_gjsn_leveranse!K12)</f>
        <v>77.040000000000006</v>
      </c>
      <c r="L12" s="32">
        <f>IF(P_gjsn_leveranse!L12=0," ",P_gjsn_leveranse!L12)</f>
        <v>78.7</v>
      </c>
      <c r="M12" s="32">
        <f>IF(P_gjsn_leveranse!M12=0," ",P_gjsn_leveranse!M12)</f>
        <v>83.2</v>
      </c>
      <c r="N12" s="32">
        <f>IF(P_gjsn_leveranse!N12=0," ",P_gjsn_leveranse!N12)</f>
        <v>91.444444444444443</v>
      </c>
      <c r="O12" s="32">
        <f>IF(P_gjsn_leveranse!O12=0," ",P_gjsn_leveranse!O12)</f>
        <v>80.875</v>
      </c>
      <c r="P12" s="32">
        <f>IF(P_gjsn_leveranse!P12=0," ",P_gjsn_leveranse!P12)</f>
        <v>94.8</v>
      </c>
      <c r="Q12" s="32">
        <f>IF(P_gjsn_leveranse!Q12=0," ",P_gjsn_leveranse!Q12)</f>
        <v>117.75</v>
      </c>
      <c r="R12" s="32">
        <f>IF(P_gjsn_leveranse!R12=0," ",P_gjsn_leveranse!R12)</f>
        <v>116.66025</v>
      </c>
      <c r="S12" s="32">
        <f>IF(P_gjsn_leveranse!S12=0," ",P_gjsn_leveranse!S12)</f>
        <v>116.425</v>
      </c>
      <c r="T12" s="32">
        <f>IF(P_gjsn_leveranse!T12=0," ",P_gjsn_leveranse!T12)</f>
        <v>139.089</v>
      </c>
      <c r="U12" s="32">
        <f>IF(P_gjsn_leveranse!U12=0," ",P_gjsn_leveranse!U12)</f>
        <v>171.68566666666666</v>
      </c>
      <c r="V12" s="32">
        <f>IF(P_gjsn_leveranse!V12=0," ",P_gjsn_leveranse!V12)</f>
        <v>172.71433333333334</v>
      </c>
      <c r="W12" s="32">
        <f>IF(P_gjsn_leveranse!W12=0," ",P_gjsn_leveranse!W12)</f>
        <v>153.75899999999999</v>
      </c>
      <c r="X12" s="32">
        <f>IF(P_gjsn_leveranse!X12=0," ",P_gjsn_leveranse!X12)</f>
        <v>169.55033333333333</v>
      </c>
      <c r="Y12" s="32">
        <f>IF(P_gjsn_leveranse!Y12=0," ",P_gjsn_leveranse!Y12)</f>
        <v>172.25466666666668</v>
      </c>
      <c r="Z12" s="32">
        <f>IF(P_gjsn_leveranse!Z12=0," ",P_gjsn_leveranse!Z12)</f>
        <v>174.798</v>
      </c>
      <c r="AA12" s="32">
        <f>IF(P_gjsn_leveranse!AA12=0," ",P_gjsn_leveranse!AA12)</f>
        <v>175.298</v>
      </c>
    </row>
    <row r="13" spans="2:32" x14ac:dyDescent="0.25">
      <c r="B13" s="30" t="str">
        <f>IF(P_gjsn_leveranse!B13=0," ",P_gjsn_leveranse!B13)</f>
        <v>5015 Ørland</v>
      </c>
      <c r="C13" s="32">
        <f>IF(P_gjsn_leveranse!C13=0," ",P_gjsn_leveranse!C13)</f>
        <v>86.714285714285708</v>
      </c>
      <c r="D13" s="32">
        <f>IF(P_gjsn_leveranse!D13=0," ",P_gjsn_leveranse!D13)</f>
        <v>86.183333333333337</v>
      </c>
      <c r="E13" s="32">
        <f>IF(P_gjsn_leveranse!E13=0," ",P_gjsn_leveranse!E13)</f>
        <v>85.895316666666673</v>
      </c>
      <c r="F13" s="32">
        <f>IF(P_gjsn_leveranse!F13=0," ",P_gjsn_leveranse!F13)</f>
        <v>87.948982905982916</v>
      </c>
      <c r="G13" s="32">
        <f>IF(P_gjsn_leveranse!G13=0," ",P_gjsn_leveranse!G13)</f>
        <v>90.214433628318588</v>
      </c>
      <c r="H13" s="32">
        <f>IF(P_gjsn_leveranse!H13=0," ",P_gjsn_leveranse!H13)</f>
        <v>85.486460176991145</v>
      </c>
      <c r="I13" s="32">
        <f>IF(P_gjsn_leveranse!I13=0," ",P_gjsn_leveranse!I13)</f>
        <v>92.571181818181827</v>
      </c>
      <c r="J13" s="32">
        <f>IF(P_gjsn_leveranse!J13=0," ",P_gjsn_leveranse!J13)</f>
        <v>101.27242105263157</v>
      </c>
      <c r="K13" s="32">
        <f>IF(P_gjsn_leveranse!K13=0," ",P_gjsn_leveranse!K13)</f>
        <v>108.90258510638299</v>
      </c>
      <c r="L13" s="32">
        <f>IF(P_gjsn_leveranse!L13=0," ",P_gjsn_leveranse!L13)</f>
        <v>114.71910112359551</v>
      </c>
      <c r="M13" s="32">
        <f>IF(P_gjsn_leveranse!M13=0," ",P_gjsn_leveranse!M13)</f>
        <v>117.5764705882353</v>
      </c>
      <c r="N13" s="32">
        <f>IF(P_gjsn_leveranse!N13=0," ",P_gjsn_leveranse!N13)</f>
        <v>131.97368421052633</v>
      </c>
      <c r="O13" s="32">
        <f>IF(P_gjsn_leveranse!O13=0," ",P_gjsn_leveranse!O13)</f>
        <v>147.46268656716418</v>
      </c>
      <c r="P13" s="32">
        <f>IF(P_gjsn_leveranse!P13=0," ",P_gjsn_leveranse!P13)</f>
        <v>154.37288135593221</v>
      </c>
      <c r="Q13" s="32">
        <f>IF(P_gjsn_leveranse!Q13=0," ",P_gjsn_leveranse!Q13)</f>
        <v>161.29411764705881</v>
      </c>
      <c r="R13" s="32">
        <f>IF(P_gjsn_leveranse!R13=0," ",P_gjsn_leveranse!R13)</f>
        <v>173.56052173913042</v>
      </c>
      <c r="S13" s="32">
        <f>IF(P_gjsn_leveranse!S13=0," ",P_gjsn_leveranse!S13)</f>
        <v>181.18492682926831</v>
      </c>
      <c r="T13" s="32">
        <f>IF(P_gjsn_leveranse!T13=0," ",P_gjsn_leveranse!T13)</f>
        <v>181.79981395348838</v>
      </c>
      <c r="U13" s="32">
        <f>IF(P_gjsn_leveranse!U13=0," ",P_gjsn_leveranse!U13)</f>
        <v>204.20540540540543</v>
      </c>
      <c r="V13" s="32">
        <f>IF(P_gjsn_leveranse!V13=0," ",P_gjsn_leveranse!V13)</f>
        <v>221.29638235294118</v>
      </c>
      <c r="W13" s="32">
        <f>IF(P_gjsn_leveranse!W13=0," ",P_gjsn_leveranse!W13)</f>
        <v>228.51675757575757</v>
      </c>
      <c r="X13" s="32">
        <f>IF(P_gjsn_leveranse!X13=0," ",P_gjsn_leveranse!X13)</f>
        <v>232.10864516129033</v>
      </c>
      <c r="Y13" s="32">
        <f>IF(P_gjsn_leveranse!Y13=0," ",P_gjsn_leveranse!Y13)</f>
        <v>217.71819354838709</v>
      </c>
      <c r="Z13" s="32">
        <f>IF(P_gjsn_leveranse!Z13=0," ",P_gjsn_leveranse!Z13)</f>
        <v>244.82369230769231</v>
      </c>
      <c r="AA13" s="32">
        <f>IF(P_gjsn_leveranse!AA13=0," ",P_gjsn_leveranse!AA13)</f>
        <v>251.79272</v>
      </c>
    </row>
    <row r="14" spans="2:32" x14ac:dyDescent="0.25">
      <c r="B14" s="30" t="str">
        <f>IF(P_gjsn_leveranse!B14=0," ",P_gjsn_leveranse!B14)</f>
        <v>5016 Agdenes</v>
      </c>
      <c r="C14" s="32">
        <f>IF(P_gjsn_leveranse!C14=0," ",P_gjsn_leveranse!C14)</f>
        <v>62.094117647058823</v>
      </c>
      <c r="D14" s="32">
        <f>IF(P_gjsn_leveranse!D14=0," ",P_gjsn_leveranse!D14)</f>
        <v>62.141176470588235</v>
      </c>
      <c r="E14" s="32">
        <f>IF(P_gjsn_leveranse!E14=0," ",P_gjsn_leveranse!E14)</f>
        <v>64.08936144578314</v>
      </c>
      <c r="F14" s="32">
        <f>IF(P_gjsn_leveranse!F14=0," ",P_gjsn_leveranse!F14)</f>
        <v>66.323487499999999</v>
      </c>
      <c r="G14" s="32">
        <f>IF(P_gjsn_leveranse!G14=0," ",P_gjsn_leveranse!G14)</f>
        <v>64.165474358974365</v>
      </c>
      <c r="H14" s="32">
        <f>IF(P_gjsn_leveranse!H14=0," ",P_gjsn_leveranse!H14)</f>
        <v>64.253959999999992</v>
      </c>
      <c r="I14" s="32">
        <f>IF(P_gjsn_leveranse!I14=0," ",P_gjsn_leveranse!I14)</f>
        <v>66.385338235294128</v>
      </c>
      <c r="J14" s="32">
        <f>IF(P_gjsn_leveranse!J14=0," ",P_gjsn_leveranse!J14)</f>
        <v>72.900709677419357</v>
      </c>
      <c r="K14" s="32">
        <f>IF(P_gjsn_leveranse!K14=0," ",P_gjsn_leveranse!K14)</f>
        <v>78.595183333333338</v>
      </c>
      <c r="L14" s="32">
        <f>IF(P_gjsn_leveranse!L14=0," ",P_gjsn_leveranse!L14)</f>
        <v>80.466666666666669</v>
      </c>
      <c r="M14" s="32">
        <f>IF(P_gjsn_leveranse!M14=0," ",P_gjsn_leveranse!M14)</f>
        <v>86.103448275862064</v>
      </c>
      <c r="N14" s="32">
        <f>IF(P_gjsn_leveranse!N14=0," ",P_gjsn_leveranse!N14)</f>
        <v>87.137931034482762</v>
      </c>
      <c r="O14" s="32">
        <f>IF(P_gjsn_leveranse!O14=0," ",P_gjsn_leveranse!O14)</f>
        <v>100.18518518518519</v>
      </c>
      <c r="P14" s="32">
        <f>IF(P_gjsn_leveranse!P14=0," ",P_gjsn_leveranse!P14)</f>
        <v>108.20833333333333</v>
      </c>
      <c r="Q14" s="32">
        <f>IF(P_gjsn_leveranse!Q14=0," ",P_gjsn_leveranse!Q14)</f>
        <v>122.13953488372093</v>
      </c>
      <c r="R14" s="32">
        <f>IF(P_gjsn_leveranse!R14=0," ",P_gjsn_leveranse!R14)</f>
        <v>129.21078048780487</v>
      </c>
      <c r="S14" s="32">
        <f>IF(P_gjsn_leveranse!S14=0," ",P_gjsn_leveranse!S14)</f>
        <v>127.22453658536585</v>
      </c>
      <c r="T14" s="32">
        <f>IF(P_gjsn_leveranse!T14=0," ",P_gjsn_leveranse!T14)</f>
        <v>142.06407692307693</v>
      </c>
      <c r="U14" s="32">
        <f>IF(P_gjsn_leveranse!U14=0," ",P_gjsn_leveranse!U14)</f>
        <v>149.00175675675675</v>
      </c>
      <c r="V14" s="32">
        <f>IF(P_gjsn_leveranse!V14=0," ",P_gjsn_leveranse!V14)</f>
        <v>155.18797058823529</v>
      </c>
      <c r="W14" s="32">
        <f>IF(P_gjsn_leveranse!W14=0," ",P_gjsn_leveranse!W14)</f>
        <v>174.58751612903225</v>
      </c>
      <c r="X14" s="32">
        <f>IF(P_gjsn_leveranse!X14=0," ",P_gjsn_leveranse!X14)</f>
        <v>194.0403</v>
      </c>
      <c r="Y14" s="32">
        <f>IF(P_gjsn_leveranse!Y14=0," ",P_gjsn_leveranse!Y14)</f>
        <v>195.09010000000001</v>
      </c>
      <c r="Z14" s="32">
        <f>IF(P_gjsn_leveranse!Z14=0," ",P_gjsn_leveranse!Z14)</f>
        <v>209.09382142857143</v>
      </c>
      <c r="AA14" s="32">
        <f>IF(P_gjsn_leveranse!AA14=0," ",P_gjsn_leveranse!AA14)</f>
        <v>203.69364285714286</v>
      </c>
    </row>
    <row r="15" spans="2:32" x14ac:dyDescent="0.25">
      <c r="B15" s="30" t="str">
        <f>IF(P_gjsn_leveranse!B15=0," ",P_gjsn_leveranse!B15)</f>
        <v>5017 Bjugn</v>
      </c>
      <c r="C15" s="32">
        <f>IF(P_gjsn_leveranse!C15=0," ",P_gjsn_leveranse!C15)</f>
        <v>77.860465116279073</v>
      </c>
      <c r="D15" s="32">
        <f>IF(P_gjsn_leveranse!D15=0," ",P_gjsn_leveranse!D15)</f>
        <v>78.2992125984252</v>
      </c>
      <c r="E15" s="32">
        <f>IF(P_gjsn_leveranse!E15=0," ",P_gjsn_leveranse!E15)</f>
        <v>78.589732283464571</v>
      </c>
      <c r="F15" s="32">
        <f>IF(P_gjsn_leveranse!F15=0," ",P_gjsn_leveranse!F15)</f>
        <v>80.185305785123973</v>
      </c>
      <c r="G15" s="32">
        <f>IF(P_gjsn_leveranse!G15=0," ",P_gjsn_leveranse!G15)</f>
        <v>86.461846846846839</v>
      </c>
      <c r="H15" s="32">
        <f>IF(P_gjsn_leveranse!H15=0," ",P_gjsn_leveranse!H15)</f>
        <v>84.557199999999995</v>
      </c>
      <c r="I15" s="32">
        <f>IF(P_gjsn_leveranse!I15=0," ",P_gjsn_leveranse!I15)</f>
        <v>87.626872340425521</v>
      </c>
      <c r="J15" s="32">
        <f>IF(P_gjsn_leveranse!J15=0," ",P_gjsn_leveranse!J15)</f>
        <v>91.137511627906974</v>
      </c>
      <c r="K15" s="32">
        <f>IF(P_gjsn_leveranse!K15=0," ",P_gjsn_leveranse!K15)</f>
        <v>97.61891463414635</v>
      </c>
      <c r="L15" s="32">
        <f>IF(P_gjsn_leveranse!L15=0," ",P_gjsn_leveranse!L15)</f>
        <v>99.090909090909093</v>
      </c>
      <c r="M15" s="32">
        <f>IF(P_gjsn_leveranse!M15=0," ",P_gjsn_leveranse!M15)</f>
        <v>103.34246575342466</v>
      </c>
      <c r="N15" s="32">
        <f>IF(P_gjsn_leveranse!N15=0," ",P_gjsn_leveranse!N15)</f>
        <v>102.66666666666667</v>
      </c>
      <c r="O15" s="32">
        <f>IF(P_gjsn_leveranse!O15=0," ",P_gjsn_leveranse!O15)</f>
        <v>121.01694915254237</v>
      </c>
      <c r="P15" s="32">
        <f>IF(P_gjsn_leveranse!P15=0," ",P_gjsn_leveranse!P15)</f>
        <v>131.625</v>
      </c>
      <c r="Q15" s="32">
        <f>IF(P_gjsn_leveranse!Q15=0," ",P_gjsn_leveranse!Q15)</f>
        <v>148</v>
      </c>
      <c r="R15" s="32">
        <f>IF(P_gjsn_leveranse!R15=0," ",P_gjsn_leveranse!R15)</f>
        <v>155.91371111111113</v>
      </c>
      <c r="S15" s="32">
        <f>IF(P_gjsn_leveranse!S15=0," ",P_gjsn_leveranse!S15)</f>
        <v>164.00367499999999</v>
      </c>
      <c r="T15" s="32">
        <f>IF(P_gjsn_leveranse!T15=0," ",P_gjsn_leveranse!T15)</f>
        <v>173.12086842105262</v>
      </c>
      <c r="U15" s="32">
        <f>IF(P_gjsn_leveranse!U15=0," ",P_gjsn_leveranse!U15)</f>
        <v>189.87619444444442</v>
      </c>
      <c r="V15" s="32">
        <f>IF(P_gjsn_leveranse!V15=0," ",P_gjsn_leveranse!V15)</f>
        <v>186.72444444444443</v>
      </c>
      <c r="W15" s="32">
        <f>IF(P_gjsn_leveranse!W15=0," ",P_gjsn_leveranse!W15)</f>
        <v>198.81137142857142</v>
      </c>
      <c r="X15" s="32">
        <f>IF(P_gjsn_leveranse!X15=0," ",P_gjsn_leveranse!X15)</f>
        <v>205.47974285714287</v>
      </c>
      <c r="Y15" s="32">
        <f>IF(P_gjsn_leveranse!Y15=0," ",P_gjsn_leveranse!Y15)</f>
        <v>201.06777142857143</v>
      </c>
      <c r="Z15" s="32">
        <f>IF(P_gjsn_leveranse!Z15=0," ",P_gjsn_leveranse!Z15)</f>
        <v>240.25263333333334</v>
      </c>
      <c r="AA15" s="32">
        <f>IF(P_gjsn_leveranse!AA15=0," ",P_gjsn_leveranse!AA15)</f>
        <v>251.66846428571429</v>
      </c>
    </row>
    <row r="16" spans="2:32" x14ac:dyDescent="0.25">
      <c r="B16" s="30" t="str">
        <f>IF(P_gjsn_leveranse!B16=0," ",P_gjsn_leveranse!B16)</f>
        <v>5018 Åfjord</v>
      </c>
      <c r="C16" s="32">
        <f>IF(P_gjsn_leveranse!C16=0," ",P_gjsn_leveranse!C16)</f>
        <v>63.857142857142854</v>
      </c>
      <c r="D16" s="32">
        <f>IF(P_gjsn_leveranse!D16=0," ",P_gjsn_leveranse!D16)</f>
        <v>62.786585365853661</v>
      </c>
      <c r="E16" s="32">
        <f>IF(P_gjsn_leveranse!E16=0," ",P_gjsn_leveranse!E16)</f>
        <v>61.569644171779146</v>
      </c>
      <c r="F16" s="32">
        <f>IF(P_gjsn_leveranse!F16=0," ",P_gjsn_leveranse!F16)</f>
        <v>65.051331168831169</v>
      </c>
      <c r="G16" s="32">
        <f>IF(P_gjsn_leveranse!G16=0," ",P_gjsn_leveranse!G16)</f>
        <v>69.456708333333324</v>
      </c>
      <c r="H16" s="32">
        <f>IF(P_gjsn_leveranse!H16=0," ",P_gjsn_leveranse!H16)</f>
        <v>68.83763571428571</v>
      </c>
      <c r="I16" s="32">
        <f>IF(P_gjsn_leveranse!I16=0," ",P_gjsn_leveranse!I16)</f>
        <v>74.531487999999996</v>
      </c>
      <c r="J16" s="32">
        <f>IF(P_gjsn_leveranse!J16=0," ",P_gjsn_leveranse!J16)</f>
        <v>77.904966942148761</v>
      </c>
      <c r="K16" s="32">
        <f>IF(P_gjsn_leveranse!K16=0," ",P_gjsn_leveranse!K16)</f>
        <v>82.650043478260869</v>
      </c>
      <c r="L16" s="32">
        <f>IF(P_gjsn_leveranse!L16=0," ",P_gjsn_leveranse!L16)</f>
        <v>90.622641509433961</v>
      </c>
      <c r="M16" s="32">
        <f>IF(P_gjsn_leveranse!M16=0," ",P_gjsn_leveranse!M16)</f>
        <v>101.4375</v>
      </c>
      <c r="N16" s="32">
        <f>IF(P_gjsn_leveranse!N16=0," ",P_gjsn_leveranse!N16)</f>
        <v>108.77173913043478</v>
      </c>
      <c r="O16" s="32">
        <f>IF(P_gjsn_leveranse!O16=0," ",P_gjsn_leveranse!O16)</f>
        <v>119.72222222222223</v>
      </c>
      <c r="P16" s="32">
        <f>IF(P_gjsn_leveranse!P16=0," ",P_gjsn_leveranse!P16)</f>
        <v>130.27160493827159</v>
      </c>
      <c r="Q16" s="32">
        <f>IF(P_gjsn_leveranse!Q16=0," ",P_gjsn_leveranse!Q16)</f>
        <v>146.86111111111111</v>
      </c>
      <c r="R16" s="32">
        <f>IF(P_gjsn_leveranse!R16=0," ",P_gjsn_leveranse!R16)</f>
        <v>178.43208333333331</v>
      </c>
      <c r="S16" s="32">
        <f>IF(P_gjsn_leveranse!S16=0," ",P_gjsn_leveranse!S16)</f>
        <v>182.75487719298246</v>
      </c>
      <c r="T16" s="32">
        <f>IF(P_gjsn_leveranse!T16=0," ",P_gjsn_leveranse!T16)</f>
        <v>192.65033333333332</v>
      </c>
      <c r="U16" s="32">
        <f>IF(P_gjsn_leveranse!U16=0," ",P_gjsn_leveranse!U16)</f>
        <v>206.70656603773585</v>
      </c>
      <c r="V16" s="32">
        <f>IF(P_gjsn_leveranse!V16=0," ",P_gjsn_leveranse!V16)</f>
        <v>215.60145098039217</v>
      </c>
      <c r="W16" s="32">
        <f>IF(P_gjsn_leveranse!W16=0," ",P_gjsn_leveranse!W16)</f>
        <v>220.6808431372549</v>
      </c>
      <c r="X16" s="32">
        <f>IF(P_gjsn_leveranse!X16=0," ",P_gjsn_leveranse!X16)</f>
        <v>223.26246</v>
      </c>
      <c r="Y16" s="32">
        <f>IF(P_gjsn_leveranse!Y16=0," ",P_gjsn_leveranse!Y16)</f>
        <v>231.00137500000002</v>
      </c>
      <c r="Z16" s="32">
        <f>IF(P_gjsn_leveranse!Z16=0," ",P_gjsn_leveranse!Z16)</f>
        <v>239.30799999999999</v>
      </c>
      <c r="AA16" s="32">
        <f>IF(P_gjsn_leveranse!AA16=0," ",P_gjsn_leveranse!AA16)</f>
        <v>268.44597560975609</v>
      </c>
    </row>
    <row r="17" spans="2:27" x14ac:dyDescent="0.25">
      <c r="B17" s="30" t="str">
        <f>IF(P_gjsn_leveranse!B17=0," ",P_gjsn_leveranse!B17)</f>
        <v>5019 Roan</v>
      </c>
      <c r="C17" s="32">
        <f>IF(P_gjsn_leveranse!C17=0," ",P_gjsn_leveranse!C17)</f>
        <v>61.017857142857146</v>
      </c>
      <c r="D17" s="32">
        <f>IF(P_gjsn_leveranse!D17=0," ",P_gjsn_leveranse!D17)</f>
        <v>60</v>
      </c>
      <c r="E17" s="32">
        <f>IF(P_gjsn_leveranse!E17=0," ",P_gjsn_leveranse!E17)</f>
        <v>60.383400000000002</v>
      </c>
      <c r="F17" s="32">
        <f>IF(P_gjsn_leveranse!F17=0," ",P_gjsn_leveranse!F17)</f>
        <v>63.242520000000006</v>
      </c>
      <c r="G17" s="32">
        <f>IF(P_gjsn_leveranse!G17=0," ",P_gjsn_leveranse!G17)</f>
        <v>66.640541666666664</v>
      </c>
      <c r="H17" s="32">
        <f>IF(P_gjsn_leveranse!H17=0," ",P_gjsn_leveranse!H17)</f>
        <v>60.842340425531916</v>
      </c>
      <c r="I17" s="32">
        <f>IF(P_gjsn_leveranse!I17=0," ",P_gjsn_leveranse!I17)</f>
        <v>66.772076923076924</v>
      </c>
      <c r="J17" s="32">
        <f>IF(P_gjsn_leveranse!J17=0," ",P_gjsn_leveranse!J17)</f>
        <v>75.497971428571432</v>
      </c>
      <c r="K17" s="32">
        <f>IF(P_gjsn_leveranse!K17=0," ",P_gjsn_leveranse!K17)</f>
        <v>78.36930303030303</v>
      </c>
      <c r="L17" s="32">
        <f>IF(P_gjsn_leveranse!L17=0," ",P_gjsn_leveranse!L17)</f>
        <v>86.2</v>
      </c>
      <c r="M17" s="32">
        <f>IF(P_gjsn_leveranse!M17=0," ",P_gjsn_leveranse!M17)</f>
        <v>87.709677419354833</v>
      </c>
      <c r="N17" s="32">
        <f>IF(P_gjsn_leveranse!N17=0," ",P_gjsn_leveranse!N17)</f>
        <v>102.03846153846153</v>
      </c>
      <c r="O17" s="32">
        <f>IF(P_gjsn_leveranse!O17=0," ",P_gjsn_leveranse!O17)</f>
        <v>124.8695652173913</v>
      </c>
      <c r="P17" s="32">
        <f>IF(P_gjsn_leveranse!P17=0," ",P_gjsn_leveranse!P17)</f>
        <v>126.36363636363636</v>
      </c>
      <c r="Q17" s="32">
        <f>IF(P_gjsn_leveranse!Q17=0," ",P_gjsn_leveranse!Q17)</f>
        <v>138.8095238095238</v>
      </c>
      <c r="R17" s="32">
        <f>IF(P_gjsn_leveranse!R17=0," ",P_gjsn_leveranse!R17)</f>
        <v>161.84826315789473</v>
      </c>
      <c r="S17" s="32">
        <f>IF(P_gjsn_leveranse!S17=0," ",P_gjsn_leveranse!S17)</f>
        <v>150.44085714285714</v>
      </c>
      <c r="T17" s="32">
        <f>IF(P_gjsn_leveranse!T17=0," ",P_gjsn_leveranse!T17)</f>
        <v>171.98968421052632</v>
      </c>
      <c r="U17" s="32">
        <f>IF(P_gjsn_leveranse!U17=0," ",P_gjsn_leveranse!U17)</f>
        <v>174.72431578947371</v>
      </c>
      <c r="V17" s="32">
        <f>IF(P_gjsn_leveranse!V17=0," ",P_gjsn_leveranse!V17)</f>
        <v>176.75727777777777</v>
      </c>
      <c r="W17" s="32">
        <f>IF(P_gjsn_leveranse!W17=0," ",P_gjsn_leveranse!W17)</f>
        <v>187.66172222222224</v>
      </c>
      <c r="X17" s="32">
        <f>IF(P_gjsn_leveranse!X17=0," ",P_gjsn_leveranse!X17)</f>
        <v>204.87212500000001</v>
      </c>
      <c r="Y17" s="32">
        <f>IF(P_gjsn_leveranse!Y17=0," ",P_gjsn_leveranse!Y17)</f>
        <v>215.54106666666667</v>
      </c>
      <c r="Z17" s="32">
        <f>IF(P_gjsn_leveranse!Z17=0," ",P_gjsn_leveranse!Z17)</f>
        <v>231.41346666666666</v>
      </c>
      <c r="AA17" s="32">
        <f>IF(P_gjsn_leveranse!AA17=0," ",P_gjsn_leveranse!AA17)</f>
        <v>213.590125</v>
      </c>
    </row>
    <row r="18" spans="2:27" x14ac:dyDescent="0.25">
      <c r="B18" s="30" t="str">
        <f>IF(P_gjsn_leveranse!B18=0," ",P_gjsn_leveranse!B18)</f>
        <v>5020 Osen</v>
      </c>
      <c r="C18" s="32">
        <f>IF(P_gjsn_leveranse!C18=0," ",P_gjsn_leveranse!C18)</f>
        <v>67.279069767441854</v>
      </c>
      <c r="D18" s="32">
        <f>IF(P_gjsn_leveranse!D18=0," ",P_gjsn_leveranse!D18)</f>
        <v>63.465116279069768</v>
      </c>
      <c r="E18" s="32">
        <f>IF(P_gjsn_leveranse!E18=0," ",P_gjsn_leveranse!E18)</f>
        <v>63.900976744186053</v>
      </c>
      <c r="F18" s="32">
        <f>IF(P_gjsn_leveranse!F18=0," ",P_gjsn_leveranse!F18)</f>
        <v>69.125853658536585</v>
      </c>
      <c r="G18" s="32">
        <f>IF(P_gjsn_leveranse!G18=0," ",P_gjsn_leveranse!G18)</f>
        <v>73.147540540540533</v>
      </c>
      <c r="H18" s="32">
        <f>IF(P_gjsn_leveranse!H18=0," ",P_gjsn_leveranse!H18)</f>
        <v>69.312794117647059</v>
      </c>
      <c r="I18" s="32">
        <f>IF(P_gjsn_leveranse!I18=0," ",P_gjsn_leveranse!I18)</f>
        <v>74.025700000000001</v>
      </c>
      <c r="J18" s="32">
        <f>IF(P_gjsn_leveranse!J18=0," ",P_gjsn_leveranse!J18)</f>
        <v>81.350344827586198</v>
      </c>
      <c r="K18" s="32">
        <f>IF(P_gjsn_leveranse!K18=0," ",P_gjsn_leveranse!K18)</f>
        <v>83.331965517241372</v>
      </c>
      <c r="L18" s="32">
        <f>IF(P_gjsn_leveranse!L18=0," ",P_gjsn_leveranse!L18)</f>
        <v>88.464285714285708</v>
      </c>
      <c r="M18" s="32">
        <f>IF(P_gjsn_leveranse!M18=0," ",P_gjsn_leveranse!M18)</f>
        <v>90.642857142857139</v>
      </c>
      <c r="N18" s="32">
        <f>IF(P_gjsn_leveranse!N18=0," ",P_gjsn_leveranse!N18)</f>
        <v>91.259259259259252</v>
      </c>
      <c r="O18" s="32">
        <f>IF(P_gjsn_leveranse!O18=0," ",P_gjsn_leveranse!O18)</f>
        <v>108.45833333333333</v>
      </c>
      <c r="P18" s="32">
        <f>IF(P_gjsn_leveranse!P18=0," ",P_gjsn_leveranse!P18)</f>
        <v>117.1304347826087</v>
      </c>
      <c r="Q18" s="32">
        <f>IF(P_gjsn_leveranse!Q18=0," ",P_gjsn_leveranse!Q18)</f>
        <v>123</v>
      </c>
      <c r="R18" s="32">
        <f>IF(P_gjsn_leveranse!R18=0," ",P_gjsn_leveranse!R18)</f>
        <v>147.64542105263158</v>
      </c>
      <c r="S18" s="32">
        <f>IF(P_gjsn_leveranse!S18=0," ",P_gjsn_leveranse!S18)</f>
        <v>154.6123</v>
      </c>
      <c r="T18" s="32">
        <f>IF(P_gjsn_leveranse!T18=0," ",P_gjsn_leveranse!T18)</f>
        <v>193.49229411764708</v>
      </c>
      <c r="U18" s="32">
        <f>IF(P_gjsn_leveranse!U18=0," ",P_gjsn_leveranse!U18)</f>
        <v>178.85422222222223</v>
      </c>
      <c r="V18" s="32">
        <f>IF(P_gjsn_leveranse!V18=0," ",P_gjsn_leveranse!V18)</f>
        <v>212.04831250000001</v>
      </c>
      <c r="W18" s="32">
        <f>IF(P_gjsn_leveranse!W18=0," ",P_gjsn_leveranse!W18)</f>
        <v>225.94912500000001</v>
      </c>
      <c r="X18" s="32">
        <f>IF(P_gjsn_leveranse!X18=0," ",P_gjsn_leveranse!X18)</f>
        <v>232.20487499999999</v>
      </c>
      <c r="Y18" s="32">
        <f>IF(P_gjsn_leveranse!Y18=0," ",P_gjsn_leveranse!Y18)</f>
        <v>220.56437500000001</v>
      </c>
      <c r="Z18" s="32">
        <f>IF(P_gjsn_leveranse!Z18=0," ",P_gjsn_leveranse!Z18)</f>
        <v>254.98128571428572</v>
      </c>
      <c r="AA18" s="32">
        <f>IF(P_gjsn_leveranse!AA18=0," ",P_gjsn_leveranse!AA18)</f>
        <v>263.69023076923077</v>
      </c>
    </row>
    <row r="19" spans="2:27" x14ac:dyDescent="0.25">
      <c r="B19" s="30" t="str">
        <f>IF(P_gjsn_leveranse!B19=0," ",P_gjsn_leveranse!B19)</f>
        <v>5021 Oppdal</v>
      </c>
      <c r="C19" s="32">
        <f>IF(P_gjsn_leveranse!C19=0," ",P_gjsn_leveranse!C19)</f>
        <v>76.675496688741717</v>
      </c>
      <c r="D19" s="32">
        <f>IF(P_gjsn_leveranse!D19=0," ",P_gjsn_leveranse!D19)</f>
        <v>77.168918918918919</v>
      </c>
      <c r="E19" s="32">
        <f>IF(P_gjsn_leveranse!E19=0," ",P_gjsn_leveranse!E19)</f>
        <v>78.438068965517246</v>
      </c>
      <c r="F19" s="32">
        <f>IF(P_gjsn_leveranse!F19=0," ",P_gjsn_leveranse!F19)</f>
        <v>79.238</v>
      </c>
      <c r="G19" s="32">
        <f>IF(P_gjsn_leveranse!G19=0," ",P_gjsn_leveranse!G19)</f>
        <v>78.959895833333334</v>
      </c>
      <c r="H19" s="32">
        <f>IF(P_gjsn_leveranse!H19=0," ",P_gjsn_leveranse!H19)</f>
        <v>82.780249999999995</v>
      </c>
      <c r="I19" s="32">
        <f>IF(P_gjsn_leveranse!I19=0," ",P_gjsn_leveranse!I19)</f>
        <v>82.725097014925382</v>
      </c>
      <c r="J19" s="32">
        <f>IF(P_gjsn_leveranse!J19=0," ",P_gjsn_leveranse!J19)</f>
        <v>89.353333333333339</v>
      </c>
      <c r="K19" s="32">
        <f>IF(P_gjsn_leveranse!K19=0," ",P_gjsn_leveranse!K19)</f>
        <v>95.153516666666675</v>
      </c>
      <c r="L19" s="32">
        <f>IF(P_gjsn_leveranse!L19=0," ",P_gjsn_leveranse!L19)</f>
        <v>97.327586206896555</v>
      </c>
      <c r="M19" s="32">
        <f>IF(P_gjsn_leveranse!M19=0," ",P_gjsn_leveranse!M19)</f>
        <v>105.0925925925926</v>
      </c>
      <c r="N19" s="32">
        <f>IF(P_gjsn_leveranse!N19=0," ",P_gjsn_leveranse!N19)</f>
        <v>106.27184466019418</v>
      </c>
      <c r="O19" s="32">
        <f>IF(P_gjsn_leveranse!O19=0," ",P_gjsn_leveranse!O19)</f>
        <v>110.32673267326733</v>
      </c>
      <c r="P19" s="32">
        <f>IF(P_gjsn_leveranse!P19=0," ",P_gjsn_leveranse!P19)</f>
        <v>109.10204081632654</v>
      </c>
      <c r="Q19" s="32">
        <f>IF(P_gjsn_leveranse!Q19=0," ",P_gjsn_leveranse!Q19)</f>
        <v>115.02272727272727</v>
      </c>
      <c r="R19" s="32">
        <f>IF(P_gjsn_leveranse!R19=0," ",P_gjsn_leveranse!R19)</f>
        <v>124.60692592592592</v>
      </c>
      <c r="S19" s="32">
        <f>IF(P_gjsn_leveranse!S19=0," ",P_gjsn_leveranse!S19)</f>
        <v>118.976225</v>
      </c>
      <c r="T19" s="32">
        <f>IF(P_gjsn_leveranse!T19=0," ",P_gjsn_leveranse!T19)</f>
        <v>140.87933823529411</v>
      </c>
      <c r="U19" s="32">
        <f>IF(P_gjsn_leveranse!U19=0," ",P_gjsn_leveranse!U19)</f>
        <v>140.44455714285715</v>
      </c>
      <c r="V19" s="32">
        <f>IF(P_gjsn_leveranse!V19=0," ",P_gjsn_leveranse!V19)</f>
        <v>151.39420634920634</v>
      </c>
      <c r="W19" s="32">
        <f>IF(P_gjsn_leveranse!W19=0," ",P_gjsn_leveranse!W19)</f>
        <v>156.84851724137931</v>
      </c>
      <c r="X19" s="32">
        <f>IF(P_gjsn_leveranse!X19=0," ",P_gjsn_leveranse!X19)</f>
        <v>163.03407272727273</v>
      </c>
      <c r="Y19" s="32">
        <f>IF(P_gjsn_leveranse!Y19=0," ",P_gjsn_leveranse!Y19)</f>
        <v>164.6574</v>
      </c>
      <c r="Z19" s="32">
        <f>IF(P_gjsn_leveranse!Z19=0," ",P_gjsn_leveranse!Z19)</f>
        <v>181.86748076923078</v>
      </c>
      <c r="AA19" s="32">
        <f>IF(P_gjsn_leveranse!AA19=0," ",P_gjsn_leveranse!AA19)</f>
        <v>173.38175000000001</v>
      </c>
    </row>
    <row r="20" spans="2:27" x14ac:dyDescent="0.25">
      <c r="B20" s="30" t="str">
        <f>IF(P_gjsn_leveranse!B20=0," ",P_gjsn_leveranse!B20)</f>
        <v>5022 Rennebu</v>
      </c>
      <c r="C20" s="32">
        <f>IF(P_gjsn_leveranse!C20=0," ",P_gjsn_leveranse!C20)</f>
        <v>72.807017543859644</v>
      </c>
      <c r="D20" s="32">
        <f>IF(P_gjsn_leveranse!D20=0," ",P_gjsn_leveranse!D20)</f>
        <v>70.884955752212392</v>
      </c>
      <c r="E20" s="32">
        <f>IF(P_gjsn_leveranse!E20=0," ",P_gjsn_leveranse!E20)</f>
        <v>70.147210526315789</v>
      </c>
      <c r="F20" s="32">
        <f>IF(P_gjsn_leveranse!F20=0," ",P_gjsn_leveranse!F20)</f>
        <v>72.222486486486488</v>
      </c>
      <c r="G20" s="32">
        <f>IF(P_gjsn_leveranse!G20=0," ",P_gjsn_leveranse!G20)</f>
        <v>74.156706422018345</v>
      </c>
      <c r="H20" s="32">
        <f>IF(P_gjsn_leveranse!H20=0," ",P_gjsn_leveranse!H20)</f>
        <v>76.077266666666674</v>
      </c>
      <c r="I20" s="32">
        <f>IF(P_gjsn_leveranse!I20=0," ",P_gjsn_leveranse!I20)</f>
        <v>78.245225490196077</v>
      </c>
      <c r="J20" s="32">
        <f>IF(P_gjsn_leveranse!J20=0," ",P_gjsn_leveranse!J20)</f>
        <v>83.50928571428571</v>
      </c>
      <c r="K20" s="32">
        <f>IF(P_gjsn_leveranse!K20=0," ",P_gjsn_leveranse!K20)</f>
        <v>85.817447916666666</v>
      </c>
      <c r="L20" s="32">
        <f>IF(P_gjsn_leveranse!L20=0," ",P_gjsn_leveranse!L20)</f>
        <v>87.484210526315792</v>
      </c>
      <c r="M20" s="32">
        <f>IF(P_gjsn_leveranse!M20=0," ",P_gjsn_leveranse!M20)</f>
        <v>89.586956521739125</v>
      </c>
      <c r="N20" s="32">
        <f>IF(P_gjsn_leveranse!N20=0," ",P_gjsn_leveranse!N20)</f>
        <v>99.329268292682926</v>
      </c>
      <c r="O20" s="32">
        <f>IF(P_gjsn_leveranse!O20=0," ",P_gjsn_leveranse!O20)</f>
        <v>104.84810126582279</v>
      </c>
      <c r="P20" s="32">
        <f>IF(P_gjsn_leveranse!P20=0," ",P_gjsn_leveranse!P20)</f>
        <v>111.79166666666667</v>
      </c>
      <c r="Q20" s="32">
        <f>IF(P_gjsn_leveranse!Q20=0," ",P_gjsn_leveranse!Q20)</f>
        <v>115.04477611940298</v>
      </c>
      <c r="R20" s="32">
        <f>IF(P_gjsn_leveranse!R20=0," ",P_gjsn_leveranse!R20)</f>
        <v>123.30689230769231</v>
      </c>
      <c r="S20" s="32">
        <f>IF(P_gjsn_leveranse!S20=0," ",P_gjsn_leveranse!S20)</f>
        <v>119.59971212121212</v>
      </c>
      <c r="T20" s="32">
        <f>IF(P_gjsn_leveranse!T20=0," ",P_gjsn_leveranse!T20)</f>
        <v>134.63218965517243</v>
      </c>
      <c r="U20" s="32">
        <f>IF(P_gjsn_leveranse!U20=0," ",P_gjsn_leveranse!U20)</f>
        <v>132.23223333333334</v>
      </c>
      <c r="V20" s="32">
        <f>IF(P_gjsn_leveranse!V20=0," ",P_gjsn_leveranse!V20)</f>
        <v>143.3967090909091</v>
      </c>
      <c r="W20" s="32">
        <f>IF(P_gjsn_leveranse!W20=0," ",P_gjsn_leveranse!W20)</f>
        <v>153.30601886792454</v>
      </c>
      <c r="X20" s="32">
        <f>IF(P_gjsn_leveranse!X20=0," ",P_gjsn_leveranse!X20)</f>
        <v>152.99284615384616</v>
      </c>
      <c r="Y20" s="32">
        <f>IF(P_gjsn_leveranse!Y20=0," ",P_gjsn_leveranse!Y20)</f>
        <v>157.48955102040816</v>
      </c>
      <c r="Z20" s="32">
        <f>IF(P_gjsn_leveranse!Z20=0," ",P_gjsn_leveranse!Z20)</f>
        <v>164.72153333333333</v>
      </c>
      <c r="AA20" s="32">
        <f>IF(P_gjsn_leveranse!AA20=0," ",P_gjsn_leveranse!AA20)</f>
        <v>164.75613636363636</v>
      </c>
    </row>
    <row r="21" spans="2:27" x14ac:dyDescent="0.25">
      <c r="B21" s="30" t="str">
        <f>IF(P_gjsn_leveranse!B21=0," ",P_gjsn_leveranse!B21)</f>
        <v>5023 Meldal</v>
      </c>
      <c r="C21" s="32">
        <f>IF(P_gjsn_leveranse!C21=0," ",P_gjsn_leveranse!C21)</f>
        <v>102.56862745098039</v>
      </c>
      <c r="D21" s="32">
        <f>IF(P_gjsn_leveranse!D21=0," ",P_gjsn_leveranse!D21)</f>
        <v>99.254901960784309</v>
      </c>
      <c r="E21" s="32">
        <f>IF(P_gjsn_leveranse!E21=0," ",P_gjsn_leveranse!E21)</f>
        <v>100.14330392156863</v>
      </c>
      <c r="F21" s="32">
        <f>IF(P_gjsn_leveranse!F21=0," ",P_gjsn_leveranse!F21)</f>
        <v>104.06950505050504</v>
      </c>
      <c r="G21" s="32">
        <f>IF(P_gjsn_leveranse!G21=0," ",P_gjsn_leveranse!G21)</f>
        <v>102.92845454545454</v>
      </c>
      <c r="H21" s="32">
        <f>IF(P_gjsn_leveranse!H21=0," ",P_gjsn_leveranse!H21)</f>
        <v>100.43672164948453</v>
      </c>
      <c r="I21" s="32">
        <f>IF(P_gjsn_leveranse!I21=0," ",P_gjsn_leveranse!I21)</f>
        <v>105.99444444444444</v>
      </c>
      <c r="J21" s="32">
        <f>IF(P_gjsn_leveranse!J21=0," ",P_gjsn_leveranse!J21)</f>
        <v>113.2055465116279</v>
      </c>
      <c r="K21" s="32">
        <f>IF(P_gjsn_leveranse!K21=0," ",P_gjsn_leveranse!K21)</f>
        <v>115.53219047619048</v>
      </c>
      <c r="L21" s="32">
        <f>IF(P_gjsn_leveranse!L21=0," ",P_gjsn_leveranse!L21)</f>
        <v>121.79518072289157</v>
      </c>
      <c r="M21" s="32">
        <f>IF(P_gjsn_leveranse!M21=0," ",P_gjsn_leveranse!M21)</f>
        <v>124.6987951807229</v>
      </c>
      <c r="N21" s="32">
        <f>IF(P_gjsn_leveranse!N21=0," ",P_gjsn_leveranse!N21)</f>
        <v>129.25</v>
      </c>
      <c r="O21" s="32">
        <f>IF(P_gjsn_leveranse!O21=0," ",P_gjsn_leveranse!O21)</f>
        <v>146</v>
      </c>
      <c r="P21" s="32">
        <f>IF(P_gjsn_leveranse!P21=0," ",P_gjsn_leveranse!P21)</f>
        <v>146.02631578947367</v>
      </c>
      <c r="Q21" s="32">
        <f>IF(P_gjsn_leveranse!Q21=0," ",P_gjsn_leveranse!Q21)</f>
        <v>159.88571428571427</v>
      </c>
      <c r="R21" s="32">
        <f>IF(P_gjsn_leveranse!R21=0," ",P_gjsn_leveranse!R21)</f>
        <v>189.41913114754098</v>
      </c>
      <c r="S21" s="32">
        <f>IF(P_gjsn_leveranse!S21=0," ",P_gjsn_leveranse!S21)</f>
        <v>193.41856666666666</v>
      </c>
      <c r="T21" s="32">
        <f>IF(P_gjsn_leveranse!T21=0," ",P_gjsn_leveranse!T21)</f>
        <v>210.92491666666669</v>
      </c>
      <c r="U21" s="32">
        <f>IF(P_gjsn_leveranse!U21=0," ",P_gjsn_leveranse!U21)</f>
        <v>213.14337931034484</v>
      </c>
      <c r="V21" s="32">
        <f>IF(P_gjsn_leveranse!V21=0," ",P_gjsn_leveranse!V21)</f>
        <v>222.56845454545453</v>
      </c>
      <c r="W21" s="32">
        <f>IF(P_gjsn_leveranse!W21=0," ",P_gjsn_leveranse!W21)</f>
        <v>244.56296153846154</v>
      </c>
      <c r="X21" s="32">
        <f>IF(P_gjsn_leveranse!X21=0," ",P_gjsn_leveranse!X21)</f>
        <v>242.92221568627451</v>
      </c>
      <c r="Y21" s="32">
        <f>IF(P_gjsn_leveranse!Y21=0," ",P_gjsn_leveranse!Y21)</f>
        <v>240.42674509803919</v>
      </c>
      <c r="Z21" s="32">
        <f>IF(P_gjsn_leveranse!Z21=0," ",P_gjsn_leveranse!Z21)</f>
        <v>252.90502083333334</v>
      </c>
      <c r="AA21" s="32">
        <f>IF(P_gjsn_leveranse!AA21=0," ",P_gjsn_leveranse!AA21)</f>
        <v>256.25813953488375</v>
      </c>
    </row>
    <row r="22" spans="2:27" x14ac:dyDescent="0.25">
      <c r="B22" s="30" t="str">
        <f>IF(P_gjsn_leveranse!B22=0," ",P_gjsn_leveranse!B22)</f>
        <v>5024 Orkdal</v>
      </c>
      <c r="C22" s="32">
        <f>IF(P_gjsn_leveranse!C22=0," ",P_gjsn_leveranse!C22)</f>
        <v>68.442857142857136</v>
      </c>
      <c r="D22" s="32">
        <f>IF(P_gjsn_leveranse!D22=0," ",P_gjsn_leveranse!D22)</f>
        <v>66.413043478260875</v>
      </c>
      <c r="E22" s="32">
        <f>IF(P_gjsn_leveranse!E22=0," ",P_gjsn_leveranse!E22)</f>
        <v>66.343137681159419</v>
      </c>
      <c r="F22" s="32">
        <f>IF(P_gjsn_leveranse!F22=0," ",P_gjsn_leveranse!F22)</f>
        <v>68.975621212121212</v>
      </c>
      <c r="G22" s="32">
        <f>IF(P_gjsn_leveranse!G22=0," ",P_gjsn_leveranse!G22)</f>
        <v>75.068883333333332</v>
      </c>
      <c r="H22" s="32">
        <f>IF(P_gjsn_leveranse!H22=0," ",P_gjsn_leveranse!H22)</f>
        <v>71.660550847457628</v>
      </c>
      <c r="I22" s="32">
        <f>IF(P_gjsn_leveranse!I22=0," ",P_gjsn_leveranse!I22)</f>
        <v>74.899056074766349</v>
      </c>
      <c r="J22" s="32">
        <f>IF(P_gjsn_leveranse!J22=0," ",P_gjsn_leveranse!J22)</f>
        <v>82.128842105263161</v>
      </c>
      <c r="K22" s="32">
        <f>IF(P_gjsn_leveranse!K22=0," ",P_gjsn_leveranse!K22)</f>
        <v>89.825264367816089</v>
      </c>
      <c r="L22" s="32">
        <f>IF(P_gjsn_leveranse!L22=0," ",P_gjsn_leveranse!L22)</f>
        <v>97.65</v>
      </c>
      <c r="M22" s="32">
        <f>IF(P_gjsn_leveranse!M22=0," ",P_gjsn_leveranse!M22)</f>
        <v>100.14102564102564</v>
      </c>
      <c r="N22" s="32">
        <f>IF(P_gjsn_leveranse!N22=0," ",P_gjsn_leveranse!N22)</f>
        <v>108.64285714285714</v>
      </c>
      <c r="O22" s="32">
        <f>IF(P_gjsn_leveranse!O22=0," ",P_gjsn_leveranse!O22)</f>
        <v>114.05882352941177</v>
      </c>
      <c r="P22" s="32">
        <f>IF(P_gjsn_leveranse!P22=0," ",P_gjsn_leveranse!P22)</f>
        <v>122.734375</v>
      </c>
      <c r="Q22" s="32">
        <f>IF(P_gjsn_leveranse!Q22=0," ",P_gjsn_leveranse!Q22)</f>
        <v>122.21875</v>
      </c>
      <c r="R22" s="32">
        <f>IF(P_gjsn_leveranse!R22=0," ",P_gjsn_leveranse!R22)</f>
        <v>130.88848275862068</v>
      </c>
      <c r="S22" s="32">
        <f>IF(P_gjsn_leveranse!S22=0," ",P_gjsn_leveranse!S22)</f>
        <v>136.88630909090909</v>
      </c>
      <c r="T22" s="32">
        <f>IF(P_gjsn_leveranse!T22=0," ",P_gjsn_leveranse!T22)</f>
        <v>150.65947058823528</v>
      </c>
      <c r="U22" s="32">
        <f>IF(P_gjsn_leveranse!U22=0," ",P_gjsn_leveranse!U22)</f>
        <v>166.99270212765958</v>
      </c>
      <c r="V22" s="32">
        <f>IF(P_gjsn_leveranse!V22=0," ",P_gjsn_leveranse!V22)</f>
        <v>184.86221428571429</v>
      </c>
      <c r="W22" s="32">
        <f>IF(P_gjsn_leveranse!W22=0," ",P_gjsn_leveranse!W22)</f>
        <v>199.25092682926828</v>
      </c>
      <c r="X22" s="32">
        <f>IF(P_gjsn_leveranse!X22=0," ",P_gjsn_leveranse!X22)</f>
        <v>202.97658536585368</v>
      </c>
      <c r="Y22" s="32">
        <f>IF(P_gjsn_leveranse!Y22=0," ",P_gjsn_leveranse!Y22)</f>
        <v>212.82282051282053</v>
      </c>
      <c r="Z22" s="32">
        <f>IF(P_gjsn_leveranse!Z22=0," ",P_gjsn_leveranse!Z22)</f>
        <v>239.74302777777777</v>
      </c>
      <c r="AA22" s="32">
        <f>IF(P_gjsn_leveranse!AA22=0," ",P_gjsn_leveranse!AA22)</f>
        <v>235.20357142857142</v>
      </c>
    </row>
    <row r="23" spans="2:27" x14ac:dyDescent="0.25">
      <c r="B23" s="30" t="str">
        <f>IF(P_gjsn_leveranse!B23=0," ",P_gjsn_leveranse!B23)</f>
        <v>5025 Røros</v>
      </c>
      <c r="C23" s="32">
        <f>IF(P_gjsn_leveranse!C23=0," ",P_gjsn_leveranse!C23)</f>
        <v>66.38</v>
      </c>
      <c r="D23" s="32">
        <f>IF(P_gjsn_leveranse!D23=0," ",P_gjsn_leveranse!D23)</f>
        <v>66.848484848484844</v>
      </c>
      <c r="E23" s="32">
        <f>IF(P_gjsn_leveranse!E23=0," ",P_gjsn_leveranse!E23)</f>
        <v>65.198900000000009</v>
      </c>
      <c r="F23" s="32">
        <f>IF(P_gjsn_leveranse!F23=0," ",P_gjsn_leveranse!F23)</f>
        <v>66.064762886597933</v>
      </c>
      <c r="G23" s="32">
        <f>IF(P_gjsn_leveranse!G23=0," ",P_gjsn_leveranse!G23)</f>
        <v>66.649255319148935</v>
      </c>
      <c r="H23" s="32">
        <f>IF(P_gjsn_leveranse!H23=0," ",P_gjsn_leveranse!H23)</f>
        <v>66.913483146067421</v>
      </c>
      <c r="I23" s="32">
        <f>IF(P_gjsn_leveranse!I23=0," ",P_gjsn_leveranse!I23)</f>
        <v>68.953567901234564</v>
      </c>
      <c r="J23" s="32">
        <f>IF(P_gjsn_leveranse!J23=0," ",P_gjsn_leveranse!J23)</f>
        <v>71.453666666666678</v>
      </c>
      <c r="K23" s="32">
        <f>IF(P_gjsn_leveranse!K23=0," ",P_gjsn_leveranse!K23)</f>
        <v>78.104273972602741</v>
      </c>
      <c r="L23" s="32">
        <f>IF(P_gjsn_leveranse!L23=0," ",P_gjsn_leveranse!L23)</f>
        <v>82.115942028985501</v>
      </c>
      <c r="M23" s="32">
        <f>IF(P_gjsn_leveranse!M23=0," ",P_gjsn_leveranse!M23)</f>
        <v>85.791044776119406</v>
      </c>
      <c r="N23" s="32">
        <f>IF(P_gjsn_leveranse!N23=0," ",P_gjsn_leveranse!N23)</f>
        <v>89.703125</v>
      </c>
      <c r="O23" s="32">
        <f>IF(P_gjsn_leveranse!O23=0," ",P_gjsn_leveranse!O23)</f>
        <v>93.442622950819668</v>
      </c>
      <c r="P23" s="32">
        <f>IF(P_gjsn_leveranse!P23=0," ",P_gjsn_leveranse!P23)</f>
        <v>101.92592592592592</v>
      </c>
      <c r="Q23" s="32">
        <f>IF(P_gjsn_leveranse!Q23=0," ",P_gjsn_leveranse!Q23)</f>
        <v>110.36734693877551</v>
      </c>
      <c r="R23" s="32">
        <f>IF(P_gjsn_leveranse!R23=0," ",P_gjsn_leveranse!R23)</f>
        <v>120.31093617021276</v>
      </c>
      <c r="S23" s="32">
        <f>IF(P_gjsn_leveranse!S23=0," ",P_gjsn_leveranse!S23)</f>
        <v>127.94423255813953</v>
      </c>
      <c r="T23" s="32">
        <f>IF(P_gjsn_leveranse!T23=0," ",P_gjsn_leveranse!T23)</f>
        <v>133.35895238095239</v>
      </c>
      <c r="U23" s="32">
        <f>IF(P_gjsn_leveranse!U23=0," ",P_gjsn_leveranse!U23)</f>
        <v>130.452675</v>
      </c>
      <c r="V23" s="32">
        <f>IF(P_gjsn_leveranse!V23=0," ",P_gjsn_leveranse!V23)</f>
        <v>141.55667567567568</v>
      </c>
      <c r="W23" s="32">
        <f>IF(P_gjsn_leveranse!W23=0," ",P_gjsn_leveranse!W23)</f>
        <v>147.19018421052633</v>
      </c>
      <c r="X23" s="32">
        <f>IF(P_gjsn_leveranse!X23=0," ",P_gjsn_leveranse!X23)</f>
        <v>145.44523076923076</v>
      </c>
      <c r="Y23" s="32">
        <f>IF(P_gjsn_leveranse!Y23=0," ",P_gjsn_leveranse!Y23)</f>
        <v>149.51963157894738</v>
      </c>
      <c r="Z23" s="32">
        <f>IF(P_gjsn_leveranse!Z23=0," ",P_gjsn_leveranse!Z23)</f>
        <v>159.43807894736844</v>
      </c>
      <c r="AA23" s="32">
        <f>IF(P_gjsn_leveranse!AA23=0," ",P_gjsn_leveranse!AA23)</f>
        <v>186.64639393939396</v>
      </c>
    </row>
    <row r="24" spans="2:27" x14ac:dyDescent="0.25">
      <c r="B24" s="30" t="str">
        <f>IF(P_gjsn_leveranse!B24=0," ",P_gjsn_leveranse!B24)</f>
        <v>5026 Holtålen</v>
      </c>
      <c r="C24" s="32">
        <f>IF(P_gjsn_leveranse!C24=0," ",P_gjsn_leveranse!C24)</f>
        <v>50.051282051282051</v>
      </c>
      <c r="D24" s="32">
        <f>IF(P_gjsn_leveranse!D24=0," ",P_gjsn_leveranse!D24)</f>
        <v>50.173333333333332</v>
      </c>
      <c r="E24" s="32">
        <f>IF(P_gjsn_leveranse!E24=0," ",P_gjsn_leveranse!E24)</f>
        <v>49.755111111111113</v>
      </c>
      <c r="F24" s="32">
        <f>IF(P_gjsn_leveranse!F24=0," ",P_gjsn_leveranse!F24)</f>
        <v>51.953348484848483</v>
      </c>
      <c r="G24" s="32">
        <f>IF(P_gjsn_leveranse!G24=0," ",P_gjsn_leveranse!G24)</f>
        <v>59.193125000000002</v>
      </c>
      <c r="H24" s="32">
        <f>IF(P_gjsn_leveranse!H24=0," ",P_gjsn_leveranse!H24)</f>
        <v>53.92566037735849</v>
      </c>
      <c r="I24" s="32">
        <f>IF(P_gjsn_leveranse!I24=0," ",P_gjsn_leveranse!I24)</f>
        <v>68.147897435897434</v>
      </c>
      <c r="J24" s="32">
        <f>IF(P_gjsn_leveranse!J24=0," ",P_gjsn_leveranse!J24)</f>
        <v>69.871054054054042</v>
      </c>
      <c r="K24" s="32">
        <f>IF(P_gjsn_leveranse!K24=0," ",P_gjsn_leveranse!K24)</f>
        <v>74.61181818181818</v>
      </c>
      <c r="L24" s="32">
        <f>IF(P_gjsn_leveranse!L24=0," ",P_gjsn_leveranse!L24)</f>
        <v>78.0625</v>
      </c>
      <c r="M24" s="32">
        <f>IF(P_gjsn_leveranse!M24=0," ",P_gjsn_leveranse!M24)</f>
        <v>80.967741935483872</v>
      </c>
      <c r="N24" s="32">
        <f>IF(P_gjsn_leveranse!N24=0," ",P_gjsn_leveranse!N24)</f>
        <v>85.290322580645167</v>
      </c>
      <c r="O24" s="32">
        <f>IF(P_gjsn_leveranse!O24=0," ",P_gjsn_leveranse!O24)</f>
        <v>91.206896551724142</v>
      </c>
      <c r="P24" s="32">
        <f>IF(P_gjsn_leveranse!P24=0," ",P_gjsn_leveranse!P24)</f>
        <v>89.862068965517238</v>
      </c>
      <c r="Q24" s="32">
        <f>IF(P_gjsn_leveranse!Q24=0," ",P_gjsn_leveranse!Q24)</f>
        <v>93.07692307692308</v>
      </c>
      <c r="R24" s="32">
        <f>IF(P_gjsn_leveranse!R24=0," ",P_gjsn_leveranse!R24)</f>
        <v>99.439874999999986</v>
      </c>
      <c r="S24" s="32">
        <f>IF(P_gjsn_leveranse!S24=0," ",P_gjsn_leveranse!S24)</f>
        <v>103.11569565217391</v>
      </c>
      <c r="T24" s="32">
        <f>IF(P_gjsn_leveranse!T24=0," ",P_gjsn_leveranse!T24)</f>
        <v>97.445208333333326</v>
      </c>
      <c r="U24" s="32">
        <f>IF(P_gjsn_leveranse!U24=0," ",P_gjsn_leveranse!U24)</f>
        <v>107.41409523809523</v>
      </c>
      <c r="V24" s="32">
        <f>IF(P_gjsn_leveranse!V24=0," ",P_gjsn_leveranse!V24)</f>
        <v>110.30140909090909</v>
      </c>
      <c r="W24" s="32">
        <f>IF(P_gjsn_leveranse!W24=0," ",P_gjsn_leveranse!W24)</f>
        <v>113.82561904761906</v>
      </c>
      <c r="X24" s="32">
        <f>IF(P_gjsn_leveranse!X24=0," ",P_gjsn_leveranse!X24)</f>
        <v>113.58</v>
      </c>
      <c r="Y24" s="32">
        <f>IF(P_gjsn_leveranse!Y24=0," ",P_gjsn_leveranse!Y24)</f>
        <v>108.88761904761904</v>
      </c>
      <c r="Z24" s="32">
        <f>IF(P_gjsn_leveranse!Z24=0," ",P_gjsn_leveranse!Z24)</f>
        <v>113.88239999999999</v>
      </c>
      <c r="AA24" s="32">
        <f>IF(P_gjsn_leveranse!AA24=0," ",P_gjsn_leveranse!AA24)</f>
        <v>115.84438888888889</v>
      </c>
    </row>
    <row r="25" spans="2:27" x14ac:dyDescent="0.25">
      <c r="B25" s="30" t="str">
        <f>IF(P_gjsn_leveranse!B25=0," ",P_gjsn_leveranse!B25)</f>
        <v>5027 Midtre Gauldal</v>
      </c>
      <c r="C25" s="32">
        <f>IF(P_gjsn_leveranse!C25=0," ",P_gjsn_leveranse!C25)</f>
        <v>59.698689956331876</v>
      </c>
      <c r="D25" s="32">
        <f>IF(P_gjsn_leveranse!D25=0," ",P_gjsn_leveranse!D25)</f>
        <v>58.629955947136565</v>
      </c>
      <c r="E25" s="32">
        <f>IF(P_gjsn_leveranse!E25=0," ",P_gjsn_leveranse!E25)</f>
        <v>59.212874999999997</v>
      </c>
      <c r="F25" s="32">
        <f>IF(P_gjsn_leveranse!F25=0," ",P_gjsn_leveranse!F25)</f>
        <v>60.988193548387095</v>
      </c>
      <c r="G25" s="32">
        <f>IF(P_gjsn_leveranse!G25=0," ",P_gjsn_leveranse!G25)</f>
        <v>61.189421800947869</v>
      </c>
      <c r="H25" s="32">
        <f>IF(P_gjsn_leveranse!H25=0," ",P_gjsn_leveranse!H25)</f>
        <v>60.294289855072464</v>
      </c>
      <c r="I25" s="32">
        <f>IF(P_gjsn_leveranse!I25=0," ",P_gjsn_leveranse!I25)</f>
        <v>62.639804123711336</v>
      </c>
      <c r="J25" s="32">
        <f>IF(P_gjsn_leveranse!J25=0," ",P_gjsn_leveranse!J25)</f>
        <v>66.420377049180331</v>
      </c>
      <c r="K25" s="32">
        <f>IF(P_gjsn_leveranse!K25=0," ",P_gjsn_leveranse!K25)</f>
        <v>69.664146892655367</v>
      </c>
      <c r="L25" s="32">
        <f>IF(P_gjsn_leveranse!L25=0," ",P_gjsn_leveranse!L25)</f>
        <v>72.308139534883722</v>
      </c>
      <c r="M25" s="32">
        <f>IF(P_gjsn_leveranse!M25=0," ",P_gjsn_leveranse!M25)</f>
        <v>73.885542168674704</v>
      </c>
      <c r="N25" s="32">
        <f>IF(P_gjsn_leveranse!N25=0," ",P_gjsn_leveranse!N25)</f>
        <v>78.254901960784309</v>
      </c>
      <c r="O25" s="32">
        <f>IF(P_gjsn_leveranse!O25=0," ",P_gjsn_leveranse!O25)</f>
        <v>89.131944444444443</v>
      </c>
      <c r="P25" s="32">
        <f>IF(P_gjsn_leveranse!P25=0," ",P_gjsn_leveranse!P25)</f>
        <v>94.204379562043798</v>
      </c>
      <c r="Q25" s="32">
        <f>IF(P_gjsn_leveranse!Q25=0," ",P_gjsn_leveranse!Q25)</f>
        <v>98.102362204724415</v>
      </c>
      <c r="R25" s="32">
        <f>IF(P_gjsn_leveranse!R25=0," ",P_gjsn_leveranse!R25)</f>
        <v>104.0202561983471</v>
      </c>
      <c r="S25" s="32">
        <f>IF(P_gjsn_leveranse!S25=0," ",P_gjsn_leveranse!S25)</f>
        <v>104.10285</v>
      </c>
      <c r="T25" s="32">
        <f>IF(P_gjsn_leveranse!T25=0," ",P_gjsn_leveranse!T25)</f>
        <v>114.80266964285714</v>
      </c>
      <c r="U25" s="32">
        <f>IF(P_gjsn_leveranse!U25=0," ",P_gjsn_leveranse!U25)</f>
        <v>123.46722857142856</v>
      </c>
      <c r="V25" s="32">
        <f>IF(P_gjsn_leveranse!V25=0," ",P_gjsn_leveranse!V25)</f>
        <v>132.21081632653062</v>
      </c>
      <c r="W25" s="32">
        <f>IF(P_gjsn_leveranse!W25=0," ",P_gjsn_leveranse!W25)</f>
        <v>137.16195833333333</v>
      </c>
      <c r="X25" s="32">
        <f>IF(P_gjsn_leveranse!X25=0," ",P_gjsn_leveranse!X25)</f>
        <v>134.93439361702127</v>
      </c>
      <c r="Y25" s="32">
        <f>IF(P_gjsn_leveranse!Y25=0," ",P_gjsn_leveranse!Y25)</f>
        <v>142.75722826086957</v>
      </c>
      <c r="Z25" s="32">
        <f>IF(P_gjsn_leveranse!Z25=0," ",P_gjsn_leveranse!Z25)</f>
        <v>149.07118604651163</v>
      </c>
      <c r="AA25" s="32">
        <f>IF(P_gjsn_leveranse!AA25=0," ",P_gjsn_leveranse!AA25)</f>
        <v>146.49511111111113</v>
      </c>
    </row>
    <row r="26" spans="2:27" x14ac:dyDescent="0.25">
      <c r="B26" s="30" t="str">
        <f>IF(P_gjsn_leveranse!B26=0," ",P_gjsn_leveranse!B26)</f>
        <v>5028 Melhus</v>
      </c>
      <c r="C26" s="32">
        <f>IF(P_gjsn_leveranse!C26=0," ",P_gjsn_leveranse!C26)</f>
        <v>75.097345132743357</v>
      </c>
      <c r="D26" s="32">
        <f>IF(P_gjsn_leveranse!D26=0," ",P_gjsn_leveranse!D26)</f>
        <v>72.814159292035399</v>
      </c>
      <c r="E26" s="32">
        <f>IF(P_gjsn_leveranse!E26=0," ",P_gjsn_leveranse!E26)</f>
        <v>72.10405309734513</v>
      </c>
      <c r="F26" s="32">
        <f>IF(P_gjsn_leveranse!F26=0," ",P_gjsn_leveranse!F26)</f>
        <v>73.21869090909091</v>
      </c>
      <c r="G26" s="32">
        <f>IF(P_gjsn_leveranse!G26=0," ",P_gjsn_leveranse!G26)</f>
        <v>75.504934579439251</v>
      </c>
      <c r="H26" s="32">
        <f>IF(P_gjsn_leveranse!H26=0," ",P_gjsn_leveranse!H26)</f>
        <v>71.21409523809524</v>
      </c>
      <c r="I26" s="32">
        <f>IF(P_gjsn_leveranse!I26=0," ",P_gjsn_leveranse!I26)</f>
        <v>76.350075268817207</v>
      </c>
      <c r="J26" s="32">
        <f>IF(P_gjsn_leveranse!J26=0," ",P_gjsn_leveranse!J26)</f>
        <v>80.936443181818177</v>
      </c>
      <c r="K26" s="32">
        <f>IF(P_gjsn_leveranse!K26=0," ",P_gjsn_leveranse!K26)</f>
        <v>85.735752941176472</v>
      </c>
      <c r="L26" s="32">
        <f>IF(P_gjsn_leveranse!L26=0," ",P_gjsn_leveranse!L26)</f>
        <v>89.151898734177209</v>
      </c>
      <c r="M26" s="32">
        <f>IF(P_gjsn_leveranse!M26=0," ",P_gjsn_leveranse!M26)</f>
        <v>92.038961038961034</v>
      </c>
      <c r="N26" s="32">
        <f>IF(P_gjsn_leveranse!N26=0," ",P_gjsn_leveranse!N26)</f>
        <v>102.25352112676056</v>
      </c>
      <c r="O26" s="32">
        <f>IF(P_gjsn_leveranse!O26=0," ",P_gjsn_leveranse!O26)</f>
        <v>113.66666666666667</v>
      </c>
      <c r="P26" s="32">
        <f>IF(P_gjsn_leveranse!P26=0," ",P_gjsn_leveranse!P26)</f>
        <v>113</v>
      </c>
      <c r="Q26" s="32">
        <f>IF(P_gjsn_leveranse!Q26=0," ",P_gjsn_leveranse!Q26)</f>
        <v>120.62295081967213</v>
      </c>
      <c r="R26" s="32">
        <f>IF(P_gjsn_leveranse!R26=0," ",P_gjsn_leveranse!R26)</f>
        <v>124.67040350877193</v>
      </c>
      <c r="S26" s="32">
        <f>IF(P_gjsn_leveranse!S26=0," ",P_gjsn_leveranse!S26)</f>
        <v>131.26156363636363</v>
      </c>
      <c r="T26" s="32">
        <f>IF(P_gjsn_leveranse!T26=0," ",P_gjsn_leveranse!T26)</f>
        <v>136.24790740740741</v>
      </c>
      <c r="U26" s="32">
        <f>IF(P_gjsn_leveranse!U26=0," ",P_gjsn_leveranse!U26)</f>
        <v>142.19457692307694</v>
      </c>
      <c r="V26" s="32">
        <f>IF(P_gjsn_leveranse!V26=0," ",P_gjsn_leveranse!V26)</f>
        <v>146.60097999999999</v>
      </c>
      <c r="W26" s="32">
        <f>IF(P_gjsn_leveranse!W26=0," ",P_gjsn_leveranse!W26)</f>
        <v>156.39687755102042</v>
      </c>
      <c r="X26" s="32">
        <f>IF(P_gjsn_leveranse!X26=0," ",P_gjsn_leveranse!X26)</f>
        <v>165.16458333333333</v>
      </c>
      <c r="Y26" s="32">
        <f>IF(P_gjsn_leveranse!Y26=0," ",P_gjsn_leveranse!Y26)</f>
        <v>152.39340384615386</v>
      </c>
      <c r="Z26" s="32">
        <f>IF(P_gjsn_leveranse!Z26=0," ",P_gjsn_leveranse!Z26)</f>
        <v>180.28797777777777</v>
      </c>
      <c r="AA26" s="32">
        <f>IF(P_gjsn_leveranse!AA26=0," ",P_gjsn_leveranse!AA26)</f>
        <v>193.99882608695651</v>
      </c>
    </row>
    <row r="27" spans="2:27" x14ac:dyDescent="0.25">
      <c r="B27" s="30" t="str">
        <f>IF(P_gjsn_leveranse!B27=0," ",P_gjsn_leveranse!B27)</f>
        <v>5029 Skaun</v>
      </c>
      <c r="C27" s="32">
        <f>IF(P_gjsn_leveranse!C27=0," ",P_gjsn_leveranse!C27)</f>
        <v>67.402439024390247</v>
      </c>
      <c r="D27" s="32">
        <f>IF(P_gjsn_leveranse!D27=0," ",P_gjsn_leveranse!D27)</f>
        <v>66.740740740740748</v>
      </c>
      <c r="E27" s="32">
        <f>IF(P_gjsn_leveranse!E27=0," ",P_gjsn_leveranse!E27)</f>
        <v>66.779111111111106</v>
      </c>
      <c r="F27" s="32">
        <f>IF(P_gjsn_leveranse!F27=0," ",P_gjsn_leveranse!F27)</f>
        <v>67.581844155844152</v>
      </c>
      <c r="G27" s="32">
        <f>IF(P_gjsn_leveranse!G27=0," ",P_gjsn_leveranse!G27)</f>
        <v>69.80554794520549</v>
      </c>
      <c r="H27" s="32">
        <f>IF(P_gjsn_leveranse!H27=0," ",P_gjsn_leveranse!H27)</f>
        <v>68.325405797101453</v>
      </c>
      <c r="I27" s="32">
        <f>IF(P_gjsn_leveranse!I27=0," ",P_gjsn_leveranse!I27)</f>
        <v>73.139370967741925</v>
      </c>
      <c r="J27" s="32">
        <f>IF(P_gjsn_leveranse!J27=0," ",P_gjsn_leveranse!J27)</f>
        <v>76.544403508771936</v>
      </c>
      <c r="K27" s="32">
        <f>IF(P_gjsn_leveranse!K27=0," ",P_gjsn_leveranse!K27)</f>
        <v>80.155629629629644</v>
      </c>
      <c r="L27" s="32">
        <f>IF(P_gjsn_leveranse!L27=0," ",P_gjsn_leveranse!L27)</f>
        <v>82.48</v>
      </c>
      <c r="M27" s="32">
        <f>IF(P_gjsn_leveranse!M27=0," ",P_gjsn_leveranse!M27)</f>
        <v>83.152173913043484</v>
      </c>
      <c r="N27" s="32">
        <f>IF(P_gjsn_leveranse!N27=0," ",P_gjsn_leveranse!N27)</f>
        <v>83.847826086956516</v>
      </c>
      <c r="O27" s="32">
        <f>IF(P_gjsn_leveranse!O27=0," ",P_gjsn_leveranse!O27)</f>
        <v>84.61363636363636</v>
      </c>
      <c r="P27" s="32">
        <f>IF(P_gjsn_leveranse!P27=0," ",P_gjsn_leveranse!P27)</f>
        <v>101.84210526315789</v>
      </c>
      <c r="Q27" s="32">
        <f>IF(P_gjsn_leveranse!Q27=0," ",P_gjsn_leveranse!Q27)</f>
        <v>100.16666666666667</v>
      </c>
      <c r="R27" s="32">
        <f>IF(P_gjsn_leveranse!R27=0," ",P_gjsn_leveranse!R27)</f>
        <v>121.41516666666666</v>
      </c>
      <c r="S27" s="32">
        <f>IF(P_gjsn_leveranse!S27=0," ",P_gjsn_leveranse!S27)</f>
        <v>117.6345</v>
      </c>
      <c r="T27" s="32">
        <f>IF(P_gjsn_leveranse!T27=0," ",P_gjsn_leveranse!T27)</f>
        <v>135.49854166666668</v>
      </c>
      <c r="U27" s="32">
        <f>IF(P_gjsn_leveranse!U27=0," ",P_gjsn_leveranse!U27)</f>
        <v>144.1228695652174</v>
      </c>
      <c r="V27" s="32">
        <f>IF(P_gjsn_leveranse!V27=0," ",P_gjsn_leveranse!V27)</f>
        <v>145.47436363636365</v>
      </c>
      <c r="W27" s="32">
        <f>IF(P_gjsn_leveranse!W27=0," ",P_gjsn_leveranse!W27)</f>
        <v>160.73305555555555</v>
      </c>
      <c r="X27" s="32">
        <f>IF(P_gjsn_leveranse!X27=0," ",P_gjsn_leveranse!X27)</f>
        <v>176.1170625</v>
      </c>
      <c r="Y27" s="32">
        <f>IF(P_gjsn_leveranse!Y27=0," ",P_gjsn_leveranse!Y27)</f>
        <v>181.73106250000001</v>
      </c>
      <c r="Z27" s="32">
        <f>IF(P_gjsn_leveranse!Z27=0," ",P_gjsn_leveranse!Z27)</f>
        <v>205.191</v>
      </c>
      <c r="AA27" s="32">
        <f>IF(P_gjsn_leveranse!AA27=0," ",P_gjsn_leveranse!AA27)</f>
        <v>205.85720000000001</v>
      </c>
    </row>
    <row r="28" spans="2:27" x14ac:dyDescent="0.25">
      <c r="B28" s="30" t="str">
        <f>IF(P_gjsn_leveranse!B28=0," ",P_gjsn_leveranse!B28)</f>
        <v>5030 Klæbu</v>
      </c>
      <c r="C28" s="32">
        <f>IF(P_gjsn_leveranse!C28=0," ",P_gjsn_leveranse!C28)</f>
        <v>79.391304347826093</v>
      </c>
      <c r="D28" s="32">
        <f>IF(P_gjsn_leveranse!D28=0," ",P_gjsn_leveranse!D28)</f>
        <v>78.272727272727266</v>
      </c>
      <c r="E28" s="32">
        <f>IF(P_gjsn_leveranse!E28=0," ",P_gjsn_leveranse!E28)</f>
        <v>79.055521739130441</v>
      </c>
      <c r="F28" s="32">
        <f>IF(P_gjsn_leveranse!F28=0," ",P_gjsn_leveranse!F28)</f>
        <v>77.006045454545458</v>
      </c>
      <c r="G28" s="32">
        <f>IF(P_gjsn_leveranse!G28=0," ",P_gjsn_leveranse!G28)</f>
        <v>77.295952380952372</v>
      </c>
      <c r="H28" s="32">
        <f>IF(P_gjsn_leveranse!H28=0," ",P_gjsn_leveranse!H28)</f>
        <v>84.444949999999992</v>
      </c>
      <c r="I28" s="32">
        <f>IF(P_gjsn_leveranse!I28=0," ",P_gjsn_leveranse!I28)</f>
        <v>83.543842105263167</v>
      </c>
      <c r="J28" s="32">
        <f>IF(P_gjsn_leveranse!J28=0," ",P_gjsn_leveranse!J28)</f>
        <v>81.202833333333331</v>
      </c>
      <c r="K28" s="32">
        <f>IF(P_gjsn_leveranse!K28=0," ",P_gjsn_leveranse!K28)</f>
        <v>85.082750000000004</v>
      </c>
      <c r="L28" s="32">
        <f>IF(P_gjsn_leveranse!L28=0," ",P_gjsn_leveranse!L28)</f>
        <v>87.4</v>
      </c>
      <c r="M28" s="32">
        <f>IF(P_gjsn_leveranse!M28=0," ",P_gjsn_leveranse!M28)</f>
        <v>90.428571428571431</v>
      </c>
      <c r="N28" s="32">
        <f>IF(P_gjsn_leveranse!N28=0," ",P_gjsn_leveranse!N28)</f>
        <v>100.27272727272727</v>
      </c>
      <c r="O28" s="32">
        <f>IF(P_gjsn_leveranse!O28=0," ",P_gjsn_leveranse!O28)</f>
        <v>101.36363636363636</v>
      </c>
      <c r="P28" s="32">
        <f>IF(P_gjsn_leveranse!P28=0," ",P_gjsn_leveranse!P28)</f>
        <v>122.88888888888889</v>
      </c>
      <c r="Q28" s="32">
        <f>IF(P_gjsn_leveranse!Q28=0," ",P_gjsn_leveranse!Q28)</f>
        <v>134.625</v>
      </c>
      <c r="R28" s="32">
        <f>IF(P_gjsn_leveranse!R28=0," ",P_gjsn_leveranse!R28)</f>
        <v>149.62728571428573</v>
      </c>
      <c r="S28" s="32">
        <f>IF(P_gjsn_leveranse!S28=0," ",P_gjsn_leveranse!S28)</f>
        <v>157.87657142857142</v>
      </c>
      <c r="T28" s="32">
        <f>IF(P_gjsn_leveranse!T28=0," ",P_gjsn_leveranse!T28)</f>
        <v>153.80114285714285</v>
      </c>
      <c r="U28" s="32">
        <f>IF(P_gjsn_leveranse!U28=0," ",P_gjsn_leveranse!U28)</f>
        <v>167.14085714285716</v>
      </c>
      <c r="V28" s="32">
        <f>IF(P_gjsn_leveranse!V28=0," ",P_gjsn_leveranse!V28)</f>
        <v>164.23114285714286</v>
      </c>
      <c r="W28" s="32">
        <f>IF(P_gjsn_leveranse!W28=0," ",P_gjsn_leveranse!W28)</f>
        <v>163.60585714285713</v>
      </c>
      <c r="X28" s="32">
        <f>IF(P_gjsn_leveranse!X28=0," ",P_gjsn_leveranse!X28)</f>
        <v>163.30657142857143</v>
      </c>
      <c r="Y28" s="32">
        <f>IF(P_gjsn_leveranse!Y28=0," ",P_gjsn_leveranse!Y28)</f>
        <v>160.31</v>
      </c>
      <c r="Z28" s="32">
        <f>IF(P_gjsn_leveranse!Z28=0," ",P_gjsn_leveranse!Z28)</f>
        <v>172.94242857142859</v>
      </c>
      <c r="AA28" s="32">
        <f>IF(P_gjsn_leveranse!AA28=0," ",P_gjsn_leveranse!AA28)</f>
        <v>151.36114285714288</v>
      </c>
    </row>
    <row r="29" spans="2:27" x14ac:dyDescent="0.25">
      <c r="B29" s="30" t="str">
        <f>IF(P_gjsn_leveranse!B29=0," ",P_gjsn_leveranse!B29)</f>
        <v>5031 Malvik</v>
      </c>
      <c r="C29" s="32">
        <f>IF(P_gjsn_leveranse!C29=0," ",P_gjsn_leveranse!C29)</f>
        <v>73.857142857142861</v>
      </c>
      <c r="D29" s="32">
        <f>IF(P_gjsn_leveranse!D29=0," ",P_gjsn_leveranse!D29)</f>
        <v>72.857142857142861</v>
      </c>
      <c r="E29" s="32">
        <f>IF(P_gjsn_leveranse!E29=0," ",P_gjsn_leveranse!E29)</f>
        <v>70.402107142857147</v>
      </c>
      <c r="F29" s="32">
        <f>IF(P_gjsn_leveranse!F29=0," ",P_gjsn_leveranse!F29)</f>
        <v>75.634500000000003</v>
      </c>
      <c r="G29" s="32">
        <f>IF(P_gjsn_leveranse!G29=0," ",P_gjsn_leveranse!G29)</f>
        <v>74.317039999999992</v>
      </c>
      <c r="H29" s="32">
        <f>IF(P_gjsn_leveranse!H29=0," ",P_gjsn_leveranse!H29)</f>
        <v>76.351476190476191</v>
      </c>
      <c r="I29" s="32">
        <f>IF(P_gjsn_leveranse!I29=0," ",P_gjsn_leveranse!I29)</f>
        <v>79.518450000000001</v>
      </c>
      <c r="J29" s="32">
        <f>IF(P_gjsn_leveranse!J29=0," ",P_gjsn_leveranse!J29)</f>
        <v>88.376368421052632</v>
      </c>
      <c r="K29" s="32">
        <f>IF(P_gjsn_leveranse!K29=0," ",P_gjsn_leveranse!K29)</f>
        <v>95.234470588235297</v>
      </c>
      <c r="L29" s="32">
        <f>IF(P_gjsn_leveranse!L29=0," ",P_gjsn_leveranse!L29)</f>
        <v>99.647058823529406</v>
      </c>
      <c r="M29" s="32">
        <f>IF(P_gjsn_leveranse!M29=0," ",P_gjsn_leveranse!M29)</f>
        <v>101</v>
      </c>
      <c r="N29" s="32">
        <f>IF(P_gjsn_leveranse!N29=0," ",P_gjsn_leveranse!N29)</f>
        <v>101.70588235294117</v>
      </c>
      <c r="O29" s="32">
        <f>IF(P_gjsn_leveranse!O29=0," ",P_gjsn_leveranse!O29)</f>
        <v>111.64705882352941</v>
      </c>
      <c r="P29" s="32">
        <f>IF(P_gjsn_leveranse!P29=0," ",P_gjsn_leveranse!P29)</f>
        <v>102.05882352941177</v>
      </c>
      <c r="Q29" s="32">
        <f>IF(P_gjsn_leveranse!Q29=0," ",P_gjsn_leveranse!Q29)</f>
        <v>105.13333333333334</v>
      </c>
      <c r="R29" s="32">
        <f>IF(P_gjsn_leveranse!R29=0," ",P_gjsn_leveranse!R29)</f>
        <v>132.84125</v>
      </c>
      <c r="S29" s="32">
        <f>IF(P_gjsn_leveranse!S29=0," ",P_gjsn_leveranse!S29)</f>
        <v>121.22576923076923</v>
      </c>
      <c r="T29" s="32">
        <f>IF(P_gjsn_leveranse!T29=0," ",P_gjsn_leveranse!T29)</f>
        <v>147.04850000000002</v>
      </c>
      <c r="U29" s="32">
        <f>IF(P_gjsn_leveranse!U29=0," ",P_gjsn_leveranse!U29)</f>
        <v>148.03266666666667</v>
      </c>
      <c r="V29" s="32">
        <f>IF(P_gjsn_leveranse!V29=0," ",P_gjsn_leveranse!V29)</f>
        <v>146.29633333333334</v>
      </c>
      <c r="W29" s="32">
        <f>IF(P_gjsn_leveranse!W29=0," ",P_gjsn_leveranse!W29)</f>
        <v>170.488</v>
      </c>
      <c r="X29" s="32">
        <f>IF(P_gjsn_leveranse!X29=0," ",P_gjsn_leveranse!X29)</f>
        <v>174.94172727272726</v>
      </c>
      <c r="Y29" s="32">
        <f>IF(P_gjsn_leveranse!Y29=0," ",P_gjsn_leveranse!Y29)</f>
        <v>184.56945454545453</v>
      </c>
      <c r="Z29" s="32">
        <f>IF(P_gjsn_leveranse!Z29=0," ",P_gjsn_leveranse!Z29)</f>
        <v>187.79927272727272</v>
      </c>
      <c r="AA29" s="32">
        <f>IF(P_gjsn_leveranse!AA29=0," ",P_gjsn_leveranse!AA29)</f>
        <v>185.58733333333333</v>
      </c>
    </row>
    <row r="30" spans="2:27" x14ac:dyDescent="0.25">
      <c r="B30" s="30" t="str">
        <f>IF(P_gjsn_leveranse!B30=0," ",P_gjsn_leveranse!B30)</f>
        <v>5032 Selbu</v>
      </c>
      <c r="C30" s="32">
        <f>IF(P_gjsn_leveranse!C30=0," ",P_gjsn_leveranse!C30)</f>
        <v>68.277777777777771</v>
      </c>
      <c r="D30" s="32">
        <f>IF(P_gjsn_leveranse!D30=0," ",P_gjsn_leveranse!D30)</f>
        <v>66.231481481481481</v>
      </c>
      <c r="E30" s="32">
        <f>IF(P_gjsn_leveranse!E30=0," ",P_gjsn_leveranse!E30)</f>
        <v>67.48093396226416</v>
      </c>
      <c r="F30" s="32">
        <f>IF(P_gjsn_leveranse!F30=0," ",P_gjsn_leveranse!F30)</f>
        <v>68.882019230769231</v>
      </c>
      <c r="G30" s="32">
        <f>IF(P_gjsn_leveranse!G30=0," ",P_gjsn_leveranse!G30)</f>
        <v>69.908088235294116</v>
      </c>
      <c r="H30" s="32">
        <f>IF(P_gjsn_leveranse!H30=0," ",P_gjsn_leveranse!H30)</f>
        <v>73.521479166666666</v>
      </c>
      <c r="I30" s="32">
        <f>IF(P_gjsn_leveranse!I30=0," ",P_gjsn_leveranse!I30)</f>
        <v>73.576936170212761</v>
      </c>
      <c r="J30" s="32">
        <f>IF(P_gjsn_leveranse!J30=0," ",P_gjsn_leveranse!J30)</f>
        <v>77.116337078651682</v>
      </c>
      <c r="K30" s="32">
        <f>IF(P_gjsn_leveranse!K30=0," ",P_gjsn_leveranse!K30)</f>
        <v>83.236964705882357</v>
      </c>
      <c r="L30" s="32">
        <f>IF(P_gjsn_leveranse!L30=0," ",P_gjsn_leveranse!L30)</f>
        <v>84.92771084337349</v>
      </c>
      <c r="M30" s="32">
        <f>IF(P_gjsn_leveranse!M30=0," ",P_gjsn_leveranse!M30)</f>
        <v>92.8</v>
      </c>
      <c r="N30" s="32">
        <f>IF(P_gjsn_leveranse!N30=0," ",P_gjsn_leveranse!N30)</f>
        <v>107.77611940298507</v>
      </c>
      <c r="O30" s="32">
        <f>IF(P_gjsn_leveranse!O30=0," ",P_gjsn_leveranse!O30)</f>
        <v>118.86153846153846</v>
      </c>
      <c r="P30" s="32">
        <f>IF(P_gjsn_leveranse!P30=0," ",P_gjsn_leveranse!P30)</f>
        <v>124.50819672131148</v>
      </c>
      <c r="Q30" s="32">
        <f>IF(P_gjsn_leveranse!Q30=0," ",P_gjsn_leveranse!Q30)</f>
        <v>133.78181818181818</v>
      </c>
      <c r="R30" s="32">
        <f>IF(P_gjsn_leveranse!R30=0," ",P_gjsn_leveranse!R30)</f>
        <v>150.19322</v>
      </c>
      <c r="S30" s="32">
        <f>IF(P_gjsn_leveranse!S30=0," ",P_gjsn_leveranse!S30)</f>
        <v>150.35483673469386</v>
      </c>
      <c r="T30" s="32">
        <f>IF(P_gjsn_leveranse!T30=0," ",P_gjsn_leveranse!T30)</f>
        <v>159.46975510204081</v>
      </c>
      <c r="U30" s="32">
        <f>IF(P_gjsn_leveranse!U30=0," ",P_gjsn_leveranse!U30)</f>
        <v>167.03224444444444</v>
      </c>
      <c r="V30" s="32">
        <f>IF(P_gjsn_leveranse!V30=0," ",P_gjsn_leveranse!V30)</f>
        <v>176.56316279069767</v>
      </c>
      <c r="W30" s="32">
        <f>IF(P_gjsn_leveranse!W30=0," ",P_gjsn_leveranse!W30)</f>
        <v>180.66930232558138</v>
      </c>
      <c r="X30" s="32">
        <f>IF(P_gjsn_leveranse!X30=0," ",P_gjsn_leveranse!X30)</f>
        <v>201.45627500000001</v>
      </c>
      <c r="Y30" s="32">
        <f>IF(P_gjsn_leveranse!Y30=0," ",P_gjsn_leveranse!Y30)</f>
        <v>210.21033333333332</v>
      </c>
      <c r="Z30" s="32">
        <f>IF(P_gjsn_leveranse!Z30=0," ",P_gjsn_leveranse!Z30)</f>
        <v>219.052975</v>
      </c>
      <c r="AA30" s="32">
        <f>IF(P_gjsn_leveranse!AA30=0," ",P_gjsn_leveranse!AA30)</f>
        <v>262.03664705882352</v>
      </c>
    </row>
    <row r="31" spans="2:27" x14ac:dyDescent="0.25">
      <c r="B31" s="30" t="str">
        <f>IF(P_gjsn_leveranse!B31=0," ",P_gjsn_leveranse!B31)</f>
        <v>5033 Tydal</v>
      </c>
      <c r="C31" s="32">
        <f>IF(P_gjsn_leveranse!C31=0," ",P_gjsn_leveranse!C31)</f>
        <v>60.59375</v>
      </c>
      <c r="D31" s="32">
        <f>IF(P_gjsn_leveranse!D31=0," ",P_gjsn_leveranse!D31)</f>
        <v>63.1</v>
      </c>
      <c r="E31" s="32">
        <f>IF(P_gjsn_leveranse!E31=0," ",P_gjsn_leveranse!E31)</f>
        <v>63.271966666666671</v>
      </c>
      <c r="F31" s="32">
        <f>IF(P_gjsn_leveranse!F31=0," ",P_gjsn_leveranse!F31)</f>
        <v>63.013400000000004</v>
      </c>
      <c r="G31" s="32">
        <f>IF(P_gjsn_leveranse!G31=0," ",P_gjsn_leveranse!G31)</f>
        <v>66.454344827586198</v>
      </c>
      <c r="H31" s="32">
        <f>IF(P_gjsn_leveranse!H31=0," ",P_gjsn_leveranse!H31)</f>
        <v>65.236482758620681</v>
      </c>
      <c r="I31" s="32">
        <f>IF(P_gjsn_leveranse!I31=0," ",P_gjsn_leveranse!I31)</f>
        <v>67.267892857142854</v>
      </c>
      <c r="J31" s="32">
        <f>IF(P_gjsn_leveranse!J31=0," ",P_gjsn_leveranse!J31)</f>
        <v>70.978964285714284</v>
      </c>
      <c r="K31" s="32">
        <f>IF(P_gjsn_leveranse!K31=0," ",P_gjsn_leveranse!K31)</f>
        <v>74.012321428571425</v>
      </c>
      <c r="L31" s="32">
        <f>IF(P_gjsn_leveranse!L31=0," ",P_gjsn_leveranse!L31)</f>
        <v>78.230769230769226</v>
      </c>
      <c r="M31" s="32">
        <f>IF(P_gjsn_leveranse!M31=0," ",P_gjsn_leveranse!M31)</f>
        <v>77.074074074074076</v>
      </c>
      <c r="N31" s="32">
        <f>IF(P_gjsn_leveranse!N31=0," ",P_gjsn_leveranse!N31)</f>
        <v>87.041666666666671</v>
      </c>
      <c r="O31" s="32">
        <f>IF(P_gjsn_leveranse!O31=0," ",P_gjsn_leveranse!O31)</f>
        <v>102.80952380952381</v>
      </c>
      <c r="P31" s="32">
        <f>IF(P_gjsn_leveranse!P31=0," ",P_gjsn_leveranse!P31)</f>
        <v>102.52380952380952</v>
      </c>
      <c r="Q31" s="32">
        <f>IF(P_gjsn_leveranse!Q31=0," ",P_gjsn_leveranse!Q31)</f>
        <v>114.11111111111111</v>
      </c>
      <c r="R31" s="32">
        <f>IF(P_gjsn_leveranse!R31=0," ",P_gjsn_leveranse!R31)</f>
        <v>114.31433333333332</v>
      </c>
      <c r="S31" s="32">
        <f>IF(P_gjsn_leveranse!S31=0," ",P_gjsn_leveranse!S31)</f>
        <v>107.44005263157895</v>
      </c>
      <c r="T31" s="32">
        <f>IF(P_gjsn_leveranse!T31=0," ",P_gjsn_leveranse!T31)</f>
        <v>126.76541176470589</v>
      </c>
      <c r="U31" s="32">
        <f>IF(P_gjsn_leveranse!U31=0," ",P_gjsn_leveranse!U31)</f>
        <v>135.25700000000001</v>
      </c>
      <c r="V31" s="32">
        <f>IF(P_gjsn_leveranse!V31=0," ",P_gjsn_leveranse!V31)</f>
        <v>137.51426666666666</v>
      </c>
      <c r="W31" s="32">
        <f>IF(P_gjsn_leveranse!W31=0," ",P_gjsn_leveranse!W31)</f>
        <v>143.39673333333334</v>
      </c>
      <c r="X31" s="32">
        <f>IF(P_gjsn_leveranse!X31=0," ",P_gjsn_leveranse!X31)</f>
        <v>148.36906666666667</v>
      </c>
      <c r="Y31" s="32">
        <f>IF(P_gjsn_leveranse!Y31=0," ",P_gjsn_leveranse!Y31)</f>
        <v>153.63866666666667</v>
      </c>
      <c r="Z31" s="32">
        <f>IF(P_gjsn_leveranse!Z31=0," ",P_gjsn_leveranse!Z31)</f>
        <v>157.83621428571428</v>
      </c>
      <c r="AA31" s="32">
        <f>IF(P_gjsn_leveranse!AA31=0," ",P_gjsn_leveranse!AA31)</f>
        <v>191.44269230769231</v>
      </c>
    </row>
    <row r="32" spans="2:27" x14ac:dyDescent="0.25">
      <c r="B32" s="30" t="str">
        <f>IF(P_gjsn_leveranse!B32=0," ",P_gjsn_leveranse!B32)</f>
        <v>5034 Meråker</v>
      </c>
      <c r="C32" s="32">
        <f>IF(P_gjsn_leveranse!C32=0," ",P_gjsn_leveranse!C32)</f>
        <v>61.7</v>
      </c>
      <c r="D32" s="32">
        <f>IF(P_gjsn_leveranse!D32=0," ",P_gjsn_leveranse!D32)</f>
        <v>59.476190476190474</v>
      </c>
      <c r="E32" s="32">
        <f>IF(P_gjsn_leveranse!E32=0," ",P_gjsn_leveranse!E32)</f>
        <v>60.827333333333335</v>
      </c>
      <c r="F32" s="32">
        <f>IF(P_gjsn_leveranse!F32=0," ",P_gjsn_leveranse!F32)</f>
        <v>64.860150000000004</v>
      </c>
      <c r="G32" s="32">
        <f>IF(P_gjsn_leveranse!G32=0," ",P_gjsn_leveranse!G32)</f>
        <v>59.964599999999997</v>
      </c>
      <c r="H32" s="32">
        <f>IF(P_gjsn_leveranse!H32=0," ",P_gjsn_leveranse!H32)</f>
        <v>57.480736842105266</v>
      </c>
      <c r="I32" s="32">
        <f>IF(P_gjsn_leveranse!I32=0," ",P_gjsn_leveranse!I32)</f>
        <v>72.108466666666658</v>
      </c>
      <c r="J32" s="32">
        <f>IF(P_gjsn_leveranse!J32=0," ",P_gjsn_leveranse!J32)</f>
        <v>73.40506666666667</v>
      </c>
      <c r="K32" s="32">
        <f>IF(P_gjsn_leveranse!K32=0," ",P_gjsn_leveranse!K32)</f>
        <v>73.255600000000001</v>
      </c>
      <c r="L32" s="32">
        <f>IF(P_gjsn_leveranse!L32=0," ",P_gjsn_leveranse!L32)</f>
        <v>79.142857142857139</v>
      </c>
      <c r="M32" s="32">
        <f>IF(P_gjsn_leveranse!M32=0," ",P_gjsn_leveranse!M32)</f>
        <v>71.333333333333329</v>
      </c>
      <c r="N32" s="32">
        <f>IF(P_gjsn_leveranse!N32=0," ",P_gjsn_leveranse!N32)</f>
        <v>91.1</v>
      </c>
      <c r="O32" s="32">
        <f>IF(P_gjsn_leveranse!O32=0," ",P_gjsn_leveranse!O32)</f>
        <v>127.85714285714286</v>
      </c>
      <c r="P32" s="32">
        <f>IF(P_gjsn_leveranse!P32=0," ",P_gjsn_leveranse!P32)</f>
        <v>148</v>
      </c>
      <c r="Q32" s="32">
        <f>IF(P_gjsn_leveranse!Q32=0," ",P_gjsn_leveranse!Q32)</f>
        <v>224.33333333333334</v>
      </c>
      <c r="R32" s="32">
        <f>IF(P_gjsn_leveranse!R32=0," ",P_gjsn_leveranse!R32)</f>
        <v>224.34166666666667</v>
      </c>
      <c r="S32" s="32">
        <f>IF(P_gjsn_leveranse!S32=0," ",P_gjsn_leveranse!S32)</f>
        <v>206.928</v>
      </c>
      <c r="T32" s="32">
        <f>IF(P_gjsn_leveranse!T32=0," ",P_gjsn_leveranse!T32)</f>
        <v>222.44133333333332</v>
      </c>
      <c r="U32" s="32">
        <f>IF(P_gjsn_leveranse!U32=0," ",P_gjsn_leveranse!U32)</f>
        <v>207.70333333333335</v>
      </c>
      <c r="V32" s="32">
        <f>IF(P_gjsn_leveranse!V32=0," ",P_gjsn_leveranse!V32)</f>
        <v>190.10266666666666</v>
      </c>
      <c r="W32" s="32">
        <f>IF(P_gjsn_leveranse!W32=0," ",P_gjsn_leveranse!W32)</f>
        <v>309.55450000000002</v>
      </c>
      <c r="X32" s="32">
        <f>IF(P_gjsn_leveranse!X32=0," ",P_gjsn_leveranse!X32)</f>
        <v>302.73099999999999</v>
      </c>
      <c r="Y32" s="32">
        <f>IF(P_gjsn_leveranse!Y32=0," ",P_gjsn_leveranse!Y32)</f>
        <v>326.9615</v>
      </c>
      <c r="Z32" s="32">
        <f>IF(P_gjsn_leveranse!Z32=0," ",P_gjsn_leveranse!Z32)</f>
        <v>328.24650000000003</v>
      </c>
      <c r="AA32" s="32">
        <f>IF(P_gjsn_leveranse!AA32=0," ",P_gjsn_leveranse!AA32)</f>
        <v>294.36799999999999</v>
      </c>
    </row>
    <row r="33" spans="2:27" x14ac:dyDescent="0.25">
      <c r="B33" s="30" t="str">
        <f>IF(P_gjsn_leveranse!B33=0," ",P_gjsn_leveranse!B33)</f>
        <v>5035 Stjørdal</v>
      </c>
      <c r="C33" s="32">
        <f>IF(P_gjsn_leveranse!C33=0," ",P_gjsn_leveranse!C33)</f>
        <v>62.954081632653065</v>
      </c>
      <c r="D33" s="32">
        <f>IF(P_gjsn_leveranse!D33=0," ",P_gjsn_leveranse!D33)</f>
        <v>61.774358974358975</v>
      </c>
      <c r="E33" s="32">
        <f>IF(P_gjsn_leveranse!E33=0," ",P_gjsn_leveranse!E33)</f>
        <v>63.767455958549228</v>
      </c>
      <c r="F33" s="32">
        <f>IF(P_gjsn_leveranse!F33=0," ",P_gjsn_leveranse!F33)</f>
        <v>63.528168421052634</v>
      </c>
      <c r="G33" s="32">
        <f>IF(P_gjsn_leveranse!G33=0," ",P_gjsn_leveranse!G33)</f>
        <v>64.985863387978142</v>
      </c>
      <c r="H33" s="32">
        <f>IF(P_gjsn_leveranse!H33=0," ",P_gjsn_leveranse!H33)</f>
        <v>61.833710227272725</v>
      </c>
      <c r="I33" s="32">
        <f>IF(P_gjsn_leveranse!I33=0," ",P_gjsn_leveranse!I33)</f>
        <v>66.396424836601312</v>
      </c>
      <c r="J33" s="32">
        <f>IF(P_gjsn_leveranse!J33=0," ",P_gjsn_leveranse!J33)</f>
        <v>70.544956834532371</v>
      </c>
      <c r="K33" s="32">
        <f>IF(P_gjsn_leveranse!K33=0," ",P_gjsn_leveranse!K33)</f>
        <v>73.987238095238098</v>
      </c>
      <c r="L33" s="32">
        <f>IF(P_gjsn_leveranse!L33=0," ",P_gjsn_leveranse!L33)</f>
        <v>78.233333333333334</v>
      </c>
      <c r="M33" s="32">
        <f>IF(P_gjsn_leveranse!M33=0," ",P_gjsn_leveranse!M33)</f>
        <v>79.258928571428569</v>
      </c>
      <c r="N33" s="32">
        <f>IF(P_gjsn_leveranse!N33=0," ",P_gjsn_leveranse!N33)</f>
        <v>80.732673267326732</v>
      </c>
      <c r="O33" s="32">
        <f>IF(P_gjsn_leveranse!O33=0," ",P_gjsn_leveranse!O33)</f>
        <v>100.3012048192771</v>
      </c>
      <c r="P33" s="32">
        <f>IF(P_gjsn_leveranse!P33=0," ",P_gjsn_leveranse!P33)</f>
        <v>107.59210526315789</v>
      </c>
      <c r="Q33" s="32">
        <f>IF(P_gjsn_leveranse!Q33=0," ",P_gjsn_leveranse!Q33)</f>
        <v>109.56756756756756</v>
      </c>
      <c r="R33" s="32">
        <f>IF(P_gjsn_leveranse!R33=0," ",P_gjsn_leveranse!R33)</f>
        <v>114.32133333333334</v>
      </c>
      <c r="S33" s="32">
        <f>IF(P_gjsn_leveranse!S33=0," ",P_gjsn_leveranse!S33)</f>
        <v>111.98876388888888</v>
      </c>
      <c r="T33" s="32">
        <f>IF(P_gjsn_leveranse!T33=0," ",P_gjsn_leveranse!T33)</f>
        <v>115.79875</v>
      </c>
      <c r="U33" s="32">
        <f>IF(P_gjsn_leveranse!U33=0," ",P_gjsn_leveranse!U33)</f>
        <v>107.297115942029</v>
      </c>
      <c r="V33" s="32">
        <f>IF(P_gjsn_leveranse!V33=0," ",P_gjsn_leveranse!V33)</f>
        <v>121.76599999999999</v>
      </c>
      <c r="W33" s="32">
        <f>IF(P_gjsn_leveranse!W33=0," ",P_gjsn_leveranse!W33)</f>
        <v>134.56678431372549</v>
      </c>
      <c r="X33" s="32">
        <f>IF(P_gjsn_leveranse!X33=0," ",P_gjsn_leveranse!X33)</f>
        <v>139.57972916666668</v>
      </c>
      <c r="Y33" s="32">
        <f>IF(P_gjsn_leveranse!Y33=0," ",P_gjsn_leveranse!Y33)</f>
        <v>134.48052173913044</v>
      </c>
      <c r="Z33" s="32">
        <f>IF(P_gjsn_leveranse!Z33=0," ",P_gjsn_leveranse!Z33)</f>
        <v>141.26448837209304</v>
      </c>
      <c r="AA33" s="32">
        <f>IF(P_gjsn_leveranse!AA33=0," ",P_gjsn_leveranse!AA33)</f>
        <v>152.37820512820514</v>
      </c>
    </row>
    <row r="34" spans="2:27" x14ac:dyDescent="0.25">
      <c r="B34" s="30" t="str">
        <f>IF(P_gjsn_leveranse!B34=0," ",P_gjsn_leveranse!B34)</f>
        <v>5036 Frosta</v>
      </c>
      <c r="C34" s="32">
        <f>IF(P_gjsn_leveranse!C34=0," ",P_gjsn_leveranse!C34)</f>
        <v>58.696969696969695</v>
      </c>
      <c r="D34" s="32">
        <f>IF(P_gjsn_leveranse!D34=0," ",P_gjsn_leveranse!D34)</f>
        <v>60.53125</v>
      </c>
      <c r="E34" s="32">
        <f>IF(P_gjsn_leveranse!E34=0," ",P_gjsn_leveranse!E34)</f>
        <v>60.383499999999998</v>
      </c>
      <c r="F34" s="32">
        <f>IF(P_gjsn_leveranse!F34=0," ",P_gjsn_leveranse!F34)</f>
        <v>60.516624999999998</v>
      </c>
      <c r="G34" s="32">
        <f>IF(P_gjsn_leveranse!G34=0," ",P_gjsn_leveranse!G34)</f>
        <v>62.030068965517245</v>
      </c>
      <c r="H34" s="32">
        <f>IF(P_gjsn_leveranse!H34=0," ",P_gjsn_leveranse!H34)</f>
        <v>59.610428571428578</v>
      </c>
      <c r="I34" s="32">
        <f>IF(P_gjsn_leveranse!I34=0," ",P_gjsn_leveranse!I34)</f>
        <v>64.992919999999998</v>
      </c>
      <c r="J34" s="32">
        <f>IF(P_gjsn_leveranse!J34=0," ",P_gjsn_leveranse!J34)</f>
        <v>69.02739130434783</v>
      </c>
      <c r="K34" s="32">
        <f>IF(P_gjsn_leveranse!K34=0," ",P_gjsn_leveranse!K34)</f>
        <v>82.333210526315781</v>
      </c>
      <c r="L34" s="32">
        <f>IF(P_gjsn_leveranse!L34=0," ",P_gjsn_leveranse!L34)</f>
        <v>88.666666666666671</v>
      </c>
      <c r="M34" s="32">
        <f>IF(P_gjsn_leveranse!M34=0," ",P_gjsn_leveranse!M34)</f>
        <v>90.941176470588232</v>
      </c>
      <c r="N34" s="32">
        <f>IF(P_gjsn_leveranse!N34=0," ",P_gjsn_leveranse!N34)</f>
        <v>95.588235294117652</v>
      </c>
      <c r="O34" s="32">
        <f>IF(P_gjsn_leveranse!O34=0," ",P_gjsn_leveranse!O34)</f>
        <v>105.53333333333333</v>
      </c>
      <c r="P34" s="32">
        <f>IF(P_gjsn_leveranse!P34=0," ",P_gjsn_leveranse!P34)</f>
        <v>144</v>
      </c>
      <c r="Q34" s="32">
        <f>IF(P_gjsn_leveranse!Q34=0," ",P_gjsn_leveranse!Q34)</f>
        <v>145.80000000000001</v>
      </c>
      <c r="R34" s="32">
        <f>IF(P_gjsn_leveranse!R34=0," ",P_gjsn_leveranse!R34)</f>
        <v>157.85566666666668</v>
      </c>
      <c r="S34" s="32">
        <f>IF(P_gjsn_leveranse!S34=0," ",P_gjsn_leveranse!S34)</f>
        <v>162.07488888888889</v>
      </c>
      <c r="T34" s="32">
        <f>IF(P_gjsn_leveranse!T34=0," ",P_gjsn_leveranse!T34)</f>
        <v>163.68533333333332</v>
      </c>
      <c r="U34" s="32">
        <f>IF(P_gjsn_leveranse!U34=0," ",P_gjsn_leveranse!U34)</f>
        <v>151.88133333333334</v>
      </c>
      <c r="V34" s="32">
        <f>IF(P_gjsn_leveranse!V34=0," ",P_gjsn_leveranse!V34)</f>
        <v>153.99711111111111</v>
      </c>
      <c r="W34" s="32">
        <f>IF(P_gjsn_leveranse!W34=0," ",P_gjsn_leveranse!W34)</f>
        <v>151.7056</v>
      </c>
      <c r="X34" s="32">
        <f>IF(P_gjsn_leveranse!X34=0," ",P_gjsn_leveranse!X34)</f>
        <v>159.5436</v>
      </c>
      <c r="Y34" s="32">
        <f>IF(P_gjsn_leveranse!Y34=0," ",P_gjsn_leveranse!Y34)</f>
        <v>163.8783</v>
      </c>
      <c r="Z34" s="32">
        <f>IF(P_gjsn_leveranse!Z34=0," ",P_gjsn_leveranse!Z34)</f>
        <v>173.94412500000001</v>
      </c>
      <c r="AA34" s="32">
        <f>IF(P_gjsn_leveranse!AA34=0," ",P_gjsn_leveranse!AA34)</f>
        <v>157.2105</v>
      </c>
    </row>
    <row r="35" spans="2:27" x14ac:dyDescent="0.25">
      <c r="B35" s="30" t="str">
        <f>IF(P_gjsn_leveranse!B35=0," ",P_gjsn_leveranse!B35)</f>
        <v>5037 Levanger</v>
      </c>
      <c r="C35" s="32">
        <f>IF(P_gjsn_leveranse!C35=0," ",P_gjsn_leveranse!C35)</f>
        <v>86.188461538461539</v>
      </c>
      <c r="D35" s="32">
        <f>IF(P_gjsn_leveranse!D35=0," ",P_gjsn_leveranse!D35)</f>
        <v>86.546153846153842</v>
      </c>
      <c r="E35" s="32">
        <f>IF(P_gjsn_leveranse!E35=0," ",P_gjsn_leveranse!E35)</f>
        <v>88.07382558139534</v>
      </c>
      <c r="F35" s="32">
        <f>IF(P_gjsn_leveranse!F35=0," ",P_gjsn_leveranse!F35)</f>
        <v>90.128681102362208</v>
      </c>
      <c r="G35" s="32">
        <f>IF(P_gjsn_leveranse!G35=0," ",P_gjsn_leveranse!G35)</f>
        <v>92.821878048780491</v>
      </c>
      <c r="H35" s="32">
        <f>IF(P_gjsn_leveranse!H35=0," ",P_gjsn_leveranse!H35)</f>
        <v>91.50585654008438</v>
      </c>
      <c r="I35" s="32">
        <f>IF(P_gjsn_leveranse!I35=0," ",P_gjsn_leveranse!I35)</f>
        <v>96.969279816513762</v>
      </c>
      <c r="J35" s="32">
        <f>IF(P_gjsn_leveranse!J35=0," ",P_gjsn_leveranse!J35)</f>
        <v>106.70577184466019</v>
      </c>
      <c r="K35" s="32">
        <f>IF(P_gjsn_leveranse!K35=0," ",P_gjsn_leveranse!K35)</f>
        <v>112.04423076923077</v>
      </c>
      <c r="L35" s="32">
        <f>IF(P_gjsn_leveranse!L35=0," ",P_gjsn_leveranse!L35)</f>
        <v>116.56914893617021</v>
      </c>
      <c r="M35" s="32">
        <f>IF(P_gjsn_leveranse!M35=0," ",P_gjsn_leveranse!M35)</f>
        <v>123.83707865168539</v>
      </c>
      <c r="N35" s="32">
        <f>IF(P_gjsn_leveranse!N35=0," ",P_gjsn_leveranse!N35)</f>
        <v>133.05988023952096</v>
      </c>
      <c r="O35" s="32">
        <f>IF(P_gjsn_leveranse!O35=0," ",P_gjsn_leveranse!O35)</f>
        <v>152.7483870967742</v>
      </c>
      <c r="P35" s="32">
        <f>IF(P_gjsn_leveranse!P35=0," ",P_gjsn_leveranse!P35)</f>
        <v>163.15068493150685</v>
      </c>
      <c r="Q35" s="32">
        <f>IF(P_gjsn_leveranse!Q35=0," ",P_gjsn_leveranse!Q35)</f>
        <v>181.44444444444446</v>
      </c>
      <c r="R35" s="32">
        <f>IF(P_gjsn_leveranse!R35=0," ",P_gjsn_leveranse!R35)</f>
        <v>197.11622033898306</v>
      </c>
      <c r="S35" s="32">
        <f>IF(P_gjsn_leveranse!S35=0," ",P_gjsn_leveranse!S35)</f>
        <v>202.16819658119658</v>
      </c>
      <c r="T35" s="32">
        <f>IF(P_gjsn_leveranse!T35=0," ",P_gjsn_leveranse!T35)</f>
        <v>222.30256756756756</v>
      </c>
      <c r="U35" s="32">
        <f>IF(P_gjsn_leveranse!U35=0," ",P_gjsn_leveranse!U35)</f>
        <v>224.70948181818184</v>
      </c>
      <c r="V35" s="32">
        <f>IF(P_gjsn_leveranse!V35=0," ",P_gjsn_leveranse!V35)</f>
        <v>235.80140952380953</v>
      </c>
      <c r="W35" s="32">
        <f>IF(P_gjsn_leveranse!W35=0," ",P_gjsn_leveranse!W35)</f>
        <v>255.07949484536081</v>
      </c>
      <c r="X35" s="32">
        <f>IF(P_gjsn_leveranse!X35=0," ",P_gjsn_leveranse!X35)</f>
        <v>262.69497826086956</v>
      </c>
      <c r="Y35" s="32">
        <f>IF(P_gjsn_leveranse!Y35=0," ",P_gjsn_leveranse!Y35)</f>
        <v>267.08417977528086</v>
      </c>
      <c r="Z35" s="32">
        <f>IF(P_gjsn_leveranse!Z35=0," ",P_gjsn_leveranse!Z35)</f>
        <v>274.83624719101118</v>
      </c>
      <c r="AA35" s="32">
        <f>IF(P_gjsn_leveranse!AA35=0," ",P_gjsn_leveranse!AA35)</f>
        <v>290.69816666666668</v>
      </c>
    </row>
    <row r="36" spans="2:27" x14ac:dyDescent="0.25">
      <c r="B36" s="30" t="str">
        <f>IF(P_gjsn_leveranse!B36=0," ",P_gjsn_leveranse!B36)</f>
        <v>5038 Verdal</v>
      </c>
      <c r="C36" s="32">
        <f>IF(P_gjsn_leveranse!C36=0," ",P_gjsn_leveranse!C36)</f>
        <v>75.927927927927925</v>
      </c>
      <c r="D36" s="32">
        <f>IF(P_gjsn_leveranse!D36=0," ",P_gjsn_leveranse!D36)</f>
        <v>75.631818181818176</v>
      </c>
      <c r="E36" s="32">
        <f>IF(P_gjsn_leveranse!E36=0," ",P_gjsn_leveranse!E36)</f>
        <v>78.315908675799093</v>
      </c>
      <c r="F36" s="32">
        <f>IF(P_gjsn_leveranse!F36=0," ",P_gjsn_leveranse!F36)</f>
        <v>78.307458333333329</v>
      </c>
      <c r="G36" s="32">
        <f>IF(P_gjsn_leveranse!G36=0," ",P_gjsn_leveranse!G36)</f>
        <v>79.223846889952156</v>
      </c>
      <c r="H36" s="32">
        <f>IF(P_gjsn_leveranse!H36=0," ",P_gjsn_leveranse!H36)</f>
        <v>76.155753768844221</v>
      </c>
      <c r="I36" s="32">
        <f>IF(P_gjsn_leveranse!I36=0," ",P_gjsn_leveranse!I36)</f>
        <v>81.474288135593227</v>
      </c>
      <c r="J36" s="32">
        <f>IF(P_gjsn_leveranse!J36=0," ",P_gjsn_leveranse!J36)</f>
        <v>88.980202453987729</v>
      </c>
      <c r="K36" s="32">
        <f>IF(P_gjsn_leveranse!K36=0," ",P_gjsn_leveranse!K36)</f>
        <v>98.940335616438361</v>
      </c>
      <c r="L36" s="32">
        <f>IF(P_gjsn_leveranse!L36=0," ",P_gjsn_leveranse!L36)</f>
        <v>105.06716417910448</v>
      </c>
      <c r="M36" s="32">
        <f>IF(P_gjsn_leveranse!M36=0," ",P_gjsn_leveranse!M36)</f>
        <v>107.06870229007633</v>
      </c>
      <c r="N36" s="32">
        <f>IF(P_gjsn_leveranse!N36=0," ",P_gjsn_leveranse!N36)</f>
        <v>115.36974789915966</v>
      </c>
      <c r="O36" s="32">
        <f>IF(P_gjsn_leveranse!O36=0," ",P_gjsn_leveranse!O36)</f>
        <v>131.57798165137615</v>
      </c>
      <c r="P36" s="32">
        <f>IF(P_gjsn_leveranse!P36=0," ",P_gjsn_leveranse!P36)</f>
        <v>140.39795918367346</v>
      </c>
      <c r="Q36" s="32">
        <f>IF(P_gjsn_leveranse!Q36=0," ",P_gjsn_leveranse!Q36)</f>
        <v>137</v>
      </c>
      <c r="R36" s="32">
        <f>IF(P_gjsn_leveranse!R36=0," ",P_gjsn_leveranse!R36)</f>
        <v>150.52387804878049</v>
      </c>
      <c r="S36" s="32">
        <f>IF(P_gjsn_leveranse!S36=0," ",P_gjsn_leveranse!S36)</f>
        <v>156.01785897435897</v>
      </c>
      <c r="T36" s="32">
        <f>IF(P_gjsn_leveranse!T36=0," ",P_gjsn_leveranse!T36)</f>
        <v>176.25729333333334</v>
      </c>
      <c r="U36" s="32">
        <f>IF(P_gjsn_leveranse!U36=0," ",P_gjsn_leveranse!U36)</f>
        <v>178.39882857142857</v>
      </c>
      <c r="V36" s="32">
        <f>IF(P_gjsn_leveranse!V36=0," ",P_gjsn_leveranse!V36)</f>
        <v>178.41824285714287</v>
      </c>
      <c r="W36" s="32">
        <f>IF(P_gjsn_leveranse!W36=0," ",P_gjsn_leveranse!W36)</f>
        <v>200.06089230769231</v>
      </c>
      <c r="X36" s="32">
        <f>IF(P_gjsn_leveranse!X36=0," ",P_gjsn_leveranse!X36)</f>
        <v>200.51863076923075</v>
      </c>
      <c r="Y36" s="32">
        <f>IF(P_gjsn_leveranse!Y36=0," ",P_gjsn_leveranse!Y36)</f>
        <v>202.08896874999999</v>
      </c>
      <c r="Z36" s="32">
        <f>IF(P_gjsn_leveranse!Z36=0," ",P_gjsn_leveranse!Z36)</f>
        <v>217.72336065573768</v>
      </c>
      <c r="AA36" s="32">
        <f>IF(P_gjsn_leveranse!AA36=0," ",P_gjsn_leveranse!AA36)</f>
        <v>216.48666666666665</v>
      </c>
    </row>
    <row r="37" spans="2:27" x14ac:dyDescent="0.25">
      <c r="B37" s="30" t="str">
        <f>IF(P_gjsn_leveranse!B37=0," ",P_gjsn_leveranse!B37)</f>
        <v>5039 Verran</v>
      </c>
      <c r="C37" s="32">
        <f>IF(P_gjsn_leveranse!C37=0," ",P_gjsn_leveranse!C37)</f>
        <v>65.650000000000006</v>
      </c>
      <c r="D37" s="32">
        <f>IF(P_gjsn_leveranse!D37=0," ",P_gjsn_leveranse!D37)</f>
        <v>65.2</v>
      </c>
      <c r="E37" s="32">
        <f>IF(P_gjsn_leveranse!E37=0," ",P_gjsn_leveranse!E37)</f>
        <v>69.265567567567572</v>
      </c>
      <c r="F37" s="32">
        <f>IF(P_gjsn_leveranse!F37=0," ",P_gjsn_leveranse!F37)</f>
        <v>69.20921621621622</v>
      </c>
      <c r="G37" s="32">
        <f>IF(P_gjsn_leveranse!G37=0," ",P_gjsn_leveranse!G37)</f>
        <v>69.395628571428574</v>
      </c>
      <c r="H37" s="32">
        <f>IF(P_gjsn_leveranse!H37=0," ",P_gjsn_leveranse!H37)</f>
        <v>71.955799999999996</v>
      </c>
      <c r="I37" s="32">
        <f>IF(P_gjsn_leveranse!I37=0," ",P_gjsn_leveranse!I37)</f>
        <v>72.916242424242427</v>
      </c>
      <c r="J37" s="32">
        <f>IF(P_gjsn_leveranse!J37=0," ",P_gjsn_leveranse!J37)</f>
        <v>75.882303030303035</v>
      </c>
      <c r="K37" s="32">
        <f>IF(P_gjsn_leveranse!K37=0," ",P_gjsn_leveranse!K37)</f>
        <v>77.024090909090916</v>
      </c>
      <c r="L37" s="32">
        <f>IF(P_gjsn_leveranse!L37=0," ",P_gjsn_leveranse!L37)</f>
        <v>80.96875</v>
      </c>
      <c r="M37" s="32">
        <f>IF(P_gjsn_leveranse!M37=0," ",P_gjsn_leveranse!M37)</f>
        <v>89.448275862068968</v>
      </c>
      <c r="N37" s="32">
        <f>IF(P_gjsn_leveranse!N37=0," ",P_gjsn_leveranse!N37)</f>
        <v>89.137931034482762</v>
      </c>
      <c r="O37" s="32">
        <f>IF(P_gjsn_leveranse!O37=0," ",P_gjsn_leveranse!O37)</f>
        <v>96.892857142857139</v>
      </c>
      <c r="P37" s="32">
        <f>IF(P_gjsn_leveranse!P37=0," ",P_gjsn_leveranse!P37)</f>
        <v>99.625</v>
      </c>
      <c r="Q37" s="32">
        <f>IF(P_gjsn_leveranse!Q37=0," ",P_gjsn_leveranse!Q37)</f>
        <v>109.04761904761905</v>
      </c>
      <c r="R37" s="32">
        <f>IF(P_gjsn_leveranse!R37=0," ",P_gjsn_leveranse!R37)</f>
        <v>129.05836842105262</v>
      </c>
      <c r="S37" s="32">
        <f>IF(P_gjsn_leveranse!S37=0," ",P_gjsn_leveranse!S37)</f>
        <v>121.10835</v>
      </c>
      <c r="T37" s="32">
        <f>IF(P_gjsn_leveranse!T37=0," ",P_gjsn_leveranse!T37)</f>
        <v>135.51552631578949</v>
      </c>
      <c r="U37" s="32">
        <f>IF(P_gjsn_leveranse!U37=0," ",P_gjsn_leveranse!U37)</f>
        <v>139.02789473684211</v>
      </c>
      <c r="V37" s="32">
        <f>IF(P_gjsn_leveranse!V37=0," ",P_gjsn_leveranse!V37)</f>
        <v>148.11638888888888</v>
      </c>
      <c r="W37" s="32">
        <f>IF(P_gjsn_leveranse!W37=0," ",P_gjsn_leveranse!W37)</f>
        <v>150.72644444444444</v>
      </c>
      <c r="X37" s="32">
        <f>IF(P_gjsn_leveranse!X37=0," ",P_gjsn_leveranse!X37)</f>
        <v>144.62733333333333</v>
      </c>
      <c r="Y37" s="32">
        <f>IF(P_gjsn_leveranse!Y37=0," ",P_gjsn_leveranse!Y37)</f>
        <v>142.93894117647059</v>
      </c>
      <c r="Z37" s="32">
        <f>IF(P_gjsn_leveranse!Z37=0," ",P_gjsn_leveranse!Z37)</f>
        <v>142.64599999999999</v>
      </c>
      <c r="AA37" s="32">
        <f>IF(P_gjsn_leveranse!AA37=0," ",P_gjsn_leveranse!AA37)</f>
        <v>151.97406666666669</v>
      </c>
    </row>
    <row r="38" spans="2:27" x14ac:dyDescent="0.25">
      <c r="B38" s="30" t="str">
        <f>IF(P_gjsn_leveranse!B38=0," ",P_gjsn_leveranse!B38)</f>
        <v>5040 Namdalseid</v>
      </c>
      <c r="C38" s="32">
        <f>IF(P_gjsn_leveranse!C38=0," ",P_gjsn_leveranse!C38)</f>
        <v>90.1</v>
      </c>
      <c r="D38" s="32">
        <f>IF(P_gjsn_leveranse!D38=0," ",P_gjsn_leveranse!D38)</f>
        <v>90.22935779816514</v>
      </c>
      <c r="E38" s="32">
        <f>IF(P_gjsn_leveranse!E38=0," ",P_gjsn_leveranse!E38)</f>
        <v>90.995394495412839</v>
      </c>
      <c r="F38" s="32">
        <f>IF(P_gjsn_leveranse!F38=0," ",P_gjsn_leveranse!F38)</f>
        <v>93.740224299065417</v>
      </c>
      <c r="G38" s="32">
        <f>IF(P_gjsn_leveranse!G38=0," ",P_gjsn_leveranse!G38)</f>
        <v>91.582323809523814</v>
      </c>
      <c r="H38" s="32">
        <f>IF(P_gjsn_leveranse!H38=0," ",P_gjsn_leveranse!H38)</f>
        <v>88.993106796116507</v>
      </c>
      <c r="I38" s="32">
        <f>IF(P_gjsn_leveranse!I38=0," ",P_gjsn_leveranse!I38)</f>
        <v>95.260583333333329</v>
      </c>
      <c r="J38" s="32">
        <f>IF(P_gjsn_leveranse!J38=0," ",P_gjsn_leveranse!J38)</f>
        <v>99.081731182795707</v>
      </c>
      <c r="K38" s="32">
        <f>IF(P_gjsn_leveranse!K38=0," ",P_gjsn_leveranse!K38)</f>
        <v>104.51514285714286</v>
      </c>
      <c r="L38" s="32">
        <f>IF(P_gjsn_leveranse!L38=0," ",P_gjsn_leveranse!L38)</f>
        <v>108.16091954022988</v>
      </c>
      <c r="M38" s="32">
        <f>IF(P_gjsn_leveranse!M38=0," ",P_gjsn_leveranse!M38)</f>
        <v>112.95180722891567</v>
      </c>
      <c r="N38" s="32">
        <f>IF(P_gjsn_leveranse!N38=0," ",P_gjsn_leveranse!N38)</f>
        <v>119.23076923076923</v>
      </c>
      <c r="O38" s="32">
        <f>IF(P_gjsn_leveranse!O38=0," ",P_gjsn_leveranse!O38)</f>
        <v>132.72602739726028</v>
      </c>
      <c r="P38" s="32">
        <f>IF(P_gjsn_leveranse!P38=0," ",P_gjsn_leveranse!P38)</f>
        <v>134.52777777777777</v>
      </c>
      <c r="Q38" s="32">
        <f>IF(P_gjsn_leveranse!Q38=0," ",P_gjsn_leveranse!Q38)</f>
        <v>142.49253731343285</v>
      </c>
      <c r="R38" s="32">
        <f>IF(P_gjsn_leveranse!R38=0," ",P_gjsn_leveranse!R38)</f>
        <v>152.31720312499999</v>
      </c>
      <c r="S38" s="32">
        <f>IF(P_gjsn_leveranse!S38=0," ",P_gjsn_leveranse!S38)</f>
        <v>158.1682741935484</v>
      </c>
      <c r="T38" s="32">
        <f>IF(P_gjsn_leveranse!T38=0," ",P_gjsn_leveranse!T38)</f>
        <v>165.60960655737705</v>
      </c>
      <c r="U38" s="32">
        <f>IF(P_gjsn_leveranse!U38=0," ",P_gjsn_leveranse!U38)</f>
        <v>176.34268965517242</v>
      </c>
      <c r="V38" s="32">
        <f>IF(P_gjsn_leveranse!V38=0," ",P_gjsn_leveranse!V38)</f>
        <v>173.18044067796612</v>
      </c>
      <c r="W38" s="32">
        <f>IF(P_gjsn_leveranse!W38=0," ",P_gjsn_leveranse!W38)</f>
        <v>202.28924074074075</v>
      </c>
      <c r="X38" s="32">
        <f>IF(P_gjsn_leveranse!X38=0," ",P_gjsn_leveranse!X38)</f>
        <v>209.40640384615384</v>
      </c>
      <c r="Y38" s="32">
        <f>IF(P_gjsn_leveranse!Y38=0," ",P_gjsn_leveranse!Y38)</f>
        <v>204.89221153846154</v>
      </c>
      <c r="Z38" s="32">
        <f>IF(P_gjsn_leveranse!Z38=0," ",P_gjsn_leveranse!Z38)</f>
        <v>221.26991836734695</v>
      </c>
      <c r="AA38" s="32">
        <f>IF(P_gjsn_leveranse!AA38=0," ",P_gjsn_leveranse!AA38)</f>
        <v>228.13838775510203</v>
      </c>
    </row>
    <row r="39" spans="2:27" x14ac:dyDescent="0.25">
      <c r="B39" s="30" t="str">
        <f>IF(P_gjsn_leveranse!B39=0," ",P_gjsn_leveranse!B39)</f>
        <v>5041 Snåsa</v>
      </c>
      <c r="C39" s="32">
        <f>IF(P_gjsn_leveranse!C39=0," ",P_gjsn_leveranse!C39)</f>
        <v>77.293577981651381</v>
      </c>
      <c r="D39" s="32">
        <f>IF(P_gjsn_leveranse!D39=0," ",P_gjsn_leveranse!D39)</f>
        <v>76.651376146788991</v>
      </c>
      <c r="E39" s="32">
        <f>IF(P_gjsn_leveranse!E39=0," ",P_gjsn_leveranse!E39)</f>
        <v>78.888862385321104</v>
      </c>
      <c r="F39" s="32">
        <f>IF(P_gjsn_leveranse!F39=0," ",P_gjsn_leveranse!F39)</f>
        <v>79.777009259259259</v>
      </c>
      <c r="G39" s="32">
        <f>IF(P_gjsn_leveranse!G39=0," ",P_gjsn_leveranse!G39)</f>
        <v>79.221177570093445</v>
      </c>
      <c r="H39" s="32">
        <f>IF(P_gjsn_leveranse!H39=0," ",P_gjsn_leveranse!H39)</f>
        <v>77.252726415094344</v>
      </c>
      <c r="I39" s="32">
        <f>IF(P_gjsn_leveranse!I39=0," ",P_gjsn_leveranse!I39)</f>
        <v>79.032900990099009</v>
      </c>
      <c r="J39" s="32">
        <f>IF(P_gjsn_leveranse!J39=0," ",P_gjsn_leveranse!J39)</f>
        <v>87.487234042553183</v>
      </c>
      <c r="K39" s="32">
        <f>IF(P_gjsn_leveranse!K39=0," ",P_gjsn_leveranse!K39)</f>
        <v>92.797233333333338</v>
      </c>
      <c r="L39" s="32">
        <f>IF(P_gjsn_leveranse!L39=0," ",P_gjsn_leveranse!L39)</f>
        <v>95.174418604651166</v>
      </c>
      <c r="M39" s="32">
        <f>IF(P_gjsn_leveranse!M39=0," ",P_gjsn_leveranse!M39)</f>
        <v>97.904761904761898</v>
      </c>
      <c r="N39" s="32">
        <f>IF(P_gjsn_leveranse!N39=0," ",P_gjsn_leveranse!N39)</f>
        <v>106.23076923076923</v>
      </c>
      <c r="O39" s="32">
        <f>IF(P_gjsn_leveranse!O39=0," ",P_gjsn_leveranse!O39)</f>
        <v>116.34666666666666</v>
      </c>
      <c r="P39" s="32">
        <f>IF(P_gjsn_leveranse!P39=0," ",P_gjsn_leveranse!P39)</f>
        <v>115.73239436619718</v>
      </c>
      <c r="Q39" s="32">
        <f>IF(P_gjsn_leveranse!Q39=0," ",P_gjsn_leveranse!Q39)</f>
        <v>123.98484848484848</v>
      </c>
      <c r="R39" s="32">
        <f>IF(P_gjsn_leveranse!R39=0," ",P_gjsn_leveranse!R39)</f>
        <v>132.2175</v>
      </c>
      <c r="S39" s="32">
        <f>IF(P_gjsn_leveranse!S39=0," ",P_gjsn_leveranse!S39)</f>
        <v>135.2443442622951</v>
      </c>
      <c r="T39" s="32">
        <f>IF(P_gjsn_leveranse!T39=0," ",P_gjsn_leveranse!T39)</f>
        <v>143.10046666666668</v>
      </c>
      <c r="U39" s="32">
        <f>IF(P_gjsn_leveranse!U39=0," ",P_gjsn_leveranse!U39)</f>
        <v>142.3298474576271</v>
      </c>
      <c r="V39" s="32">
        <f>IF(P_gjsn_leveranse!V39=0," ",P_gjsn_leveranse!V39)</f>
        <v>149.02073584905662</v>
      </c>
      <c r="W39" s="32">
        <f>IF(P_gjsn_leveranse!W39=0," ",P_gjsn_leveranse!W39)</f>
        <v>168.5368125</v>
      </c>
      <c r="X39" s="32">
        <f>IF(P_gjsn_leveranse!X39=0," ",P_gjsn_leveranse!X39)</f>
        <v>167.82075</v>
      </c>
      <c r="Y39" s="32">
        <f>IF(P_gjsn_leveranse!Y39=0," ",P_gjsn_leveranse!Y39)</f>
        <v>168.14378723404255</v>
      </c>
      <c r="Z39" s="32">
        <f>IF(P_gjsn_leveranse!Z39=0," ",P_gjsn_leveranse!Z39)</f>
        <v>177.39463043478261</v>
      </c>
      <c r="AA39" s="32">
        <f>IF(P_gjsn_leveranse!AA39=0," ",P_gjsn_leveranse!AA39)</f>
        <v>201.39980487804877</v>
      </c>
    </row>
    <row r="40" spans="2:27" x14ac:dyDescent="0.25">
      <c r="B40" s="30" t="str">
        <f>IF(P_gjsn_leveranse!B40=0," ",P_gjsn_leveranse!B40)</f>
        <v>5042 Lierne</v>
      </c>
      <c r="C40" s="32">
        <f>IF(P_gjsn_leveranse!C40=0," ",P_gjsn_leveranse!C40)</f>
        <v>64.433962264150949</v>
      </c>
      <c r="D40" s="32">
        <f>IF(P_gjsn_leveranse!D40=0," ",P_gjsn_leveranse!D40)</f>
        <v>68.415094339622641</v>
      </c>
      <c r="E40" s="32">
        <f>IF(P_gjsn_leveranse!E40=0," ",P_gjsn_leveranse!E40)</f>
        <v>72.431173076923073</v>
      </c>
      <c r="F40" s="32">
        <f>IF(P_gjsn_leveranse!F40=0," ",P_gjsn_leveranse!F40)</f>
        <v>72.888120000000001</v>
      </c>
      <c r="G40" s="32">
        <f>IF(P_gjsn_leveranse!G40=0," ",P_gjsn_leveranse!G40)</f>
        <v>75.360159999999993</v>
      </c>
      <c r="H40" s="32">
        <f>IF(P_gjsn_leveranse!H40=0," ",P_gjsn_leveranse!H40)</f>
        <v>79.131833333333333</v>
      </c>
      <c r="I40" s="32">
        <f>IF(P_gjsn_leveranse!I40=0," ",P_gjsn_leveranse!I40)</f>
        <v>85.052888888888887</v>
      </c>
      <c r="J40" s="32">
        <f>IF(P_gjsn_leveranse!J40=0," ",P_gjsn_leveranse!J40)</f>
        <v>91.25830952380953</v>
      </c>
      <c r="K40" s="32">
        <f>IF(P_gjsn_leveranse!K40=0," ",P_gjsn_leveranse!K40)</f>
        <v>97.099880952380957</v>
      </c>
      <c r="L40" s="32">
        <f>IF(P_gjsn_leveranse!L40=0," ",P_gjsn_leveranse!L40)</f>
        <v>98.05</v>
      </c>
      <c r="M40" s="32">
        <f>IF(P_gjsn_leveranse!M40=0," ",P_gjsn_leveranse!M40)</f>
        <v>118.70588235294117</v>
      </c>
      <c r="N40" s="32">
        <f>IF(P_gjsn_leveranse!N40=0," ",P_gjsn_leveranse!N40)</f>
        <v>117.17647058823529</v>
      </c>
      <c r="O40" s="32">
        <f>IF(P_gjsn_leveranse!O40=0," ",P_gjsn_leveranse!O40)</f>
        <v>133.48387096774192</v>
      </c>
      <c r="P40" s="32">
        <f>IF(P_gjsn_leveranse!P40=0," ",P_gjsn_leveranse!P40)</f>
        <v>137.41935483870967</v>
      </c>
      <c r="Q40" s="32">
        <f>IF(P_gjsn_leveranse!Q40=0," ",P_gjsn_leveranse!Q40)</f>
        <v>144.60714285714286</v>
      </c>
      <c r="R40" s="32">
        <f>IF(P_gjsn_leveranse!R40=0," ",P_gjsn_leveranse!R40)</f>
        <v>163.11824000000001</v>
      </c>
      <c r="S40" s="32">
        <f>IF(P_gjsn_leveranse!S40=0," ",P_gjsn_leveranse!S40)</f>
        <v>139.24148</v>
      </c>
      <c r="T40" s="32">
        <f>IF(P_gjsn_leveranse!T40=0," ",P_gjsn_leveranse!T40)</f>
        <v>141.91743478260869</v>
      </c>
      <c r="U40" s="32">
        <f>IF(P_gjsn_leveranse!U40=0," ",P_gjsn_leveranse!U40)</f>
        <v>144.62995652173913</v>
      </c>
      <c r="V40" s="32">
        <f>IF(P_gjsn_leveranse!V40=0," ",P_gjsn_leveranse!V40)</f>
        <v>147.61014285714288</v>
      </c>
      <c r="W40" s="32">
        <f>IF(P_gjsn_leveranse!W40=0," ",P_gjsn_leveranse!W40)</f>
        <v>177.11795000000001</v>
      </c>
      <c r="X40" s="32">
        <f>IF(P_gjsn_leveranse!X40=0," ",P_gjsn_leveranse!X40)</f>
        <v>199.4073157894737</v>
      </c>
      <c r="Y40" s="32">
        <f>IF(P_gjsn_leveranse!Y40=0," ",P_gjsn_leveranse!Y40)</f>
        <v>217.20850000000002</v>
      </c>
      <c r="Z40" s="32">
        <f>IF(P_gjsn_leveranse!Z40=0," ",P_gjsn_leveranse!Z40)</f>
        <v>230.72141176470586</v>
      </c>
      <c r="AA40" s="32">
        <f>IF(P_gjsn_leveranse!AA40=0," ",P_gjsn_leveranse!AA40)</f>
        <v>224.67623529411765</v>
      </c>
    </row>
    <row r="41" spans="2:27" x14ac:dyDescent="0.25">
      <c r="B41" s="30" t="str">
        <f>IF(P_gjsn_leveranse!B41=0," ",P_gjsn_leveranse!B41)</f>
        <v>5043 Røyrvik</v>
      </c>
      <c r="C41" s="32">
        <f>IF(P_gjsn_leveranse!C41=0," ",P_gjsn_leveranse!C41)</f>
        <v>46.1875</v>
      </c>
      <c r="D41" s="32">
        <f>IF(P_gjsn_leveranse!D41=0," ",P_gjsn_leveranse!D41)</f>
        <v>49.75</v>
      </c>
      <c r="E41" s="32">
        <f>IF(P_gjsn_leveranse!E41=0," ",P_gjsn_leveranse!E41)</f>
        <v>62.031769230769228</v>
      </c>
      <c r="F41" s="32">
        <f>IF(P_gjsn_leveranse!F41=0," ",P_gjsn_leveranse!F41)</f>
        <v>66.347384615384613</v>
      </c>
      <c r="G41" s="32">
        <f>IF(P_gjsn_leveranse!G41=0," ",P_gjsn_leveranse!G41)</f>
        <v>63.928538461538466</v>
      </c>
      <c r="H41" s="32">
        <f>IF(P_gjsn_leveranse!H41=0," ",P_gjsn_leveranse!H41)</f>
        <v>68.606333333333325</v>
      </c>
      <c r="I41" s="32">
        <f>IF(P_gjsn_leveranse!I41=0," ",P_gjsn_leveranse!I41)</f>
        <v>69.819636363636363</v>
      </c>
      <c r="J41" s="32">
        <f>IF(P_gjsn_leveranse!J41=0," ",P_gjsn_leveranse!J41)</f>
        <v>83.819000000000003</v>
      </c>
      <c r="K41" s="32">
        <f>IF(P_gjsn_leveranse!K41=0," ",P_gjsn_leveranse!K41)</f>
        <v>86.99366666666667</v>
      </c>
      <c r="L41" s="32">
        <f>IF(P_gjsn_leveranse!L41=0," ",P_gjsn_leveranse!L41)</f>
        <v>89.125</v>
      </c>
      <c r="M41" s="32">
        <f>IF(P_gjsn_leveranse!M41=0," ",P_gjsn_leveranse!M41)</f>
        <v>86.285714285714292</v>
      </c>
      <c r="N41" s="32">
        <f>IF(P_gjsn_leveranse!N41=0," ",P_gjsn_leveranse!N41)</f>
        <v>86</v>
      </c>
      <c r="O41" s="32">
        <f>IF(P_gjsn_leveranse!O41=0," ",P_gjsn_leveranse!O41)</f>
        <v>87.714285714285708</v>
      </c>
      <c r="P41" s="32">
        <f>IF(P_gjsn_leveranse!P41=0," ",P_gjsn_leveranse!P41)</f>
        <v>93.833333333333329</v>
      </c>
      <c r="Q41" s="32">
        <f>IF(P_gjsn_leveranse!Q41=0," ",P_gjsn_leveranse!Q41)</f>
        <v>87.5</v>
      </c>
      <c r="R41" s="32">
        <f>IF(P_gjsn_leveranse!R41=0," ",P_gjsn_leveranse!R41)</f>
        <v>87.214666666666673</v>
      </c>
      <c r="S41" s="32">
        <f>IF(P_gjsn_leveranse!S41=0," ",P_gjsn_leveranse!S41)</f>
        <v>92.165500000000009</v>
      </c>
      <c r="T41" s="32">
        <f>IF(P_gjsn_leveranse!T41=0," ",P_gjsn_leveranse!T41)</f>
        <v>89.265666666666675</v>
      </c>
      <c r="U41" s="32">
        <f>IF(P_gjsn_leveranse!U41=0," ",P_gjsn_leveranse!U41)</f>
        <v>90.530333333333331</v>
      </c>
      <c r="V41" s="32">
        <f>IF(P_gjsn_leveranse!V41=0," ",P_gjsn_leveranse!V41)</f>
        <v>84.075499999999991</v>
      </c>
      <c r="W41" s="32">
        <f>IF(P_gjsn_leveranse!W41=0," ",P_gjsn_leveranse!W41)</f>
        <v>88.375</v>
      </c>
      <c r="X41" s="32">
        <f>IF(P_gjsn_leveranse!X41=0," ",P_gjsn_leveranse!X41)</f>
        <v>81.208666666666673</v>
      </c>
      <c r="Y41" s="32">
        <f>IF(P_gjsn_leveranse!Y41=0," ",P_gjsn_leveranse!Y41)</f>
        <v>94.293833333333339</v>
      </c>
      <c r="Z41" s="32">
        <f>IF(P_gjsn_leveranse!Z41=0," ",P_gjsn_leveranse!Z41)</f>
        <v>68.394499999999994</v>
      </c>
      <c r="AA41" s="32">
        <f>IF(P_gjsn_leveranse!AA41=0," ",P_gjsn_leveranse!AA41)</f>
        <v>99.58475</v>
      </c>
    </row>
    <row r="42" spans="2:27" x14ac:dyDescent="0.25">
      <c r="B42" s="30" t="str">
        <f>IF(P_gjsn_leveranse!B42=0," ",P_gjsn_leveranse!B42)</f>
        <v>5044 Namsskogan</v>
      </c>
      <c r="C42" s="32">
        <f>IF(P_gjsn_leveranse!C42=0," ",P_gjsn_leveranse!C42)</f>
        <v>69.083333333333329</v>
      </c>
      <c r="D42" s="32">
        <f>IF(P_gjsn_leveranse!D42=0," ",P_gjsn_leveranse!D42)</f>
        <v>67.75</v>
      </c>
      <c r="E42" s="32">
        <f>IF(P_gjsn_leveranse!E42=0," ",P_gjsn_leveranse!E42)</f>
        <v>76.959190476190471</v>
      </c>
      <c r="F42" s="32">
        <f>IF(P_gjsn_leveranse!F42=0," ",P_gjsn_leveranse!F42)</f>
        <v>74.91385714285714</v>
      </c>
      <c r="G42" s="32">
        <f>IF(P_gjsn_leveranse!G42=0," ",P_gjsn_leveranse!G42)</f>
        <v>81.398449999999997</v>
      </c>
      <c r="H42" s="32">
        <f>IF(P_gjsn_leveranse!H42=0," ",P_gjsn_leveranse!H42)</f>
        <v>79.835842105263168</v>
      </c>
      <c r="I42" s="32">
        <f>IF(P_gjsn_leveranse!I42=0," ",P_gjsn_leveranse!I42)</f>
        <v>90.450466666666671</v>
      </c>
      <c r="J42" s="32">
        <f>IF(P_gjsn_leveranse!J42=0," ",P_gjsn_leveranse!J42)</f>
        <v>103.35146153846154</v>
      </c>
      <c r="K42" s="32">
        <f>IF(P_gjsn_leveranse!K42=0," ",P_gjsn_leveranse!K42)</f>
        <v>115.99641666666668</v>
      </c>
      <c r="L42" s="32">
        <f>IF(P_gjsn_leveranse!L42=0," ",P_gjsn_leveranse!L42)</f>
        <v>116.66666666666667</v>
      </c>
      <c r="M42" s="32">
        <f>IF(P_gjsn_leveranse!M42=0," ",P_gjsn_leveranse!M42)</f>
        <v>119.91666666666667</v>
      </c>
      <c r="N42" s="32">
        <f>IF(P_gjsn_leveranse!N42=0," ",P_gjsn_leveranse!N42)</f>
        <v>120.5</v>
      </c>
      <c r="O42" s="32">
        <f>IF(P_gjsn_leveranse!O42=0," ",P_gjsn_leveranse!O42)</f>
        <v>112.25</v>
      </c>
      <c r="P42" s="32">
        <f>IF(P_gjsn_leveranse!P42=0," ",P_gjsn_leveranse!P42)</f>
        <v>133.4</v>
      </c>
      <c r="Q42" s="32">
        <f>IF(P_gjsn_leveranse!Q42=0," ",P_gjsn_leveranse!Q42)</f>
        <v>133.9</v>
      </c>
      <c r="R42" s="32">
        <f>IF(P_gjsn_leveranse!R42=0," ",P_gjsn_leveranse!R42)</f>
        <v>137.14400000000001</v>
      </c>
      <c r="S42" s="32">
        <f>IF(P_gjsn_leveranse!S42=0," ",P_gjsn_leveranse!S42)</f>
        <v>143.2456</v>
      </c>
      <c r="T42" s="32">
        <f>IF(P_gjsn_leveranse!T42=0," ",P_gjsn_leveranse!T42)</f>
        <v>160.67033333333333</v>
      </c>
      <c r="U42" s="32">
        <f>IF(P_gjsn_leveranse!U42=0," ",P_gjsn_leveranse!U42)</f>
        <v>157.7362</v>
      </c>
      <c r="V42" s="32">
        <f>IF(P_gjsn_leveranse!V42=0," ",P_gjsn_leveranse!V42)</f>
        <v>176.16</v>
      </c>
      <c r="W42" s="32">
        <f>IF(P_gjsn_leveranse!W42=0," ",P_gjsn_leveranse!W42)</f>
        <v>185.73622222222221</v>
      </c>
      <c r="X42" s="32">
        <f>IF(P_gjsn_leveranse!X42=0," ",P_gjsn_leveranse!X42)</f>
        <v>199.69133333333332</v>
      </c>
      <c r="Y42" s="32">
        <f>IF(P_gjsn_leveranse!Y42=0," ",P_gjsn_leveranse!Y42)</f>
        <v>224.16187500000001</v>
      </c>
      <c r="Z42" s="32">
        <f>IF(P_gjsn_leveranse!Z42=0," ",P_gjsn_leveranse!Z42)</f>
        <v>192.124</v>
      </c>
      <c r="AA42" s="32">
        <f>IF(P_gjsn_leveranse!AA42=0," ",P_gjsn_leveranse!AA42)</f>
        <v>236.33475000000001</v>
      </c>
    </row>
    <row r="43" spans="2:27" x14ac:dyDescent="0.25">
      <c r="B43" s="30" t="str">
        <f>IF(P_gjsn_leveranse!B43=0," ",P_gjsn_leveranse!B43)</f>
        <v>5045 Grong</v>
      </c>
      <c r="C43" s="32">
        <f>IF(P_gjsn_leveranse!C43=0," ",P_gjsn_leveranse!C43)</f>
        <v>82.698113207547166</v>
      </c>
      <c r="D43" s="32">
        <f>IF(P_gjsn_leveranse!D43=0," ",P_gjsn_leveranse!D43)</f>
        <v>81.075471698113205</v>
      </c>
      <c r="E43" s="32">
        <f>IF(P_gjsn_leveranse!E43=0," ",P_gjsn_leveranse!E43)</f>
        <v>82.447962264150945</v>
      </c>
      <c r="F43" s="32">
        <f>IF(P_gjsn_leveranse!F43=0," ",P_gjsn_leveranse!F43)</f>
        <v>82.816264150943397</v>
      </c>
      <c r="G43" s="32">
        <f>IF(P_gjsn_leveranse!G43=0," ",P_gjsn_leveranse!G43)</f>
        <v>84.788615384615383</v>
      </c>
      <c r="H43" s="32">
        <f>IF(P_gjsn_leveranse!H43=0," ",P_gjsn_leveranse!H43)</f>
        <v>81.221686274509793</v>
      </c>
      <c r="I43" s="32">
        <f>IF(P_gjsn_leveranse!I43=0," ",P_gjsn_leveranse!I43)</f>
        <v>87.011234042553184</v>
      </c>
      <c r="J43" s="32">
        <f>IF(P_gjsn_leveranse!J43=0," ",P_gjsn_leveranse!J43)</f>
        <v>93.694978260869561</v>
      </c>
      <c r="K43" s="32">
        <f>IF(P_gjsn_leveranse!K43=0," ",P_gjsn_leveranse!K43)</f>
        <v>95.448978723404252</v>
      </c>
      <c r="L43" s="32">
        <f>IF(P_gjsn_leveranse!L43=0," ",P_gjsn_leveranse!L43)</f>
        <v>99.325581395348834</v>
      </c>
      <c r="M43" s="32">
        <f>IF(P_gjsn_leveranse!M43=0," ",P_gjsn_leveranse!M43)</f>
        <v>114.70270270270271</v>
      </c>
      <c r="N43" s="32">
        <f>IF(P_gjsn_leveranse!N43=0," ",P_gjsn_leveranse!N43)</f>
        <v>123.45454545454545</v>
      </c>
      <c r="O43" s="32">
        <f>IF(P_gjsn_leveranse!O43=0," ",P_gjsn_leveranse!O43)</f>
        <v>134.33333333333334</v>
      </c>
      <c r="P43" s="32">
        <f>IF(P_gjsn_leveranse!P43=0," ",P_gjsn_leveranse!P43)</f>
        <v>132.78787878787878</v>
      </c>
      <c r="Q43" s="32">
        <f>IF(P_gjsn_leveranse!Q43=0," ",P_gjsn_leveranse!Q43)</f>
        <v>141.54838709677421</v>
      </c>
      <c r="R43" s="32">
        <f>IF(P_gjsn_leveranse!R43=0," ",P_gjsn_leveranse!R43)</f>
        <v>156.29565517241377</v>
      </c>
      <c r="S43" s="32">
        <f>IF(P_gjsn_leveranse!S43=0," ",P_gjsn_leveranse!S43)</f>
        <v>148.72800000000001</v>
      </c>
      <c r="T43" s="32">
        <f>IF(P_gjsn_leveranse!T43=0," ",P_gjsn_leveranse!T43)</f>
        <v>197.56973076923077</v>
      </c>
      <c r="U43" s="32">
        <f>IF(P_gjsn_leveranse!U43=0," ",P_gjsn_leveranse!U43)</f>
        <v>233.75186956521739</v>
      </c>
      <c r="V43" s="32">
        <f>IF(P_gjsn_leveranse!V43=0," ",P_gjsn_leveranse!V43)</f>
        <v>254.57250000000002</v>
      </c>
      <c r="W43" s="32">
        <f>IF(P_gjsn_leveranse!W43=0," ",P_gjsn_leveranse!W43)</f>
        <v>290.07125000000002</v>
      </c>
      <c r="X43" s="32">
        <f>IF(P_gjsn_leveranse!X43=0," ",P_gjsn_leveranse!X43)</f>
        <v>308.04233333333332</v>
      </c>
      <c r="Y43" s="32">
        <f>IF(P_gjsn_leveranse!Y43=0," ",P_gjsn_leveranse!Y43)</f>
        <v>326.90017647058824</v>
      </c>
      <c r="Z43" s="32">
        <f>IF(P_gjsn_leveranse!Z43=0," ",P_gjsn_leveranse!Z43)</f>
        <v>339.92035294117647</v>
      </c>
      <c r="AA43" s="32">
        <f>IF(P_gjsn_leveranse!AA43=0," ",P_gjsn_leveranse!AA43)</f>
        <v>343.46517647058823</v>
      </c>
    </row>
    <row r="44" spans="2:27" x14ac:dyDescent="0.25">
      <c r="B44" s="30" t="str">
        <f>IF(P_gjsn_leveranse!B44=0," ",P_gjsn_leveranse!B44)</f>
        <v>5046 Høylandet</v>
      </c>
      <c r="C44" s="32">
        <f>IF(P_gjsn_leveranse!C44=0," ",P_gjsn_leveranse!C44)</f>
        <v>79.958904109589042</v>
      </c>
      <c r="D44" s="32">
        <f>IF(P_gjsn_leveranse!D44=0," ",P_gjsn_leveranse!D44)</f>
        <v>76.972602739726028</v>
      </c>
      <c r="E44" s="32">
        <f>IF(P_gjsn_leveranse!E44=0," ",P_gjsn_leveranse!E44)</f>
        <v>78.918945205479446</v>
      </c>
      <c r="F44" s="32">
        <f>IF(P_gjsn_leveranse!F44=0," ",P_gjsn_leveranse!F44)</f>
        <v>79.378513888888889</v>
      </c>
      <c r="G44" s="32">
        <f>IF(P_gjsn_leveranse!G44=0," ",P_gjsn_leveranse!G44)</f>
        <v>81.626376811594213</v>
      </c>
      <c r="H44" s="32">
        <f>IF(P_gjsn_leveranse!H44=0," ",P_gjsn_leveranse!H44)</f>
        <v>83.925132352941176</v>
      </c>
      <c r="I44" s="32">
        <f>IF(P_gjsn_leveranse!I44=0," ",P_gjsn_leveranse!I44)</f>
        <v>85.237328125000005</v>
      </c>
      <c r="J44" s="32">
        <f>IF(P_gjsn_leveranse!J44=0," ",P_gjsn_leveranse!J44)</f>
        <v>88.278033333333326</v>
      </c>
      <c r="K44" s="32">
        <f>IF(P_gjsn_leveranse!K44=0," ",P_gjsn_leveranse!K44)</f>
        <v>94.663499999999999</v>
      </c>
      <c r="L44" s="32">
        <f>IF(P_gjsn_leveranse!L44=0," ",P_gjsn_leveranse!L44)</f>
        <v>99.327272727272728</v>
      </c>
      <c r="M44" s="32">
        <f>IF(P_gjsn_leveranse!M44=0," ",P_gjsn_leveranse!M44)</f>
        <v>105.88461538461539</v>
      </c>
      <c r="N44" s="32">
        <f>IF(P_gjsn_leveranse!N44=0," ",P_gjsn_leveranse!N44)</f>
        <v>109.49019607843137</v>
      </c>
      <c r="O44" s="32">
        <f>IF(P_gjsn_leveranse!O44=0," ",P_gjsn_leveranse!O44)</f>
        <v>123.1063829787234</v>
      </c>
      <c r="P44" s="32">
        <f>IF(P_gjsn_leveranse!P44=0," ",P_gjsn_leveranse!P44)</f>
        <v>129.15909090909091</v>
      </c>
      <c r="Q44" s="32">
        <f>IF(P_gjsn_leveranse!Q44=0," ",P_gjsn_leveranse!Q44)</f>
        <v>130.67441860465115</v>
      </c>
      <c r="R44" s="32">
        <f>IF(P_gjsn_leveranse!R44=0," ",P_gjsn_leveranse!R44)</f>
        <v>142.48112195121951</v>
      </c>
      <c r="S44" s="32">
        <f>IF(P_gjsn_leveranse!S44=0," ",P_gjsn_leveranse!S44)</f>
        <v>144.48089999999999</v>
      </c>
      <c r="T44" s="32">
        <f>IF(P_gjsn_leveranse!T44=0," ",P_gjsn_leveranse!T44)</f>
        <v>144.74975000000001</v>
      </c>
      <c r="U44" s="32">
        <f>IF(P_gjsn_leveranse!U44=0," ",P_gjsn_leveranse!U44)</f>
        <v>147.93594736842104</v>
      </c>
      <c r="V44" s="32">
        <f>IF(P_gjsn_leveranse!V44=0," ",P_gjsn_leveranse!V44)</f>
        <v>155.66411111111111</v>
      </c>
      <c r="W44" s="32">
        <f>IF(P_gjsn_leveranse!W44=0," ",P_gjsn_leveranse!W44)</f>
        <v>175.41796875</v>
      </c>
      <c r="X44" s="32">
        <f>IF(P_gjsn_leveranse!X44=0," ",P_gjsn_leveranse!X44)</f>
        <v>164.63647058823531</v>
      </c>
      <c r="Y44" s="32">
        <f>IF(P_gjsn_leveranse!Y44=0," ",P_gjsn_leveranse!Y44)</f>
        <v>159.68651515151515</v>
      </c>
      <c r="Z44" s="32">
        <f>IF(P_gjsn_leveranse!Z44=0," ",P_gjsn_leveranse!Z44)</f>
        <v>168.805125</v>
      </c>
      <c r="AA44" s="32">
        <f>IF(P_gjsn_leveranse!AA44=0," ",P_gjsn_leveranse!AA44)</f>
        <v>180.41466666666665</v>
      </c>
    </row>
    <row r="45" spans="2:27" x14ac:dyDescent="0.25">
      <c r="B45" s="30" t="str">
        <f>IF(P_gjsn_leveranse!B45=0," ",P_gjsn_leveranse!B45)</f>
        <v>5047 Overhalla</v>
      </c>
      <c r="C45" s="32">
        <f>IF(P_gjsn_leveranse!C45=0," ",P_gjsn_leveranse!C45)</f>
        <v>95.784946236559136</v>
      </c>
      <c r="D45" s="32">
        <f>IF(P_gjsn_leveranse!D45=0," ",P_gjsn_leveranse!D45)</f>
        <v>93.602150537634415</v>
      </c>
      <c r="E45" s="32">
        <f>IF(P_gjsn_leveranse!E45=0," ",P_gjsn_leveranse!E45)</f>
        <v>95.511053763440856</v>
      </c>
      <c r="F45" s="32">
        <f>IF(P_gjsn_leveranse!F45=0," ",P_gjsn_leveranse!F45)</f>
        <v>97.054413043478249</v>
      </c>
      <c r="G45" s="32">
        <f>IF(P_gjsn_leveranse!G45=0," ",P_gjsn_leveranse!G45)</f>
        <v>97.734043956043962</v>
      </c>
      <c r="H45" s="32">
        <f>IF(P_gjsn_leveranse!H45=0," ",P_gjsn_leveranse!H45)</f>
        <v>96.442539325842702</v>
      </c>
      <c r="I45" s="32">
        <f>IF(P_gjsn_leveranse!I45=0," ",P_gjsn_leveranse!I45)</f>
        <v>101.94120238095238</v>
      </c>
      <c r="J45" s="32">
        <f>IF(P_gjsn_leveranse!J45=0," ",P_gjsn_leveranse!J45)</f>
        <v>108.490375</v>
      </c>
      <c r="K45" s="32">
        <f>IF(P_gjsn_leveranse!K45=0," ",P_gjsn_leveranse!K45)</f>
        <v>120.40261333333333</v>
      </c>
      <c r="L45" s="32">
        <f>IF(P_gjsn_leveranse!L45=0," ",P_gjsn_leveranse!L45)</f>
        <v>122.47222222222223</v>
      </c>
      <c r="M45" s="32">
        <f>IF(P_gjsn_leveranse!M45=0," ",P_gjsn_leveranse!M45)</f>
        <v>124.74285714285715</v>
      </c>
      <c r="N45" s="32">
        <f>IF(P_gjsn_leveranse!N45=0," ",P_gjsn_leveranse!N45)</f>
        <v>130.6764705882353</v>
      </c>
      <c r="O45" s="32">
        <f>IF(P_gjsn_leveranse!O45=0," ",P_gjsn_leveranse!O45)</f>
        <v>152.42857142857142</v>
      </c>
      <c r="P45" s="32">
        <f>IF(P_gjsn_leveranse!P45=0," ",P_gjsn_leveranse!P45)</f>
        <v>154.30158730158729</v>
      </c>
      <c r="Q45" s="32">
        <f>IF(P_gjsn_leveranse!Q45=0," ",P_gjsn_leveranse!Q45)</f>
        <v>160.81967213114754</v>
      </c>
      <c r="R45" s="32">
        <f>IF(P_gjsn_leveranse!R45=0," ",P_gjsn_leveranse!R45)</f>
        <v>171.74314999999999</v>
      </c>
      <c r="S45" s="32">
        <f>IF(P_gjsn_leveranse!S45=0," ",P_gjsn_leveranse!S45)</f>
        <v>168.99836666666667</v>
      </c>
      <c r="T45" s="32">
        <f>IF(P_gjsn_leveranse!T45=0," ",P_gjsn_leveranse!T45)</f>
        <v>185.89631034482761</v>
      </c>
      <c r="U45" s="32">
        <f>IF(P_gjsn_leveranse!U45=0," ",P_gjsn_leveranse!U45)</f>
        <v>193.47071929824563</v>
      </c>
      <c r="V45" s="32">
        <f>IF(P_gjsn_leveranse!V45=0," ",P_gjsn_leveranse!V45)</f>
        <v>194.51721428571429</v>
      </c>
      <c r="W45" s="32">
        <f>IF(P_gjsn_leveranse!W45=0," ",P_gjsn_leveranse!W45)</f>
        <v>214.8295283018868</v>
      </c>
      <c r="X45" s="32">
        <f>IF(P_gjsn_leveranse!X45=0," ",P_gjsn_leveranse!X45)</f>
        <v>212.08726923076924</v>
      </c>
      <c r="Y45" s="32">
        <f>IF(P_gjsn_leveranse!Y45=0," ",P_gjsn_leveranse!Y45)</f>
        <v>210.46151999999998</v>
      </c>
      <c r="Z45" s="32">
        <f>IF(P_gjsn_leveranse!Z45=0," ",P_gjsn_leveranse!Z45)</f>
        <v>220.06152083333333</v>
      </c>
      <c r="AA45" s="32">
        <f>IF(P_gjsn_leveranse!AA45=0," ",P_gjsn_leveranse!AA45)</f>
        <v>225.9158085106383</v>
      </c>
    </row>
    <row r="46" spans="2:27" x14ac:dyDescent="0.25">
      <c r="B46" s="30" t="str">
        <f>IF(P_gjsn_leveranse!B46=0," ",P_gjsn_leveranse!B46)</f>
        <v>5048 Fosnes</v>
      </c>
      <c r="C46" s="32">
        <f>IF(P_gjsn_leveranse!C46=0," ",P_gjsn_leveranse!C46)</f>
        <v>73.085106382978722</v>
      </c>
      <c r="D46" s="32">
        <f>IF(P_gjsn_leveranse!D46=0," ",P_gjsn_leveranse!D46)</f>
        <v>73.391304347826093</v>
      </c>
      <c r="E46" s="32">
        <f>IF(P_gjsn_leveranse!E46=0," ",P_gjsn_leveranse!E46)</f>
        <v>78.3232</v>
      </c>
      <c r="F46" s="32">
        <f>IF(P_gjsn_leveranse!F46=0," ",P_gjsn_leveranse!F46)</f>
        <v>74.369045454545457</v>
      </c>
      <c r="G46" s="32">
        <f>IF(P_gjsn_leveranse!G46=0," ",P_gjsn_leveranse!G46)</f>
        <v>78.580926829268293</v>
      </c>
      <c r="H46" s="32">
        <f>IF(P_gjsn_leveranse!H46=0," ",P_gjsn_leveranse!H46)</f>
        <v>77.340769230769226</v>
      </c>
      <c r="I46" s="32">
        <f>IF(P_gjsn_leveranse!I46=0," ",P_gjsn_leveranse!I46)</f>
        <v>77.751783783783779</v>
      </c>
      <c r="J46" s="32">
        <f>IF(P_gjsn_leveranse!J46=0," ",P_gjsn_leveranse!J46)</f>
        <v>77.753394736842097</v>
      </c>
      <c r="K46" s="32">
        <f>IF(P_gjsn_leveranse!K46=0," ",P_gjsn_leveranse!K46)</f>
        <v>88.229837837837835</v>
      </c>
      <c r="L46" s="32">
        <f>IF(P_gjsn_leveranse!L46=0," ",P_gjsn_leveranse!L46)</f>
        <v>93.257142857142853</v>
      </c>
      <c r="M46" s="32">
        <f>IF(P_gjsn_leveranse!M46=0," ",P_gjsn_leveranse!M46)</f>
        <v>97.352941176470594</v>
      </c>
      <c r="N46" s="32">
        <f>IF(P_gjsn_leveranse!N46=0," ",P_gjsn_leveranse!N46)</f>
        <v>117.06896551724138</v>
      </c>
      <c r="O46" s="32">
        <f>IF(P_gjsn_leveranse!O46=0," ",P_gjsn_leveranse!O46)</f>
        <v>147.36000000000001</v>
      </c>
      <c r="P46" s="32">
        <f>IF(P_gjsn_leveranse!P46=0," ",P_gjsn_leveranse!P46)</f>
        <v>150</v>
      </c>
      <c r="Q46" s="32">
        <f>IF(P_gjsn_leveranse!Q46=0," ",P_gjsn_leveranse!Q46)</f>
        <v>178.68181818181819</v>
      </c>
      <c r="R46" s="32">
        <f>IF(P_gjsn_leveranse!R46=0," ",P_gjsn_leveranse!R46)</f>
        <v>179.99318181818182</v>
      </c>
      <c r="S46" s="32">
        <f>IF(P_gjsn_leveranse!S46=0," ",P_gjsn_leveranse!S46)</f>
        <v>161.40695454545454</v>
      </c>
      <c r="T46" s="32">
        <f>IF(P_gjsn_leveranse!T46=0," ",P_gjsn_leveranse!T46)</f>
        <v>184.14384210526316</v>
      </c>
      <c r="U46" s="32">
        <f>IF(P_gjsn_leveranse!U46=0," ",P_gjsn_leveranse!U46)</f>
        <v>204.31005882352943</v>
      </c>
      <c r="V46" s="32">
        <f>IF(P_gjsn_leveranse!V46=0," ",P_gjsn_leveranse!V46)</f>
        <v>205.91422222222224</v>
      </c>
      <c r="W46" s="32">
        <f>IF(P_gjsn_leveranse!W46=0," ",P_gjsn_leveranse!W46)</f>
        <v>211.1863888888889</v>
      </c>
      <c r="X46" s="32">
        <f>IF(P_gjsn_leveranse!X46=0," ",P_gjsn_leveranse!X46)</f>
        <v>239.21656250000001</v>
      </c>
      <c r="Y46" s="32">
        <f>IF(P_gjsn_leveranse!Y46=0," ",P_gjsn_leveranse!Y46)</f>
        <v>217.20382352941178</v>
      </c>
      <c r="Z46" s="32">
        <f>IF(P_gjsn_leveranse!Z46=0," ",P_gjsn_leveranse!Z46)</f>
        <v>255.42506666666668</v>
      </c>
      <c r="AA46" s="32">
        <f>IF(P_gjsn_leveranse!AA46=0," ",P_gjsn_leveranse!AA46)</f>
        <v>272.37157142857143</v>
      </c>
    </row>
    <row r="47" spans="2:27" x14ac:dyDescent="0.25">
      <c r="B47" s="30" t="str">
        <f>IF(P_gjsn_leveranse!B47=0," ",P_gjsn_leveranse!B47)</f>
        <v>5049 Flatanger</v>
      </c>
      <c r="C47" s="32">
        <f>IF(P_gjsn_leveranse!C47=0," ",P_gjsn_leveranse!C47)</f>
        <v>64.59574468085107</v>
      </c>
      <c r="D47" s="32">
        <f>IF(P_gjsn_leveranse!D47=0," ",P_gjsn_leveranse!D47)</f>
        <v>64.869565217391298</v>
      </c>
      <c r="E47" s="32">
        <f>IF(P_gjsn_leveranse!E47=0," ",P_gjsn_leveranse!E47)</f>
        <v>65.139173913043479</v>
      </c>
      <c r="F47" s="32">
        <f>IF(P_gjsn_leveranse!F47=0," ",P_gjsn_leveranse!F47)</f>
        <v>67.796136363636364</v>
      </c>
      <c r="G47" s="32">
        <f>IF(P_gjsn_leveranse!G47=0," ",P_gjsn_leveranse!G47)</f>
        <v>66.46071111111111</v>
      </c>
      <c r="H47" s="32">
        <f>IF(P_gjsn_leveranse!H47=0," ",P_gjsn_leveranse!H47)</f>
        <v>67.791818181818186</v>
      </c>
      <c r="I47" s="32">
        <f>IF(P_gjsn_leveranse!I47=0," ",P_gjsn_leveranse!I47)</f>
        <v>71.225853658536593</v>
      </c>
      <c r="J47" s="32">
        <f>IF(P_gjsn_leveranse!J47=0," ",P_gjsn_leveranse!J47)</f>
        <v>73.437282051282054</v>
      </c>
      <c r="K47" s="32">
        <f>IF(P_gjsn_leveranse!K47=0," ",P_gjsn_leveranse!K47)</f>
        <v>72.641513513513516</v>
      </c>
      <c r="L47" s="32">
        <f>IF(P_gjsn_leveranse!L47=0," ",P_gjsn_leveranse!L47)</f>
        <v>74.51428571428572</v>
      </c>
      <c r="M47" s="32">
        <f>IF(P_gjsn_leveranse!M47=0," ",P_gjsn_leveranse!M47)</f>
        <v>79</v>
      </c>
      <c r="N47" s="32">
        <f>IF(P_gjsn_leveranse!N47=0," ",P_gjsn_leveranse!N47)</f>
        <v>92.461538461538467</v>
      </c>
      <c r="O47" s="32">
        <f>IF(P_gjsn_leveranse!O47=0," ",P_gjsn_leveranse!O47)</f>
        <v>98.090909090909093</v>
      </c>
      <c r="P47" s="32">
        <f>IF(P_gjsn_leveranse!P47=0," ",P_gjsn_leveranse!P47)</f>
        <v>102.31578947368421</v>
      </c>
      <c r="Q47" s="32">
        <f>IF(P_gjsn_leveranse!Q47=0," ",P_gjsn_leveranse!Q47)</f>
        <v>123.375</v>
      </c>
      <c r="R47" s="32">
        <f>IF(P_gjsn_leveranse!R47=0," ",P_gjsn_leveranse!R47)</f>
        <v>152.39871428571428</v>
      </c>
      <c r="S47" s="32">
        <f>IF(P_gjsn_leveranse!S47=0," ",P_gjsn_leveranse!S47)</f>
        <v>143.08386666666667</v>
      </c>
      <c r="T47" s="32">
        <f>IF(P_gjsn_leveranse!T47=0," ",P_gjsn_leveranse!T47)</f>
        <v>166.20935714285716</v>
      </c>
      <c r="U47" s="32">
        <f>IF(P_gjsn_leveranse!U47=0," ",P_gjsn_leveranse!U47)</f>
        <v>185.2895</v>
      </c>
      <c r="V47" s="32">
        <f>IF(P_gjsn_leveranse!V47=0," ",P_gjsn_leveranse!V47)</f>
        <v>205.99518181818183</v>
      </c>
      <c r="W47" s="32">
        <f>IF(P_gjsn_leveranse!W47=0," ",P_gjsn_leveranse!W47)</f>
        <v>193.72809090909092</v>
      </c>
      <c r="X47" s="32">
        <f>IF(P_gjsn_leveranse!X47=0," ",P_gjsn_leveranse!X47)</f>
        <v>217.251</v>
      </c>
      <c r="Y47" s="32">
        <f>IF(P_gjsn_leveranse!Y47=0," ",P_gjsn_leveranse!Y47)</f>
        <v>240.678</v>
      </c>
      <c r="Z47" s="32">
        <f>IF(P_gjsn_leveranse!Z47=0," ",P_gjsn_leveranse!Z47)</f>
        <v>239.58837500000001</v>
      </c>
      <c r="AA47" s="32">
        <f>IF(P_gjsn_leveranse!AA47=0," ",P_gjsn_leveranse!AA47)</f>
        <v>235.398</v>
      </c>
    </row>
    <row r="48" spans="2:27" x14ac:dyDescent="0.25">
      <c r="B48" s="30" t="str">
        <f>IF(P_gjsn_leveranse!B48=0," ",P_gjsn_leveranse!B48)</f>
        <v>5050 Vikna</v>
      </c>
      <c r="C48" s="32">
        <f>IF(P_gjsn_leveranse!C48=0," ",P_gjsn_leveranse!C48)</f>
        <v>64</v>
      </c>
      <c r="D48" s="32">
        <f>IF(P_gjsn_leveranse!D48=0," ",P_gjsn_leveranse!D48)</f>
        <v>64.564102564102569</v>
      </c>
      <c r="E48" s="32">
        <f>IF(P_gjsn_leveranse!E48=0," ",P_gjsn_leveranse!E48)</f>
        <v>65.006126582278483</v>
      </c>
      <c r="F48" s="32">
        <f>IF(P_gjsn_leveranse!F48=0," ",P_gjsn_leveranse!F48)</f>
        <v>66.410428571428568</v>
      </c>
      <c r="G48" s="32">
        <f>IF(P_gjsn_leveranse!G48=0," ",P_gjsn_leveranse!G48)</f>
        <v>67.576027777777782</v>
      </c>
      <c r="H48" s="32">
        <f>IF(P_gjsn_leveranse!H48=0," ",P_gjsn_leveranse!H48)</f>
        <v>70.950999999999993</v>
      </c>
      <c r="I48" s="32">
        <f>IF(P_gjsn_leveranse!I48=0," ",P_gjsn_leveranse!I48)</f>
        <v>75.513500000000008</v>
      </c>
      <c r="J48" s="32">
        <f>IF(P_gjsn_leveranse!J48=0," ",P_gjsn_leveranse!J48)</f>
        <v>81.263709090909089</v>
      </c>
      <c r="K48" s="32">
        <f>IF(P_gjsn_leveranse!K48=0," ",P_gjsn_leveranse!K48)</f>
        <v>92.201080000000005</v>
      </c>
      <c r="L48" s="32">
        <f>IF(P_gjsn_leveranse!L48=0," ",P_gjsn_leveranse!L48)</f>
        <v>94.530612244897952</v>
      </c>
      <c r="M48" s="32">
        <f>IF(P_gjsn_leveranse!M48=0," ",P_gjsn_leveranse!M48)</f>
        <v>96.416666666666671</v>
      </c>
      <c r="N48" s="32">
        <f>IF(P_gjsn_leveranse!N48=0," ",P_gjsn_leveranse!N48)</f>
        <v>110.77272727272727</v>
      </c>
      <c r="O48" s="32">
        <f>IF(P_gjsn_leveranse!O48=0," ",P_gjsn_leveranse!O48)</f>
        <v>122.88095238095238</v>
      </c>
      <c r="P48" s="32">
        <f>IF(P_gjsn_leveranse!P48=0," ",P_gjsn_leveranse!P48)</f>
        <v>125.6</v>
      </c>
      <c r="Q48" s="32">
        <f>IF(P_gjsn_leveranse!Q48=0," ",P_gjsn_leveranse!Q48)</f>
        <v>142.51428571428571</v>
      </c>
      <c r="R48" s="32">
        <f>IF(P_gjsn_leveranse!R48=0," ",P_gjsn_leveranse!R48)</f>
        <v>163.10334374999999</v>
      </c>
      <c r="S48" s="32">
        <f>IF(P_gjsn_leveranse!S48=0," ",P_gjsn_leveranse!S48)</f>
        <v>165.56851612903225</v>
      </c>
      <c r="T48" s="32">
        <f>IF(P_gjsn_leveranse!T48=0," ",P_gjsn_leveranse!T48)</f>
        <v>175.29120689655173</v>
      </c>
      <c r="U48" s="32">
        <f>IF(P_gjsn_leveranse!U48=0," ",P_gjsn_leveranse!U48)</f>
        <v>192.60760714285715</v>
      </c>
      <c r="V48" s="32">
        <f>IF(P_gjsn_leveranse!V48=0," ",P_gjsn_leveranse!V48)</f>
        <v>194.0491785714286</v>
      </c>
      <c r="W48" s="32">
        <f>IF(P_gjsn_leveranse!W48=0," ",P_gjsn_leveranse!W48)</f>
        <v>225.52207999999999</v>
      </c>
      <c r="X48" s="32">
        <f>IF(P_gjsn_leveranse!X48=0," ",P_gjsn_leveranse!X48)</f>
        <v>232.52562499999999</v>
      </c>
      <c r="Y48" s="32">
        <f>IF(P_gjsn_leveranse!Y48=0," ",P_gjsn_leveranse!Y48)</f>
        <v>210.63003846153848</v>
      </c>
      <c r="Z48" s="32">
        <f>IF(P_gjsn_leveranse!Z48=0," ",P_gjsn_leveranse!Z48)</f>
        <v>230.95120833333334</v>
      </c>
      <c r="AA48" s="32">
        <f>IF(P_gjsn_leveranse!AA48=0," ",P_gjsn_leveranse!AA48)</f>
        <v>236.24708695652174</v>
      </c>
    </row>
    <row r="49" spans="2:27" x14ac:dyDescent="0.25">
      <c r="B49" s="30" t="str">
        <f>IF(P_gjsn_leveranse!B49=0," ",P_gjsn_leveranse!B49)</f>
        <v>5051 Nærøy</v>
      </c>
      <c r="C49" s="32">
        <f>IF(P_gjsn_leveranse!C49=0," ",P_gjsn_leveranse!C49)</f>
        <v>67.298245614035082</v>
      </c>
      <c r="D49" s="32">
        <f>IF(P_gjsn_leveranse!D49=0," ",P_gjsn_leveranse!D49)</f>
        <v>67.664705882352948</v>
      </c>
      <c r="E49" s="32">
        <f>IF(P_gjsn_leveranse!E49=0," ",P_gjsn_leveranse!E49)</f>
        <v>68.322831395348842</v>
      </c>
      <c r="F49" s="32">
        <f>IF(P_gjsn_leveranse!F49=0," ",P_gjsn_leveranse!F49)</f>
        <v>69.614470588235292</v>
      </c>
      <c r="G49" s="32">
        <f>IF(P_gjsn_leveranse!G49=0," ",P_gjsn_leveranse!G49)</f>
        <v>71.527412499999997</v>
      </c>
      <c r="H49" s="32">
        <f>IF(P_gjsn_leveranse!H49=0," ",P_gjsn_leveranse!H49)</f>
        <v>69.615796178343956</v>
      </c>
      <c r="I49" s="32">
        <f>IF(P_gjsn_leveranse!I49=0," ",P_gjsn_leveranse!I49)</f>
        <v>73.627479452054786</v>
      </c>
      <c r="J49" s="32">
        <f>IF(P_gjsn_leveranse!J49=0," ",P_gjsn_leveranse!J49)</f>
        <v>79.461748201438851</v>
      </c>
      <c r="K49" s="32">
        <f>IF(P_gjsn_leveranse!K49=0," ",P_gjsn_leveranse!K49)</f>
        <v>86.643310606060595</v>
      </c>
      <c r="L49" s="32">
        <f>IF(P_gjsn_leveranse!L49=0," ",P_gjsn_leveranse!L49)</f>
        <v>89.944444444444443</v>
      </c>
      <c r="M49" s="32">
        <f>IF(P_gjsn_leveranse!M49=0," ",P_gjsn_leveranse!M49)</f>
        <v>89.173228346456696</v>
      </c>
      <c r="N49" s="32">
        <f>IF(P_gjsn_leveranse!N49=0," ",P_gjsn_leveranse!N49)</f>
        <v>99.22608695652174</v>
      </c>
      <c r="O49" s="32">
        <f>IF(P_gjsn_leveranse!O49=0," ",P_gjsn_leveranse!O49)</f>
        <v>116.44339622641509</v>
      </c>
      <c r="P49" s="32">
        <f>IF(P_gjsn_leveranse!P49=0," ",P_gjsn_leveranse!P49)</f>
        <v>122.23469387755102</v>
      </c>
      <c r="Q49" s="32">
        <f>IF(P_gjsn_leveranse!Q49=0," ",P_gjsn_leveranse!Q49)</f>
        <v>141.91860465116278</v>
      </c>
      <c r="R49" s="32">
        <f>IF(P_gjsn_leveranse!R49=0," ",P_gjsn_leveranse!R49)</f>
        <v>150.49338554216865</v>
      </c>
      <c r="S49" s="32">
        <f>IF(P_gjsn_leveranse!S49=0," ",P_gjsn_leveranse!S49)</f>
        <v>151.60186419753086</v>
      </c>
      <c r="T49" s="32">
        <f>IF(P_gjsn_leveranse!T49=0," ",P_gjsn_leveranse!T49)</f>
        <v>179.6193698630137</v>
      </c>
      <c r="U49" s="32">
        <f>IF(P_gjsn_leveranse!U49=0," ",P_gjsn_leveranse!U49)</f>
        <v>185.93872857142856</v>
      </c>
      <c r="V49" s="32">
        <f>IF(P_gjsn_leveranse!V49=0," ",P_gjsn_leveranse!V49)</f>
        <v>187.14641791044775</v>
      </c>
      <c r="W49" s="32">
        <f>IF(P_gjsn_leveranse!W49=0," ",P_gjsn_leveranse!W49)</f>
        <v>216.88413333333335</v>
      </c>
      <c r="X49" s="32">
        <f>IF(P_gjsn_leveranse!X49=0," ",P_gjsn_leveranse!X49)</f>
        <v>219.96955932203389</v>
      </c>
      <c r="Y49" s="32">
        <f>IF(P_gjsn_leveranse!Y49=0," ",P_gjsn_leveranse!Y49)</f>
        <v>219.13</v>
      </c>
      <c r="Z49" s="32">
        <f>IF(P_gjsn_leveranse!Z49=0," ",P_gjsn_leveranse!Z49)</f>
        <v>231.42329310344829</v>
      </c>
      <c r="AA49" s="32">
        <f>IF(P_gjsn_leveranse!AA49=0," ",P_gjsn_leveranse!AA49)</f>
        <v>231.16235714285713</v>
      </c>
    </row>
    <row r="50" spans="2:27" x14ac:dyDescent="0.25">
      <c r="B50" s="30" t="str">
        <f>IF(P_gjsn_leveranse!B50=0," ",P_gjsn_leveranse!B50)</f>
        <v>5052 Leka</v>
      </c>
      <c r="C50" s="32">
        <f>IF(P_gjsn_leveranse!C50=0," ",P_gjsn_leveranse!C50)</f>
        <v>59.508771929824562</v>
      </c>
      <c r="D50" s="32">
        <f>IF(P_gjsn_leveranse!D50=0," ",P_gjsn_leveranse!D50)</f>
        <v>61.017857142857146</v>
      </c>
      <c r="E50" s="32">
        <f>IF(P_gjsn_leveranse!E50=0," ",P_gjsn_leveranse!E50)</f>
        <v>62.383517857142856</v>
      </c>
      <c r="F50" s="32">
        <f>IF(P_gjsn_leveranse!F50=0," ",P_gjsn_leveranse!F50)</f>
        <v>63.043818181818182</v>
      </c>
      <c r="G50" s="32">
        <f>IF(P_gjsn_leveranse!G50=0," ",P_gjsn_leveranse!G50)</f>
        <v>65.269830188679251</v>
      </c>
      <c r="H50" s="32">
        <f>IF(P_gjsn_leveranse!H50=0," ",P_gjsn_leveranse!H50)</f>
        <v>62.255529411764712</v>
      </c>
      <c r="I50" s="32">
        <f>IF(P_gjsn_leveranse!I50=0," ",P_gjsn_leveranse!I50)</f>
        <v>68.835244444444442</v>
      </c>
      <c r="J50" s="32">
        <f>IF(P_gjsn_leveranse!J50=0," ",P_gjsn_leveranse!J50)</f>
        <v>72.43068181818181</v>
      </c>
      <c r="K50" s="32">
        <f>IF(P_gjsn_leveranse!K50=0," ",P_gjsn_leveranse!K50)</f>
        <v>84.630099999999999</v>
      </c>
      <c r="L50" s="32">
        <f>IF(P_gjsn_leveranse!L50=0," ",P_gjsn_leveranse!L50)</f>
        <v>86.84615384615384</v>
      </c>
      <c r="M50" s="32">
        <f>IF(P_gjsn_leveranse!M50=0," ",P_gjsn_leveranse!M50)</f>
        <v>85</v>
      </c>
      <c r="N50" s="32">
        <f>IF(P_gjsn_leveranse!N50=0," ",P_gjsn_leveranse!N50)</f>
        <v>97.117647058823536</v>
      </c>
      <c r="O50" s="32">
        <f>IF(P_gjsn_leveranse!O50=0," ",P_gjsn_leveranse!O50)</f>
        <v>105.60606060606061</v>
      </c>
      <c r="P50" s="32">
        <f>IF(P_gjsn_leveranse!P50=0," ",P_gjsn_leveranse!P50)</f>
        <v>106.96969696969697</v>
      </c>
      <c r="Q50" s="32">
        <f>IF(P_gjsn_leveranse!Q50=0," ",P_gjsn_leveranse!Q50)</f>
        <v>118.3225806451613</v>
      </c>
      <c r="R50" s="32">
        <f>IF(P_gjsn_leveranse!R50=0," ",P_gjsn_leveranse!R50)</f>
        <v>116.56825806451613</v>
      </c>
      <c r="S50" s="32">
        <f>IF(P_gjsn_leveranse!S50=0," ",P_gjsn_leveranse!S50)</f>
        <v>122.51113333333333</v>
      </c>
      <c r="T50" s="32">
        <f>IF(P_gjsn_leveranse!T50=0," ",P_gjsn_leveranse!T50)</f>
        <v>135.05724137931034</v>
      </c>
      <c r="U50" s="32">
        <f>IF(P_gjsn_leveranse!U50=0," ",P_gjsn_leveranse!U50)</f>
        <v>128.15333333333334</v>
      </c>
      <c r="V50" s="32">
        <f>IF(P_gjsn_leveranse!V50=0," ",P_gjsn_leveranse!V50)</f>
        <v>135.01057142857141</v>
      </c>
      <c r="W50" s="32">
        <f>IF(P_gjsn_leveranse!W50=0," ",P_gjsn_leveranse!W50)</f>
        <v>144.10476923076925</v>
      </c>
      <c r="X50" s="32">
        <f>IF(P_gjsn_leveranse!X50=0," ",P_gjsn_leveranse!X50)</f>
        <v>138.14995999999999</v>
      </c>
      <c r="Y50" s="32">
        <f>IF(P_gjsn_leveranse!Y50=0," ",P_gjsn_leveranse!Y50)</f>
        <v>136.23108695652175</v>
      </c>
      <c r="Z50" s="32">
        <f>IF(P_gjsn_leveranse!Z50=0," ",P_gjsn_leveranse!Z50)</f>
        <v>156.17414285714287</v>
      </c>
      <c r="AA50" s="32">
        <f>IF(P_gjsn_leveranse!AA50=0," ",P_gjsn_leveranse!AA50)</f>
        <v>144.2338</v>
      </c>
    </row>
    <row r="51" spans="2:27" x14ac:dyDescent="0.25">
      <c r="B51" s="30" t="str">
        <f>IF(P_gjsn_leveranse!B51=0," ",P_gjsn_leveranse!B51)</f>
        <v>5053 Inderøy</v>
      </c>
      <c r="C51" s="32">
        <f>IF(P_gjsn_leveranse!C51=0," ",P_gjsn_leveranse!C51)</f>
        <v>77.910958904109592</v>
      </c>
      <c r="D51" s="32">
        <f>IF(P_gjsn_leveranse!D51=0," ",P_gjsn_leveranse!D51)</f>
        <v>76.870748299319729</v>
      </c>
      <c r="E51" s="32">
        <f>IF(P_gjsn_leveranse!E51=0," ",P_gjsn_leveranse!E51)</f>
        <v>77.779557823129267</v>
      </c>
      <c r="F51" s="32">
        <f>IF(P_gjsn_leveranse!F51=0," ",P_gjsn_leveranse!F51)</f>
        <v>78.844854166666664</v>
      </c>
      <c r="G51" s="32">
        <f>IF(P_gjsn_leveranse!G51=0," ",P_gjsn_leveranse!G51)</f>
        <v>80.323007246376804</v>
      </c>
      <c r="H51" s="32">
        <f>IF(P_gjsn_leveranse!H51=0," ",P_gjsn_leveranse!H51)</f>
        <v>81.363038167938925</v>
      </c>
      <c r="I51" s="32">
        <f>IF(P_gjsn_leveranse!I51=0," ",P_gjsn_leveranse!I51)</f>
        <v>85.106845528455281</v>
      </c>
      <c r="J51" s="32">
        <f>IF(P_gjsn_leveranse!J51=0," ",P_gjsn_leveranse!J51)</f>
        <v>90.093191304347826</v>
      </c>
      <c r="K51" s="32">
        <f>IF(P_gjsn_leveranse!K51=0," ",P_gjsn_leveranse!K51)</f>
        <v>94.89855045871559</v>
      </c>
      <c r="L51" s="32">
        <f>IF(P_gjsn_leveranse!L51=0," ",P_gjsn_leveranse!L51)</f>
        <v>96.398148148148152</v>
      </c>
      <c r="M51" s="32">
        <f>IF(P_gjsn_leveranse!M51=0," ",P_gjsn_leveranse!M51)</f>
        <v>100.57281553398059</v>
      </c>
      <c r="N51" s="32">
        <f>IF(P_gjsn_leveranse!N51=0," ",P_gjsn_leveranse!N51)</f>
        <v>105.38775510204081</v>
      </c>
      <c r="O51" s="32">
        <f>IF(P_gjsn_leveranse!O51=0," ",P_gjsn_leveranse!O51)</f>
        <v>119.60869565217391</v>
      </c>
      <c r="P51" s="32">
        <f>IF(P_gjsn_leveranse!P51=0," ",P_gjsn_leveranse!P51)</f>
        <v>123.8</v>
      </c>
      <c r="Q51" s="32">
        <f>IF(P_gjsn_leveranse!Q51=0," ",P_gjsn_leveranse!Q51)</f>
        <v>132.2439024390244</v>
      </c>
      <c r="R51" s="32">
        <f>IF(P_gjsn_leveranse!R51=0," ",P_gjsn_leveranse!R51)</f>
        <v>144.74664473684209</v>
      </c>
      <c r="S51" s="32">
        <f>IF(P_gjsn_leveranse!S51=0," ",P_gjsn_leveranse!S51)</f>
        <v>145.47899999999998</v>
      </c>
      <c r="T51" s="32">
        <f>IF(P_gjsn_leveranse!T51=0," ",P_gjsn_leveranse!T51)</f>
        <v>155.47889189189189</v>
      </c>
      <c r="U51" s="32">
        <f>IF(P_gjsn_leveranse!U51=0," ",P_gjsn_leveranse!U51)</f>
        <v>161.54207142857143</v>
      </c>
      <c r="V51" s="32">
        <f>IF(P_gjsn_leveranse!V51=0," ",P_gjsn_leveranse!V51)</f>
        <v>168.4996153846154</v>
      </c>
      <c r="W51" s="32">
        <f>IF(P_gjsn_leveranse!W51=0," ",P_gjsn_leveranse!W51)</f>
        <v>193.99056666666667</v>
      </c>
      <c r="X51" s="32">
        <f>IF(P_gjsn_leveranse!X51=0," ",P_gjsn_leveranse!X51)</f>
        <v>198.41844827586209</v>
      </c>
      <c r="Y51" s="32">
        <f>IF(P_gjsn_leveranse!Y51=0," ",P_gjsn_leveranse!Y51)</f>
        <v>193.41445762711862</v>
      </c>
      <c r="Z51" s="32">
        <f>IF(P_gjsn_leveranse!Z51=0," ",P_gjsn_leveranse!Z51)</f>
        <v>206.22158181818182</v>
      </c>
      <c r="AA51" s="32">
        <f>IF(P_gjsn_leveranse!AA51=0," ",P_gjsn_leveranse!AA51)</f>
        <v>210.56990740740741</v>
      </c>
    </row>
    <row r="52" spans="2:27" x14ac:dyDescent="0.25">
      <c r="B52" s="30" t="str">
        <f>IF(P_gjsn_leveranse!B52=0," ",P_gjsn_leveranse!B52)</f>
        <v>5054 Indre Fosen</v>
      </c>
      <c r="C52" s="32">
        <f>IF(P_gjsn_leveranse!C52=0," ",P_gjsn_leveranse!C52)</f>
        <v>61.514905149051494</v>
      </c>
      <c r="D52" s="32">
        <f>IF(P_gjsn_leveranse!D52=0," ",P_gjsn_leveranse!D52)</f>
        <v>61.179836512261581</v>
      </c>
      <c r="E52" s="32">
        <f>IF(P_gjsn_leveranse!E52=0," ",P_gjsn_leveranse!E52)</f>
        <v>62.138122562674091</v>
      </c>
      <c r="F52" s="32">
        <f>IF(P_gjsn_leveranse!F52=0," ",P_gjsn_leveranse!F52)</f>
        <v>63.051939306358378</v>
      </c>
      <c r="G52" s="32">
        <f>IF(P_gjsn_leveranse!G52=0," ",P_gjsn_leveranse!G52)</f>
        <v>66.226088957055225</v>
      </c>
      <c r="H52" s="32">
        <f>IF(P_gjsn_leveranse!H52=0," ",P_gjsn_leveranse!H52)</f>
        <v>63.987102893890679</v>
      </c>
      <c r="I52" s="32">
        <f>IF(P_gjsn_leveranse!I52=0," ",P_gjsn_leveranse!I52)</f>
        <v>69.754021978021967</v>
      </c>
      <c r="J52" s="32">
        <f>IF(P_gjsn_leveranse!J52=0," ",P_gjsn_leveranse!J52)</f>
        <v>73.944719844357962</v>
      </c>
      <c r="K52" s="32">
        <f>IF(P_gjsn_leveranse!K52=0," ",P_gjsn_leveranse!K52)</f>
        <v>82.058282700421927</v>
      </c>
      <c r="L52" s="32">
        <f>IF(P_gjsn_leveranse!L52=0," ",P_gjsn_leveranse!L52)</f>
        <v>86.407079646017692</v>
      </c>
      <c r="M52" s="32">
        <f>IF(P_gjsn_leveranse!M52=0," ",P_gjsn_leveranse!M52)</f>
        <v>90.637209302325587</v>
      </c>
      <c r="N52" s="32">
        <f>IF(P_gjsn_leveranse!N52=0," ",P_gjsn_leveranse!N52)</f>
        <v>97.781725888324871</v>
      </c>
      <c r="O52" s="32">
        <f>IF(P_gjsn_leveranse!O52=0," ",P_gjsn_leveranse!O52)</f>
        <v>114.10227272727273</v>
      </c>
      <c r="P52" s="32">
        <f>IF(P_gjsn_leveranse!P52=0," ",P_gjsn_leveranse!P52)</f>
        <v>118.68674698795181</v>
      </c>
      <c r="Q52" s="32">
        <f>IF(P_gjsn_leveranse!Q52=0," ",P_gjsn_leveranse!Q52)</f>
        <v>123.76623376623377</v>
      </c>
      <c r="R52" s="32">
        <f>IF(P_gjsn_leveranse!R52=0," ",P_gjsn_leveranse!R52)</f>
        <v>140.114</v>
      </c>
      <c r="S52" s="32">
        <f>IF(P_gjsn_leveranse!S52=0," ",P_gjsn_leveranse!S52)</f>
        <v>137.20229629629628</v>
      </c>
      <c r="T52" s="32">
        <f>IF(P_gjsn_leveranse!T52=0," ",P_gjsn_leveranse!T52)</f>
        <v>154.7727786885246</v>
      </c>
      <c r="U52" s="32">
        <f>IF(P_gjsn_leveranse!U52=0," ",P_gjsn_leveranse!U52)</f>
        <v>167.62604587155965</v>
      </c>
      <c r="V52" s="32">
        <f>IF(P_gjsn_leveranse!V52=0," ",P_gjsn_leveranse!V52)</f>
        <v>172.99731067961164</v>
      </c>
      <c r="W52" s="32">
        <f>IF(P_gjsn_leveranse!W52=0," ",P_gjsn_leveranse!W52)</f>
        <v>193.62086170212766</v>
      </c>
      <c r="X52" s="32">
        <f>IF(P_gjsn_leveranse!X52=0," ",P_gjsn_leveranse!X52)</f>
        <v>206.99770786516856</v>
      </c>
      <c r="Y52" s="32">
        <f>IF(P_gjsn_leveranse!Y52=0," ",P_gjsn_leveranse!Y52)</f>
        <v>208.89181395348837</v>
      </c>
      <c r="Z52" s="32">
        <f>IF(P_gjsn_leveranse!Z52=0," ",P_gjsn_leveranse!Z52)</f>
        <v>211.95645348837209</v>
      </c>
      <c r="AA52" s="32">
        <f>IF(P_gjsn_leveranse!AA52=0," ",P_gjsn_leveranse!AA52)</f>
        <v>214.62325000000001</v>
      </c>
    </row>
    <row r="53" spans="2:27" x14ac:dyDescent="0.25">
      <c r="B53" s="30" t="str">
        <f>IF(P_gjsn_leveranse!B53=0," ",P_gjsn_leveranse!B53)</f>
        <v>5061 Rindal</v>
      </c>
      <c r="C53" s="32">
        <f>IF(P_gjsn_leveranse!C53=0," ",P_gjsn_leveranse!C53)</f>
        <v>69.626865671641795</v>
      </c>
      <c r="D53" s="32">
        <f>IF(P_gjsn_leveranse!D53=0," ",P_gjsn_leveranse!D53)</f>
        <v>68.368421052631575</v>
      </c>
      <c r="E53" s="32">
        <f>IF(P_gjsn_leveranse!E53=0," ",P_gjsn_leveranse!E53)</f>
        <v>68.196060606060598</v>
      </c>
      <c r="F53" s="32">
        <f>IF(P_gjsn_leveranse!F53=0," ",P_gjsn_leveranse!F53)</f>
        <v>71.945136000000005</v>
      </c>
      <c r="G53" s="32">
        <f>IF(P_gjsn_leveranse!G53=0," ",P_gjsn_leveranse!G53)</f>
        <v>74.035581967213119</v>
      </c>
      <c r="H53" s="32">
        <f>IF(P_gjsn_leveranse!H53=0," ",P_gjsn_leveranse!H53)</f>
        <v>72.337249999999997</v>
      </c>
      <c r="I53" s="32">
        <f>IF(P_gjsn_leveranse!I53=0," ",P_gjsn_leveranse!I53)</f>
        <v>75.775873873873863</v>
      </c>
      <c r="J53" s="32">
        <f>IF(P_gjsn_leveranse!J53=0," ",P_gjsn_leveranse!J53)</f>
        <v>77.553065420560742</v>
      </c>
      <c r="K53" s="32">
        <f>IF(P_gjsn_leveranse!K53=0," ",P_gjsn_leveranse!K53)</f>
        <v>84.323407766990286</v>
      </c>
      <c r="L53" s="32">
        <f>IF(P_gjsn_leveranse!L53=0," ",P_gjsn_leveranse!L53)</f>
        <v>87.851485148514854</v>
      </c>
      <c r="M53" s="32">
        <f>IF(P_gjsn_leveranse!M53=0," ",P_gjsn_leveranse!M53)</f>
        <v>90.206185567010309</v>
      </c>
      <c r="N53" s="32">
        <f>IF(P_gjsn_leveranse!N53=0," ",P_gjsn_leveranse!N53)</f>
        <v>96.703296703296701</v>
      </c>
      <c r="O53" s="32">
        <f>IF(P_gjsn_leveranse!O53=0," ",P_gjsn_leveranse!O53)</f>
        <v>105.10588235294118</v>
      </c>
      <c r="P53" s="32">
        <f>IF(P_gjsn_leveranse!P53=0," ",P_gjsn_leveranse!P53)</f>
        <v>109.86585365853658</v>
      </c>
      <c r="Q53" s="32">
        <f>IF(P_gjsn_leveranse!Q53=0," ",P_gjsn_leveranse!Q53)</f>
        <v>120.27272727272727</v>
      </c>
      <c r="R53" s="32">
        <f>IF(P_gjsn_leveranse!R53=0," ",P_gjsn_leveranse!R53)</f>
        <v>140.43623188405797</v>
      </c>
      <c r="S53" s="32">
        <f>IF(P_gjsn_leveranse!S53=0," ",P_gjsn_leveranse!S53)</f>
        <v>143.27358208955224</v>
      </c>
      <c r="T53" s="32">
        <f>IF(P_gjsn_leveranse!T53=0," ",P_gjsn_leveranse!T53)</f>
        <v>149.03706153846153</v>
      </c>
      <c r="U53" s="32">
        <f>IF(P_gjsn_leveranse!U53=0," ",P_gjsn_leveranse!U53)</f>
        <v>163.08996551724138</v>
      </c>
      <c r="V53" s="32">
        <f>IF(P_gjsn_leveranse!V53=0," ",P_gjsn_leveranse!V53)</f>
        <v>171.96192592592593</v>
      </c>
      <c r="W53" s="32">
        <f>IF(P_gjsn_leveranse!W53=0," ",P_gjsn_leveranse!W53)</f>
        <v>185.64401960784312</v>
      </c>
      <c r="X53" s="32">
        <f>IF(P_gjsn_leveranse!X53=0," ",P_gjsn_leveranse!X53)</f>
        <v>199.40776000000002</v>
      </c>
      <c r="Y53" s="32">
        <f>IF(P_gjsn_leveranse!Y53=0," ",P_gjsn_leveranse!Y53)</f>
        <v>206.03848979591837</v>
      </c>
      <c r="Z53" s="32">
        <f>IF(P_gjsn_leveranse!Z53=0," ",P_gjsn_leveranse!Z53)</f>
        <v>214.13900000000001</v>
      </c>
      <c r="AA53" s="32">
        <f>IF(P_gjsn_leveranse!AA53=0," ",P_gjsn_leveranse!AA53)</f>
        <v>221.67014893617022</v>
      </c>
    </row>
    <row r="54" spans="2:27" x14ac:dyDescent="0.25">
      <c r="B54" s="30" t="str">
        <f>IF(P_gjsn_leveranse!B54=0," ",P_gjsn_leveranse!B54)</f>
        <v>Totalsum</v>
      </c>
      <c r="C54" s="32">
        <f>IF(P_gjsn_leveranse!C54=0," ",P_gjsn_leveranse!C54)</f>
        <v>70.097463622233974</v>
      </c>
      <c r="D54" s="32">
        <f>IF(P_gjsn_leveranse!D54=0," ",P_gjsn_leveranse!D54)</f>
        <v>69.465888981013947</v>
      </c>
      <c r="E54" s="32">
        <f>IF(P_gjsn_leveranse!E54=0," ",P_gjsn_leveranse!E54)</f>
        <v>70.615056519024265</v>
      </c>
      <c r="F54" s="32">
        <f>IF(P_gjsn_leveranse!F54=0," ",P_gjsn_leveranse!F54)</f>
        <v>72.192875913399249</v>
      </c>
      <c r="G54" s="32">
        <f>IF(P_gjsn_leveranse!G54=0," ",P_gjsn_leveranse!G54)</f>
        <v>73.843883299214056</v>
      </c>
      <c r="H54" s="32">
        <f>IF(P_gjsn_leveranse!H54=0," ",P_gjsn_leveranse!H54)</f>
        <v>72.873520500472395</v>
      </c>
      <c r="I54" s="32">
        <f>IF(P_gjsn_leveranse!I54=0," ",P_gjsn_leveranse!I54)</f>
        <v>77.243369970733298</v>
      </c>
      <c r="J54" s="32">
        <f>IF(P_gjsn_leveranse!J54=0," ",P_gjsn_leveranse!J54)</f>
        <v>82.331118775322082</v>
      </c>
      <c r="K54" s="32">
        <f>IF(P_gjsn_leveranse!K54=0," ",P_gjsn_leveranse!K54)</f>
        <v>88.159348862112907</v>
      </c>
      <c r="L54" s="32">
        <f>IF(P_gjsn_leveranse!L54=0," ",P_gjsn_leveranse!L54)</f>
        <v>91.962439444654891</v>
      </c>
      <c r="M54" s="32">
        <f>IF(P_gjsn_leveranse!M54=0," ",P_gjsn_leveranse!M54)</f>
        <v>95.548973352964779</v>
      </c>
      <c r="N54" s="32">
        <f>IF(P_gjsn_leveranse!N54=0," ",P_gjsn_leveranse!N54)</f>
        <v>102.40939957912373</v>
      </c>
      <c r="O54" s="32">
        <f>IF(P_gjsn_leveranse!O54=0," ",P_gjsn_leveranse!O54)</f>
        <v>114.67746933592586</v>
      </c>
      <c r="P54" s="32">
        <f>IF(P_gjsn_leveranse!P54=0," ",P_gjsn_leveranse!P54)</f>
        <v>120.72988286206277</v>
      </c>
      <c r="Q54" s="32">
        <f>IF(P_gjsn_leveranse!Q54=0," ",P_gjsn_leveranse!Q54)</f>
        <v>131.04859579064538</v>
      </c>
      <c r="R54" s="32">
        <f>IF(P_gjsn_leveranse!R54=0," ",P_gjsn_leveranse!R54)</f>
        <v>142.96473938480176</v>
      </c>
      <c r="S54" s="32">
        <f>IF(P_gjsn_leveranse!S54=0," ",P_gjsn_leveranse!S54)</f>
        <v>142.27808857575727</v>
      </c>
      <c r="T54" s="32">
        <f>IF(P_gjsn_leveranse!T54=0," ",P_gjsn_leveranse!T54)</f>
        <v>155.64115735332223</v>
      </c>
      <c r="U54" s="32">
        <f>IF(P_gjsn_leveranse!U54=0," ",P_gjsn_leveranse!U54)</f>
        <v>162.7922447724504</v>
      </c>
      <c r="V54" s="32">
        <f>IF(P_gjsn_leveranse!V54=0," ",P_gjsn_leveranse!V54)</f>
        <v>168.58650883883215</v>
      </c>
      <c r="W54" s="32">
        <f>IF(P_gjsn_leveranse!W54=0," ",P_gjsn_leveranse!W54)</f>
        <v>184.43894384736612</v>
      </c>
      <c r="X54" s="32">
        <f>IF(P_gjsn_leveranse!X54=0," ",P_gjsn_leveranse!X54)</f>
        <v>190.66823684761107</v>
      </c>
      <c r="Y54" s="32">
        <f>IF(P_gjsn_leveranse!Y54=0," ",P_gjsn_leveranse!Y54)</f>
        <v>192.45471814158449</v>
      </c>
      <c r="Z54" s="32">
        <f>IF(P_gjsn_leveranse!Z54=0," ",P_gjsn_leveranse!Z54)</f>
        <v>204.26872882786142</v>
      </c>
      <c r="AA54" s="32">
        <f>IF(P_gjsn_leveranse!AA54=0," ",P_gjsn_leveranse!AA54)</f>
        <v>208.9135210072898</v>
      </c>
    </row>
    <row r="55" spans="2:27" x14ac:dyDescent="0.25">
      <c r="B55" s="30" t="str">
        <f>IF(P_gjsn_leveranse!B55=0," ",P_gjsn_leveranse!B55)</f>
        <v xml:space="preserve"> </v>
      </c>
      <c r="C55" s="32" t="str">
        <f>IF(P_gjsn_leveranse!C55=0," ",P_gjsn_leveranse!C55)</f>
        <v xml:space="preserve"> </v>
      </c>
      <c r="D55" s="32" t="str">
        <f>IF(P_gjsn_leveranse!D55=0," ",P_gjsn_leveranse!D55)</f>
        <v xml:space="preserve"> </v>
      </c>
      <c r="E55" s="32" t="str">
        <f>IF(P_gjsn_leveranse!E55=0," ",P_gjsn_leveranse!E55)</f>
        <v xml:space="preserve"> </v>
      </c>
      <c r="F55" s="32" t="str">
        <f>IF(P_gjsn_leveranse!F55=0," ",P_gjsn_leveranse!F55)</f>
        <v xml:space="preserve"> </v>
      </c>
      <c r="G55" s="32" t="str">
        <f>IF(P_gjsn_leveranse!G55=0," ",P_gjsn_leveranse!G55)</f>
        <v xml:space="preserve"> </v>
      </c>
      <c r="H55" s="32" t="str">
        <f>IF(P_gjsn_leveranse!H55=0," ",P_gjsn_leveranse!H55)</f>
        <v xml:space="preserve"> </v>
      </c>
      <c r="I55" s="32" t="str">
        <f>IF(P_gjsn_leveranse!I55=0," ",P_gjsn_leveranse!I55)</f>
        <v xml:space="preserve"> </v>
      </c>
      <c r="J55" s="32" t="str">
        <f>IF(P_gjsn_leveranse!J55=0," ",P_gjsn_leveranse!J55)</f>
        <v xml:space="preserve"> </v>
      </c>
      <c r="K55" s="32" t="str">
        <f>IF(P_gjsn_leveranse!K55=0," ",P_gjsn_leveranse!K55)</f>
        <v xml:space="preserve"> </v>
      </c>
      <c r="L55" s="32" t="str">
        <f>IF(P_gjsn_leveranse!L55=0," ",P_gjsn_leveranse!L55)</f>
        <v xml:space="preserve"> </v>
      </c>
      <c r="M55" s="32" t="str">
        <f>IF(P_gjsn_leveranse!M55=0," ",P_gjsn_leveranse!M55)</f>
        <v xml:space="preserve"> </v>
      </c>
      <c r="N55" s="32" t="str">
        <f>IF(P_gjsn_leveranse!N55=0," ",P_gjsn_leveranse!N55)</f>
        <v xml:space="preserve"> </v>
      </c>
      <c r="O55" s="32" t="str">
        <f>IF(P_gjsn_leveranse!O55=0," ",P_gjsn_leveranse!O55)</f>
        <v xml:space="preserve"> </v>
      </c>
      <c r="P55" s="32" t="str">
        <f>IF(P_gjsn_leveranse!P55=0," ",P_gjsn_leveranse!P55)</f>
        <v xml:space="preserve"> </v>
      </c>
      <c r="Q55" s="32" t="str">
        <f>IF(P_gjsn_leveranse!Q55=0," ",P_gjsn_leveranse!Q55)</f>
        <v xml:space="preserve"> </v>
      </c>
      <c r="R55" s="32" t="str">
        <f>IF(P_gjsn_leveranse!R55=0," ",P_gjsn_leveranse!R55)</f>
        <v xml:space="preserve"> </v>
      </c>
      <c r="S55" s="32" t="str">
        <f>IF(P_gjsn_leveranse!S55=0," ",P_gjsn_leveranse!S55)</f>
        <v xml:space="preserve"> </v>
      </c>
      <c r="T55" s="32" t="str">
        <f>IF(P_gjsn_leveranse!T55=0," ",P_gjsn_leveranse!T55)</f>
        <v xml:space="preserve"> </v>
      </c>
      <c r="U55" s="32" t="str">
        <f>IF(P_gjsn_leveranse!U55=0," ",P_gjsn_leveranse!U55)</f>
        <v xml:space="preserve"> </v>
      </c>
      <c r="V55" s="32" t="str">
        <f>IF(P_gjsn_leveranse!V55=0," ",P_gjsn_leveranse!V55)</f>
        <v xml:space="preserve"> </v>
      </c>
      <c r="W55" s="32" t="str">
        <f>IF(P_gjsn_leveranse!W55=0," ",P_gjsn_leveranse!W55)</f>
        <v xml:space="preserve"> </v>
      </c>
      <c r="X55" s="32" t="str">
        <f>IF(P_gjsn_leveranse!X55=0," ",P_gjsn_leveranse!X55)</f>
        <v xml:space="preserve"> </v>
      </c>
      <c r="Y55" s="32" t="str">
        <f>IF(P_gjsn_leveranse!Y55=0," ",P_gjsn_leveranse!Y55)</f>
        <v xml:space="preserve"> </v>
      </c>
      <c r="Z55" s="32" t="str">
        <f>IF(P_gjsn_leveranse!Z55=0," ",P_gjsn_leveranse!Z55)</f>
        <v xml:space="preserve"> </v>
      </c>
      <c r="AA55" s="32" t="str">
        <f>IF(P_gjsn_leveranse!AA55=0," ",P_gjsn_leveranse!AA55)</f>
        <v xml:space="preserve"> </v>
      </c>
    </row>
    <row r="56" spans="2:27" x14ac:dyDescent="0.25">
      <c r="B56" s="30" t="str">
        <f>IF(P_gjsn_leveranse!B56=0," ",P_gjsn_leveranse!B56)</f>
        <v xml:space="preserve"> </v>
      </c>
      <c r="C56" s="32" t="str">
        <f>IF(P_gjsn_leveranse!C56=0," ",P_gjsn_leveranse!C56)</f>
        <v xml:space="preserve"> </v>
      </c>
      <c r="D56" s="32" t="str">
        <f>IF(P_gjsn_leveranse!D56=0," ",P_gjsn_leveranse!D56)</f>
        <v xml:space="preserve"> </v>
      </c>
      <c r="E56" s="32" t="str">
        <f>IF(P_gjsn_leveranse!E56=0," ",P_gjsn_leveranse!E56)</f>
        <v xml:space="preserve"> </v>
      </c>
      <c r="F56" s="32" t="str">
        <f>IF(P_gjsn_leveranse!F56=0," ",P_gjsn_leveranse!F56)</f>
        <v xml:space="preserve"> </v>
      </c>
      <c r="G56" s="32" t="str">
        <f>IF(P_gjsn_leveranse!G56=0," ",P_gjsn_leveranse!G56)</f>
        <v xml:space="preserve"> </v>
      </c>
      <c r="H56" s="32" t="str">
        <f>IF(P_gjsn_leveranse!H56=0," ",P_gjsn_leveranse!H56)</f>
        <v xml:space="preserve"> </v>
      </c>
      <c r="I56" s="32" t="str">
        <f>IF(P_gjsn_leveranse!I56=0," ",P_gjsn_leveranse!I56)</f>
        <v xml:space="preserve"> </v>
      </c>
      <c r="J56" s="32" t="str">
        <f>IF(P_gjsn_leveranse!J56=0," ",P_gjsn_leveranse!J56)</f>
        <v xml:space="preserve"> </v>
      </c>
      <c r="K56" s="32" t="str">
        <f>IF(P_gjsn_leveranse!K56=0," ",P_gjsn_leveranse!K56)</f>
        <v xml:space="preserve"> </v>
      </c>
      <c r="L56" s="32" t="str">
        <f>IF(P_gjsn_leveranse!L56=0," ",P_gjsn_leveranse!L56)</f>
        <v xml:space="preserve"> </v>
      </c>
      <c r="M56" s="32" t="str">
        <f>IF(P_gjsn_leveranse!M56=0," ",P_gjsn_leveranse!M56)</f>
        <v xml:space="preserve"> </v>
      </c>
      <c r="N56" s="32" t="str">
        <f>IF(P_gjsn_leveranse!N56=0," ",P_gjsn_leveranse!N56)</f>
        <v xml:space="preserve"> </v>
      </c>
      <c r="O56" s="32" t="str">
        <f>IF(P_gjsn_leveranse!O56=0," ",P_gjsn_leveranse!O56)</f>
        <v xml:space="preserve"> </v>
      </c>
      <c r="P56" s="32" t="str">
        <f>IF(P_gjsn_leveranse!P56=0," ",P_gjsn_leveranse!P56)</f>
        <v xml:space="preserve"> </v>
      </c>
      <c r="Q56" s="32" t="str">
        <f>IF(P_gjsn_leveranse!Q56=0," ",P_gjsn_leveranse!Q56)</f>
        <v xml:space="preserve"> </v>
      </c>
      <c r="R56" s="32" t="str">
        <f>IF(P_gjsn_leveranse!R56=0," ",P_gjsn_leveranse!R56)</f>
        <v xml:space="preserve"> </v>
      </c>
      <c r="S56" s="32" t="str">
        <f>IF(P_gjsn_leveranse!S56=0," ",P_gjsn_leveranse!S56)</f>
        <v xml:space="preserve"> </v>
      </c>
      <c r="T56" s="32" t="str">
        <f>IF(P_gjsn_leveranse!T56=0," ",P_gjsn_leveranse!T56)</f>
        <v xml:space="preserve"> </v>
      </c>
      <c r="U56" s="32" t="str">
        <f>IF(P_gjsn_leveranse!U56=0," ",P_gjsn_leveranse!U56)</f>
        <v xml:space="preserve"> </v>
      </c>
      <c r="V56" s="32" t="str">
        <f>IF(P_gjsn_leveranse!V56=0," ",P_gjsn_leveranse!V56)</f>
        <v xml:space="preserve"> </v>
      </c>
      <c r="W56" s="32" t="str">
        <f>IF(P_gjsn_leveranse!W56=0," ",P_gjsn_leveranse!W56)</f>
        <v xml:space="preserve"> </v>
      </c>
      <c r="X56" s="32" t="str">
        <f>IF(P_gjsn_leveranse!X56=0," ",P_gjsn_leveranse!X56)</f>
        <v xml:space="preserve"> </v>
      </c>
      <c r="Y56" s="32" t="str">
        <f>IF(P_gjsn_leveranse!Y56=0," ",P_gjsn_leveranse!Y56)</f>
        <v xml:space="preserve"> </v>
      </c>
      <c r="Z56" s="32" t="str">
        <f>IF(P_gjsn_leveranse!Z56=0," ",P_gjsn_leveranse!Z56)</f>
        <v xml:space="preserve"> </v>
      </c>
      <c r="AA56" s="32" t="str">
        <f>IF(P_gjsn_leveranse!AA56=0," ",P_gjsn_leveranse!AA56)</f>
        <v xml:space="preserve"> </v>
      </c>
    </row>
    <row r="57" spans="2:27" x14ac:dyDescent="0.25">
      <c r="B57" s="30" t="str">
        <f>IF(P_gjsn_leveranse!B57=0," ",P_gjsn_leveranse!B57)</f>
        <v xml:space="preserve"> </v>
      </c>
      <c r="C57" s="32" t="str">
        <f>IF(P_gjsn_leveranse!C57=0," ",P_gjsn_leveranse!C57)</f>
        <v xml:space="preserve"> </v>
      </c>
      <c r="D57" s="32" t="str">
        <f>IF(P_gjsn_leveranse!D57=0," ",P_gjsn_leveranse!D57)</f>
        <v xml:space="preserve"> </v>
      </c>
      <c r="E57" s="32" t="str">
        <f>IF(P_gjsn_leveranse!E57=0," ",P_gjsn_leveranse!E57)</f>
        <v xml:space="preserve"> </v>
      </c>
      <c r="F57" s="32" t="str">
        <f>IF(P_gjsn_leveranse!F57=0," ",P_gjsn_leveranse!F57)</f>
        <v xml:space="preserve"> </v>
      </c>
      <c r="G57" s="32" t="str">
        <f>IF(P_gjsn_leveranse!G57=0," ",P_gjsn_leveranse!G57)</f>
        <v xml:space="preserve"> </v>
      </c>
      <c r="H57" s="32" t="str">
        <f>IF(P_gjsn_leveranse!H57=0," ",P_gjsn_leveranse!H57)</f>
        <v xml:space="preserve"> </v>
      </c>
      <c r="I57" s="32" t="str">
        <f>IF(P_gjsn_leveranse!I57=0," ",P_gjsn_leveranse!I57)</f>
        <v xml:space="preserve"> </v>
      </c>
      <c r="J57" s="32" t="str">
        <f>IF(P_gjsn_leveranse!J57=0," ",P_gjsn_leveranse!J57)</f>
        <v xml:space="preserve"> </v>
      </c>
      <c r="K57" s="32" t="str">
        <f>IF(P_gjsn_leveranse!K57=0," ",P_gjsn_leveranse!K57)</f>
        <v xml:space="preserve"> </v>
      </c>
      <c r="L57" s="32" t="str">
        <f>IF(P_gjsn_leveranse!L57=0," ",P_gjsn_leveranse!L57)</f>
        <v xml:space="preserve"> </v>
      </c>
      <c r="M57" s="32" t="str">
        <f>IF(P_gjsn_leveranse!M57=0," ",P_gjsn_leveranse!M57)</f>
        <v xml:space="preserve"> </v>
      </c>
      <c r="N57" s="32" t="str">
        <f>IF(P_gjsn_leveranse!N57=0," ",P_gjsn_leveranse!N57)</f>
        <v xml:space="preserve"> </v>
      </c>
      <c r="O57" s="32" t="str">
        <f>IF(P_gjsn_leveranse!O57=0," ",P_gjsn_leveranse!O57)</f>
        <v xml:space="preserve"> </v>
      </c>
      <c r="P57" s="32" t="str">
        <f>IF(P_gjsn_leveranse!P57=0," ",P_gjsn_leveranse!P57)</f>
        <v xml:space="preserve"> </v>
      </c>
      <c r="Q57" s="32" t="str">
        <f>IF(P_gjsn_leveranse!Q57=0," ",P_gjsn_leveranse!Q57)</f>
        <v xml:space="preserve"> </v>
      </c>
      <c r="R57" s="32" t="str">
        <f>IF(P_gjsn_leveranse!R57=0," ",P_gjsn_leveranse!R57)</f>
        <v xml:space="preserve"> </v>
      </c>
      <c r="S57" s="32" t="str">
        <f>IF(P_gjsn_leveranse!S57=0," ",P_gjsn_leveranse!S57)</f>
        <v xml:space="preserve"> </v>
      </c>
      <c r="T57" s="32" t="str">
        <f>IF(P_gjsn_leveranse!T57=0," ",P_gjsn_leveranse!T57)</f>
        <v xml:space="preserve"> </v>
      </c>
      <c r="U57" s="32" t="str">
        <f>IF(P_gjsn_leveranse!U57=0," ",P_gjsn_leveranse!U57)</f>
        <v xml:space="preserve"> </v>
      </c>
      <c r="V57" s="32" t="str">
        <f>IF(P_gjsn_leveranse!V57=0," ",P_gjsn_leveranse!V57)</f>
        <v xml:space="preserve"> </v>
      </c>
      <c r="W57" s="32" t="str">
        <f>IF(P_gjsn_leveranse!W57=0," ",P_gjsn_leveranse!W57)</f>
        <v xml:space="preserve"> </v>
      </c>
      <c r="X57" s="32" t="str">
        <f>IF(P_gjsn_leveranse!X57=0," ",P_gjsn_leveranse!X57)</f>
        <v xml:space="preserve"> </v>
      </c>
      <c r="Y57" s="32" t="str">
        <f>IF(P_gjsn_leveranse!Y57=0," ",P_gjsn_leveranse!Y57)</f>
        <v xml:space="preserve"> </v>
      </c>
      <c r="Z57" s="32" t="str">
        <f>IF(P_gjsn_leveranse!Z57=0," ",P_gjsn_leveranse!Z57)</f>
        <v xml:space="preserve"> </v>
      </c>
      <c r="AA57" s="32" t="str">
        <f>IF(P_gjsn_leveranse!AA57=0," ",P_gjsn_leveranse!AA57)</f>
        <v xml:space="preserve"> </v>
      </c>
    </row>
    <row r="58" spans="2:27" x14ac:dyDescent="0.25">
      <c r="B58" s="30" t="str">
        <f>IF(P_gjsn_leveranse!B58=0," ",P_gjsn_leveranse!B58)</f>
        <v xml:space="preserve"> </v>
      </c>
      <c r="C58" s="32" t="str">
        <f>IF(P_gjsn_leveranse!C58=0," ",P_gjsn_leveranse!C58)</f>
        <v xml:space="preserve"> </v>
      </c>
      <c r="D58" s="32" t="str">
        <f>IF(P_gjsn_leveranse!D58=0," ",P_gjsn_leveranse!D58)</f>
        <v xml:space="preserve"> </v>
      </c>
      <c r="E58" s="32" t="str">
        <f>IF(P_gjsn_leveranse!E58=0," ",P_gjsn_leveranse!E58)</f>
        <v xml:space="preserve"> </v>
      </c>
      <c r="F58" s="32" t="str">
        <f>IF(P_gjsn_leveranse!F58=0," ",P_gjsn_leveranse!F58)</f>
        <v xml:space="preserve"> </v>
      </c>
      <c r="G58" s="32" t="str">
        <f>IF(P_gjsn_leveranse!G58=0," ",P_gjsn_leveranse!G58)</f>
        <v xml:space="preserve"> </v>
      </c>
      <c r="H58" s="32" t="str">
        <f>IF(P_gjsn_leveranse!H58=0," ",P_gjsn_leveranse!H58)</f>
        <v xml:space="preserve"> </v>
      </c>
      <c r="I58" s="32" t="str">
        <f>IF(P_gjsn_leveranse!I58=0," ",P_gjsn_leveranse!I58)</f>
        <v xml:space="preserve"> </v>
      </c>
      <c r="J58" s="32" t="str">
        <f>IF(P_gjsn_leveranse!J58=0," ",P_gjsn_leveranse!J58)</f>
        <v xml:space="preserve"> </v>
      </c>
      <c r="K58" s="32" t="str">
        <f>IF(P_gjsn_leveranse!K58=0," ",P_gjsn_leveranse!K58)</f>
        <v xml:space="preserve"> </v>
      </c>
      <c r="L58" s="32" t="str">
        <f>IF(P_gjsn_leveranse!L58=0," ",P_gjsn_leveranse!L58)</f>
        <v xml:space="preserve"> </v>
      </c>
      <c r="M58" s="32" t="str">
        <f>IF(P_gjsn_leveranse!M58=0," ",P_gjsn_leveranse!M58)</f>
        <v xml:space="preserve"> </v>
      </c>
      <c r="N58" s="32" t="str">
        <f>IF(P_gjsn_leveranse!N58=0," ",P_gjsn_leveranse!N58)</f>
        <v xml:space="preserve"> </v>
      </c>
      <c r="O58" s="32" t="str">
        <f>IF(P_gjsn_leveranse!O58=0," ",P_gjsn_leveranse!O58)</f>
        <v xml:space="preserve"> </v>
      </c>
      <c r="P58" s="32" t="str">
        <f>IF(P_gjsn_leveranse!P58=0," ",P_gjsn_leveranse!P58)</f>
        <v xml:space="preserve"> </v>
      </c>
      <c r="Q58" s="32" t="str">
        <f>IF(P_gjsn_leveranse!Q58=0," ",P_gjsn_leveranse!Q58)</f>
        <v xml:space="preserve"> </v>
      </c>
      <c r="R58" s="32" t="str">
        <f>IF(P_gjsn_leveranse!R58=0," ",P_gjsn_leveranse!R58)</f>
        <v xml:space="preserve"> </v>
      </c>
      <c r="S58" s="32" t="str">
        <f>IF(P_gjsn_leveranse!S58=0," ",P_gjsn_leveranse!S58)</f>
        <v xml:space="preserve"> </v>
      </c>
      <c r="T58" s="32" t="str">
        <f>IF(P_gjsn_leveranse!T58=0," ",P_gjsn_leveranse!T58)</f>
        <v xml:space="preserve"> </v>
      </c>
      <c r="U58" s="32" t="str">
        <f>IF(P_gjsn_leveranse!U58=0," ",P_gjsn_leveranse!U58)</f>
        <v xml:space="preserve"> </v>
      </c>
      <c r="V58" s="32" t="str">
        <f>IF(P_gjsn_leveranse!V58=0," ",P_gjsn_leveranse!V58)</f>
        <v xml:space="preserve"> </v>
      </c>
      <c r="W58" s="32" t="str">
        <f>IF(P_gjsn_leveranse!W58=0," ",P_gjsn_leveranse!W58)</f>
        <v xml:space="preserve"> </v>
      </c>
      <c r="X58" s="32" t="str">
        <f>IF(P_gjsn_leveranse!X58=0," ",P_gjsn_leveranse!X58)</f>
        <v xml:space="preserve"> </v>
      </c>
      <c r="Y58" s="32" t="str">
        <f>IF(P_gjsn_leveranse!Y58=0," ",P_gjsn_leveranse!Y58)</f>
        <v xml:space="preserve"> </v>
      </c>
      <c r="Z58" s="32" t="str">
        <f>IF(P_gjsn_leveranse!Z58=0," ",P_gjsn_leveranse!Z58)</f>
        <v xml:space="preserve"> </v>
      </c>
      <c r="AA58" s="32" t="str">
        <f>IF(P_gjsn_leveranse!AA58=0," ",P_gjsn_leveranse!AA58)</f>
        <v xml:space="preserve"> </v>
      </c>
    </row>
    <row r="59" spans="2:27" x14ac:dyDescent="0.25">
      <c r="B59" s="30" t="str">
        <f>IF(P_gjsn_leveranse!B59=0," ",P_gjsn_leveranse!B59)</f>
        <v xml:space="preserve"> </v>
      </c>
      <c r="C59" s="32" t="str">
        <f>IF(P_gjsn_leveranse!C59=0," ",P_gjsn_leveranse!C59)</f>
        <v xml:space="preserve"> </v>
      </c>
      <c r="D59" s="32" t="str">
        <f>IF(P_gjsn_leveranse!D59=0," ",P_gjsn_leveranse!D59)</f>
        <v xml:space="preserve"> </v>
      </c>
      <c r="E59" s="32" t="str">
        <f>IF(P_gjsn_leveranse!E59=0," ",P_gjsn_leveranse!E59)</f>
        <v xml:space="preserve"> </v>
      </c>
      <c r="F59" s="32" t="str">
        <f>IF(P_gjsn_leveranse!F59=0," ",P_gjsn_leveranse!F59)</f>
        <v xml:space="preserve"> </v>
      </c>
      <c r="G59" s="32" t="str">
        <f>IF(P_gjsn_leveranse!G59=0," ",P_gjsn_leveranse!G59)</f>
        <v xml:space="preserve"> </v>
      </c>
      <c r="H59" s="32" t="str">
        <f>IF(P_gjsn_leveranse!H59=0," ",P_gjsn_leveranse!H59)</f>
        <v xml:space="preserve"> </v>
      </c>
      <c r="I59" s="32" t="str">
        <f>IF(P_gjsn_leveranse!I59=0," ",P_gjsn_leveranse!I59)</f>
        <v xml:space="preserve"> </v>
      </c>
      <c r="J59" s="32" t="str">
        <f>IF(P_gjsn_leveranse!J59=0," ",P_gjsn_leveranse!J59)</f>
        <v xml:space="preserve"> </v>
      </c>
      <c r="K59" s="32" t="str">
        <f>IF(P_gjsn_leveranse!K59=0," ",P_gjsn_leveranse!K59)</f>
        <v xml:space="preserve"> </v>
      </c>
      <c r="L59" s="32" t="str">
        <f>IF(P_gjsn_leveranse!L59=0," ",P_gjsn_leveranse!L59)</f>
        <v xml:space="preserve"> </v>
      </c>
      <c r="M59" s="32" t="str">
        <f>IF(P_gjsn_leveranse!M59=0," ",P_gjsn_leveranse!M59)</f>
        <v xml:space="preserve"> </v>
      </c>
      <c r="N59" s="32" t="str">
        <f>IF(P_gjsn_leveranse!N59=0," ",P_gjsn_leveranse!N59)</f>
        <v xml:space="preserve"> </v>
      </c>
      <c r="O59" s="32" t="str">
        <f>IF(P_gjsn_leveranse!O59=0," ",P_gjsn_leveranse!O59)</f>
        <v xml:space="preserve"> </v>
      </c>
      <c r="P59" s="32" t="str">
        <f>IF(P_gjsn_leveranse!P59=0," ",P_gjsn_leveranse!P59)</f>
        <v xml:space="preserve"> </v>
      </c>
      <c r="Q59" s="32" t="str">
        <f>IF(P_gjsn_leveranse!Q59=0," ",P_gjsn_leveranse!Q59)</f>
        <v xml:space="preserve"> </v>
      </c>
      <c r="R59" s="32" t="str">
        <f>IF(P_gjsn_leveranse!R59=0," ",P_gjsn_leveranse!R59)</f>
        <v xml:space="preserve"> </v>
      </c>
      <c r="S59" s="32" t="str">
        <f>IF(P_gjsn_leveranse!S59=0," ",P_gjsn_leveranse!S59)</f>
        <v xml:space="preserve"> </v>
      </c>
      <c r="T59" s="32" t="str">
        <f>IF(P_gjsn_leveranse!T59=0," ",P_gjsn_leveranse!T59)</f>
        <v xml:space="preserve"> </v>
      </c>
      <c r="U59" s="32" t="str">
        <f>IF(P_gjsn_leveranse!U59=0," ",P_gjsn_leveranse!U59)</f>
        <v xml:space="preserve"> </v>
      </c>
      <c r="V59" s="32" t="str">
        <f>IF(P_gjsn_leveranse!V59=0," ",P_gjsn_leveranse!V59)</f>
        <v xml:space="preserve"> </v>
      </c>
      <c r="W59" s="32" t="str">
        <f>IF(P_gjsn_leveranse!W59=0," ",P_gjsn_leveranse!W59)</f>
        <v xml:space="preserve"> </v>
      </c>
      <c r="X59" s="32" t="str">
        <f>IF(P_gjsn_leveranse!X59=0," ",P_gjsn_leveranse!X59)</f>
        <v xml:space="preserve"> </v>
      </c>
      <c r="Y59" s="32" t="str">
        <f>IF(P_gjsn_leveranse!Y59=0," ",P_gjsn_leveranse!Y59)</f>
        <v xml:space="preserve"> </v>
      </c>
      <c r="Z59" s="32" t="str">
        <f>IF(P_gjsn_leveranse!Z59=0," ",P_gjsn_leveranse!Z59)</f>
        <v xml:space="preserve"> </v>
      </c>
      <c r="AA59" s="32" t="str">
        <f>IF(P_gjsn_leveranse!AA59=0," ",P_gjsn_leveranse!AA59)</f>
        <v xml:space="preserve"> </v>
      </c>
    </row>
    <row r="60" spans="2:27" x14ac:dyDescent="0.25">
      <c r="B60" s="30" t="str">
        <f>IF(P_gjsn_leveranse!B60=0," ",P_gjsn_leveranse!B60)</f>
        <v xml:space="preserve"> </v>
      </c>
      <c r="C60" s="32" t="str">
        <f>IF(P_gjsn_leveranse!C60=0," ",P_gjsn_leveranse!C60)</f>
        <v xml:space="preserve"> </v>
      </c>
      <c r="D60" s="32" t="str">
        <f>IF(P_gjsn_leveranse!D60=0," ",P_gjsn_leveranse!D60)</f>
        <v xml:space="preserve"> </v>
      </c>
      <c r="E60" s="32" t="str">
        <f>IF(P_gjsn_leveranse!E60=0," ",P_gjsn_leveranse!E60)</f>
        <v xml:space="preserve"> </v>
      </c>
      <c r="F60" s="32" t="str">
        <f>IF(P_gjsn_leveranse!F60=0," ",P_gjsn_leveranse!F60)</f>
        <v xml:space="preserve"> </v>
      </c>
      <c r="G60" s="32" t="str">
        <f>IF(P_gjsn_leveranse!G60=0," ",P_gjsn_leveranse!G60)</f>
        <v xml:space="preserve"> </v>
      </c>
      <c r="H60" s="32" t="str">
        <f>IF(P_gjsn_leveranse!H60=0," ",P_gjsn_leveranse!H60)</f>
        <v xml:space="preserve"> </v>
      </c>
      <c r="I60" s="32" t="str">
        <f>IF(P_gjsn_leveranse!I60=0," ",P_gjsn_leveranse!I60)</f>
        <v xml:space="preserve"> </v>
      </c>
      <c r="J60" s="32" t="str">
        <f>IF(P_gjsn_leveranse!J60=0," ",P_gjsn_leveranse!J60)</f>
        <v xml:space="preserve"> </v>
      </c>
      <c r="K60" s="32" t="str">
        <f>IF(P_gjsn_leveranse!K60=0," ",P_gjsn_leveranse!K60)</f>
        <v xml:space="preserve"> </v>
      </c>
      <c r="L60" s="32" t="str">
        <f>IF(P_gjsn_leveranse!L60=0," ",P_gjsn_leveranse!L60)</f>
        <v xml:space="preserve"> </v>
      </c>
      <c r="M60" s="32" t="str">
        <f>IF(P_gjsn_leveranse!M60=0," ",P_gjsn_leveranse!M60)</f>
        <v xml:space="preserve"> </v>
      </c>
      <c r="N60" s="32" t="str">
        <f>IF(P_gjsn_leveranse!N60=0," ",P_gjsn_leveranse!N60)</f>
        <v xml:space="preserve"> </v>
      </c>
      <c r="O60" s="32" t="str">
        <f>IF(P_gjsn_leveranse!O60=0," ",P_gjsn_leveranse!O60)</f>
        <v xml:space="preserve"> </v>
      </c>
      <c r="P60" s="32" t="str">
        <f>IF(P_gjsn_leveranse!P60=0," ",P_gjsn_leveranse!P60)</f>
        <v xml:space="preserve"> </v>
      </c>
      <c r="Q60" s="32" t="str">
        <f>IF(P_gjsn_leveranse!Q60=0," ",P_gjsn_leveranse!Q60)</f>
        <v xml:space="preserve"> </v>
      </c>
      <c r="R60" s="32" t="str">
        <f>IF(P_gjsn_leveranse!R60=0," ",P_gjsn_leveranse!R60)</f>
        <v xml:space="preserve"> </v>
      </c>
      <c r="S60" s="32" t="str">
        <f>IF(P_gjsn_leveranse!S60=0," ",P_gjsn_leveranse!S60)</f>
        <v xml:space="preserve"> </v>
      </c>
      <c r="T60" s="32" t="str">
        <f>IF(P_gjsn_leveranse!T60=0," ",P_gjsn_leveranse!T60)</f>
        <v xml:space="preserve"> </v>
      </c>
      <c r="U60" s="32" t="str">
        <f>IF(P_gjsn_leveranse!U60=0," ",P_gjsn_leveranse!U60)</f>
        <v xml:space="preserve"> </v>
      </c>
      <c r="V60" s="32" t="str">
        <f>IF(P_gjsn_leveranse!V60=0," ",P_gjsn_leveranse!V60)</f>
        <v xml:space="preserve"> </v>
      </c>
      <c r="W60" s="32" t="str">
        <f>IF(P_gjsn_leveranse!W60=0," ",P_gjsn_leveranse!W60)</f>
        <v xml:space="preserve"> </v>
      </c>
      <c r="X60" s="32" t="str">
        <f>IF(P_gjsn_leveranse!X60=0," ",P_gjsn_leveranse!X60)</f>
        <v xml:space="preserve"> </v>
      </c>
      <c r="Y60" s="32" t="str">
        <f>IF(P_gjsn_leveranse!Y60=0," ",P_gjsn_leveranse!Y60)</f>
        <v xml:space="preserve"> </v>
      </c>
      <c r="Z60" s="32" t="str">
        <f>IF(P_gjsn_leveranse!Z60=0," ",P_gjsn_leveranse!Z60)</f>
        <v xml:space="preserve"> </v>
      </c>
      <c r="AA60" s="32" t="str">
        <f>IF(P_gjsn_leveranse!AA60=0," ",P_gjsn_leveranse!AA60)</f>
        <v xml:space="preserve"> </v>
      </c>
    </row>
    <row r="61" spans="2:27" x14ac:dyDescent="0.25">
      <c r="B61" s="30" t="str">
        <f>IF(P_gjsn_leveranse!B61=0," ",P_gjsn_leveranse!B61)</f>
        <v xml:space="preserve"> </v>
      </c>
      <c r="C61" s="32" t="str">
        <f>IF(P_gjsn_leveranse!C61=0," ",P_gjsn_leveranse!C61)</f>
        <v xml:space="preserve"> </v>
      </c>
      <c r="D61" s="32" t="str">
        <f>IF(P_gjsn_leveranse!D61=0," ",P_gjsn_leveranse!D61)</f>
        <v xml:space="preserve"> </v>
      </c>
      <c r="E61" s="32" t="str">
        <f>IF(P_gjsn_leveranse!E61=0," ",P_gjsn_leveranse!E61)</f>
        <v xml:space="preserve"> </v>
      </c>
      <c r="F61" s="32" t="str">
        <f>IF(P_gjsn_leveranse!F61=0," ",P_gjsn_leveranse!F61)</f>
        <v xml:space="preserve"> </v>
      </c>
      <c r="G61" s="32" t="str">
        <f>IF(P_gjsn_leveranse!G61=0," ",P_gjsn_leveranse!G61)</f>
        <v xml:space="preserve"> </v>
      </c>
      <c r="H61" s="32" t="str">
        <f>IF(P_gjsn_leveranse!H61=0," ",P_gjsn_leveranse!H61)</f>
        <v xml:space="preserve"> </v>
      </c>
      <c r="I61" s="32" t="str">
        <f>IF(P_gjsn_leveranse!I61=0," ",P_gjsn_leveranse!I61)</f>
        <v xml:space="preserve"> </v>
      </c>
      <c r="J61" s="32" t="str">
        <f>IF(P_gjsn_leveranse!J61=0," ",P_gjsn_leveranse!J61)</f>
        <v xml:space="preserve"> </v>
      </c>
      <c r="K61" s="32" t="str">
        <f>IF(P_gjsn_leveranse!K61=0," ",P_gjsn_leveranse!K61)</f>
        <v xml:space="preserve"> </v>
      </c>
      <c r="L61" s="32" t="str">
        <f>IF(P_gjsn_leveranse!L61=0," ",P_gjsn_leveranse!L61)</f>
        <v xml:space="preserve"> </v>
      </c>
      <c r="M61" s="32" t="str">
        <f>IF(P_gjsn_leveranse!M61=0," ",P_gjsn_leveranse!M61)</f>
        <v xml:space="preserve"> </v>
      </c>
      <c r="N61" s="32" t="str">
        <f>IF(P_gjsn_leveranse!N61=0," ",P_gjsn_leveranse!N61)</f>
        <v xml:space="preserve"> </v>
      </c>
      <c r="O61" s="32" t="str">
        <f>IF(P_gjsn_leveranse!O61=0," ",P_gjsn_leveranse!O61)</f>
        <v xml:space="preserve"> </v>
      </c>
      <c r="P61" s="32" t="str">
        <f>IF(P_gjsn_leveranse!P61=0," ",P_gjsn_leveranse!P61)</f>
        <v xml:space="preserve"> </v>
      </c>
      <c r="Q61" s="32" t="str">
        <f>IF(P_gjsn_leveranse!Q61=0," ",P_gjsn_leveranse!Q61)</f>
        <v xml:space="preserve"> </v>
      </c>
      <c r="R61" s="32" t="str">
        <f>IF(P_gjsn_leveranse!R61=0," ",P_gjsn_leveranse!R61)</f>
        <v xml:space="preserve"> </v>
      </c>
      <c r="S61" s="32" t="str">
        <f>IF(P_gjsn_leveranse!S61=0," ",P_gjsn_leveranse!S61)</f>
        <v xml:space="preserve"> </v>
      </c>
      <c r="T61" s="32" t="str">
        <f>IF(P_gjsn_leveranse!T61=0," ",P_gjsn_leveranse!T61)</f>
        <v xml:space="preserve"> </v>
      </c>
      <c r="U61" s="32" t="str">
        <f>IF(P_gjsn_leveranse!U61=0," ",P_gjsn_leveranse!U61)</f>
        <v xml:space="preserve"> </v>
      </c>
      <c r="V61" s="32" t="str">
        <f>IF(P_gjsn_leveranse!V61=0," ",P_gjsn_leveranse!V61)</f>
        <v xml:space="preserve"> </v>
      </c>
      <c r="W61" s="32" t="str">
        <f>IF(P_gjsn_leveranse!W61=0," ",P_gjsn_leveranse!W61)</f>
        <v xml:space="preserve"> </v>
      </c>
      <c r="X61" s="32" t="str">
        <f>IF(P_gjsn_leveranse!X61=0," ",P_gjsn_leveranse!X61)</f>
        <v xml:space="preserve"> </v>
      </c>
      <c r="Y61" s="32" t="str">
        <f>IF(P_gjsn_leveranse!Y61=0," ",P_gjsn_leveranse!Y61)</f>
        <v xml:space="preserve"> </v>
      </c>
      <c r="Z61" s="32" t="str">
        <f>IF(P_gjsn_leveranse!Z61=0," ",P_gjsn_leveranse!Z61)</f>
        <v xml:space="preserve"> </v>
      </c>
      <c r="AA61" s="32" t="str">
        <f>IF(P_gjsn_leveranse!AA61=0," ",P_gjsn_leveranse!AA61)</f>
        <v xml:space="preserve"> </v>
      </c>
    </row>
    <row r="62" spans="2:27" x14ac:dyDescent="0.25">
      <c r="B62" s="30" t="str">
        <f>IF(P_gjsn_leveranse!B62=0," ",P_gjsn_leveranse!B62)</f>
        <v xml:space="preserve"> </v>
      </c>
      <c r="C62" s="32" t="str">
        <f>IF(P_gjsn_leveranse!C62=0," ",P_gjsn_leveranse!C62)</f>
        <v xml:space="preserve"> </v>
      </c>
      <c r="D62" s="32" t="str">
        <f>IF(P_gjsn_leveranse!D62=0," ",P_gjsn_leveranse!D62)</f>
        <v xml:space="preserve"> </v>
      </c>
      <c r="E62" s="32" t="str">
        <f>IF(P_gjsn_leveranse!E62=0," ",P_gjsn_leveranse!E62)</f>
        <v xml:space="preserve"> </v>
      </c>
      <c r="F62" s="32" t="str">
        <f>IF(P_gjsn_leveranse!F62=0," ",P_gjsn_leveranse!F62)</f>
        <v xml:space="preserve"> </v>
      </c>
      <c r="G62" s="32" t="str">
        <f>IF(P_gjsn_leveranse!G62=0," ",P_gjsn_leveranse!G62)</f>
        <v xml:space="preserve"> </v>
      </c>
      <c r="H62" s="32" t="str">
        <f>IF(P_gjsn_leveranse!H62=0," ",P_gjsn_leveranse!H62)</f>
        <v xml:space="preserve"> </v>
      </c>
      <c r="I62" s="32" t="str">
        <f>IF(P_gjsn_leveranse!I62=0," ",P_gjsn_leveranse!I62)</f>
        <v xml:space="preserve"> </v>
      </c>
      <c r="J62" s="32" t="str">
        <f>IF(P_gjsn_leveranse!J62=0," ",P_gjsn_leveranse!J62)</f>
        <v xml:space="preserve"> </v>
      </c>
      <c r="K62" s="32" t="str">
        <f>IF(P_gjsn_leveranse!K62=0," ",P_gjsn_leveranse!K62)</f>
        <v xml:space="preserve"> </v>
      </c>
      <c r="L62" s="32" t="str">
        <f>IF(P_gjsn_leveranse!L62=0," ",P_gjsn_leveranse!L62)</f>
        <v xml:space="preserve"> </v>
      </c>
      <c r="M62" s="32" t="str">
        <f>IF(P_gjsn_leveranse!M62=0," ",P_gjsn_leveranse!M62)</f>
        <v xml:space="preserve"> </v>
      </c>
      <c r="N62" s="32" t="str">
        <f>IF(P_gjsn_leveranse!N62=0," ",P_gjsn_leveranse!N62)</f>
        <v xml:space="preserve"> </v>
      </c>
      <c r="O62" s="32" t="str">
        <f>IF(P_gjsn_leveranse!O62=0," ",P_gjsn_leveranse!O62)</f>
        <v xml:space="preserve"> </v>
      </c>
      <c r="P62" s="32" t="str">
        <f>IF(P_gjsn_leveranse!P62=0," ",P_gjsn_leveranse!P62)</f>
        <v xml:space="preserve"> </v>
      </c>
      <c r="Q62" s="32" t="str">
        <f>IF(P_gjsn_leveranse!Q62=0," ",P_gjsn_leveranse!Q62)</f>
        <v xml:space="preserve"> </v>
      </c>
      <c r="R62" s="32" t="str">
        <f>IF(P_gjsn_leveranse!R62=0," ",P_gjsn_leveranse!R62)</f>
        <v xml:space="preserve"> </v>
      </c>
      <c r="S62" s="32" t="str">
        <f>IF(P_gjsn_leveranse!S62=0," ",P_gjsn_leveranse!S62)</f>
        <v xml:space="preserve"> </v>
      </c>
      <c r="T62" s="32" t="str">
        <f>IF(P_gjsn_leveranse!T62=0," ",P_gjsn_leveranse!T62)</f>
        <v xml:space="preserve"> </v>
      </c>
      <c r="U62" s="32" t="str">
        <f>IF(P_gjsn_leveranse!U62=0," ",P_gjsn_leveranse!U62)</f>
        <v xml:space="preserve"> </v>
      </c>
      <c r="V62" s="32" t="str">
        <f>IF(P_gjsn_leveranse!V62=0," ",P_gjsn_leveranse!V62)</f>
        <v xml:space="preserve"> </v>
      </c>
      <c r="W62" s="32" t="str">
        <f>IF(P_gjsn_leveranse!W62=0," ",P_gjsn_leveranse!W62)</f>
        <v xml:space="preserve"> </v>
      </c>
      <c r="X62" s="32" t="str">
        <f>IF(P_gjsn_leveranse!X62=0," ",P_gjsn_leveranse!X62)</f>
        <v xml:space="preserve"> </v>
      </c>
      <c r="Y62" s="32" t="str">
        <f>IF(P_gjsn_leveranse!Y62=0," ",P_gjsn_leveranse!Y62)</f>
        <v xml:space="preserve"> </v>
      </c>
      <c r="Z62" s="32" t="str">
        <f>IF(P_gjsn_leveranse!Z62=0," ",P_gjsn_leveranse!Z62)</f>
        <v xml:space="preserve"> </v>
      </c>
      <c r="AA62" s="32" t="str">
        <f>IF(P_gjsn_leveranse!AA62=0," ",P_gjsn_leveranse!AA62)</f>
        <v xml:space="preserve"> </v>
      </c>
    </row>
    <row r="63" spans="2:27" x14ac:dyDescent="0.25">
      <c r="B63" s="30" t="str">
        <f>IF(P_gjsn_leveranse!B63=0," ",P_gjsn_leveranse!B63)</f>
        <v xml:space="preserve"> </v>
      </c>
      <c r="C63" s="32" t="str">
        <f>IF(P_gjsn_leveranse!C63=0," ",P_gjsn_leveranse!C63)</f>
        <v xml:space="preserve"> </v>
      </c>
      <c r="D63" s="32" t="str">
        <f>IF(P_gjsn_leveranse!D63=0," ",P_gjsn_leveranse!D63)</f>
        <v xml:space="preserve"> </v>
      </c>
      <c r="E63" s="32" t="str">
        <f>IF(P_gjsn_leveranse!E63=0," ",P_gjsn_leveranse!E63)</f>
        <v xml:space="preserve"> </v>
      </c>
      <c r="F63" s="32" t="str">
        <f>IF(P_gjsn_leveranse!F63=0," ",P_gjsn_leveranse!F63)</f>
        <v xml:space="preserve"> </v>
      </c>
      <c r="G63" s="32" t="str">
        <f>IF(P_gjsn_leveranse!G63=0," ",P_gjsn_leveranse!G63)</f>
        <v xml:space="preserve"> </v>
      </c>
      <c r="H63" s="32" t="str">
        <f>IF(P_gjsn_leveranse!H63=0," ",P_gjsn_leveranse!H63)</f>
        <v xml:space="preserve"> </v>
      </c>
      <c r="I63" s="32" t="str">
        <f>IF(P_gjsn_leveranse!I63=0," ",P_gjsn_leveranse!I63)</f>
        <v xml:space="preserve"> </v>
      </c>
      <c r="J63" s="32" t="str">
        <f>IF(P_gjsn_leveranse!J63=0," ",P_gjsn_leveranse!J63)</f>
        <v xml:space="preserve"> </v>
      </c>
      <c r="K63" s="32" t="str">
        <f>IF(P_gjsn_leveranse!K63=0," ",P_gjsn_leveranse!K63)</f>
        <v xml:space="preserve"> </v>
      </c>
      <c r="L63" s="32" t="str">
        <f>IF(P_gjsn_leveranse!L63=0," ",P_gjsn_leveranse!L63)</f>
        <v xml:space="preserve"> </v>
      </c>
      <c r="M63" s="32" t="str">
        <f>IF(P_gjsn_leveranse!M63=0," ",P_gjsn_leveranse!M63)</f>
        <v xml:space="preserve"> </v>
      </c>
      <c r="N63" s="32" t="str">
        <f>IF(P_gjsn_leveranse!N63=0," ",P_gjsn_leveranse!N63)</f>
        <v xml:space="preserve"> </v>
      </c>
      <c r="O63" s="32" t="str">
        <f>IF(P_gjsn_leveranse!O63=0," ",P_gjsn_leveranse!O63)</f>
        <v xml:space="preserve"> </v>
      </c>
      <c r="P63" s="32" t="str">
        <f>IF(P_gjsn_leveranse!P63=0," ",P_gjsn_leveranse!P63)</f>
        <v xml:space="preserve"> </v>
      </c>
      <c r="Q63" s="32" t="str">
        <f>IF(P_gjsn_leveranse!Q63=0," ",P_gjsn_leveranse!Q63)</f>
        <v xml:space="preserve"> </v>
      </c>
      <c r="R63" s="32" t="str">
        <f>IF(P_gjsn_leveranse!R63=0," ",P_gjsn_leveranse!R63)</f>
        <v xml:space="preserve"> </v>
      </c>
      <c r="S63" s="32" t="str">
        <f>IF(P_gjsn_leveranse!S63=0," ",P_gjsn_leveranse!S63)</f>
        <v xml:space="preserve"> </v>
      </c>
      <c r="T63" s="32" t="str">
        <f>IF(P_gjsn_leveranse!T63=0," ",P_gjsn_leveranse!T63)</f>
        <v xml:space="preserve"> </v>
      </c>
      <c r="U63" s="32" t="str">
        <f>IF(P_gjsn_leveranse!U63=0," ",P_gjsn_leveranse!U63)</f>
        <v xml:space="preserve"> </v>
      </c>
      <c r="V63" s="32" t="str">
        <f>IF(P_gjsn_leveranse!V63=0," ",P_gjsn_leveranse!V63)</f>
        <v xml:space="preserve"> </v>
      </c>
      <c r="W63" s="32" t="str">
        <f>IF(P_gjsn_leveranse!W63=0," ",P_gjsn_leveranse!W63)</f>
        <v xml:space="preserve"> </v>
      </c>
      <c r="X63" s="32" t="str">
        <f>IF(P_gjsn_leveranse!X63=0," ",P_gjsn_leveranse!X63)</f>
        <v xml:space="preserve"> </v>
      </c>
      <c r="Y63" s="32" t="str">
        <f>IF(P_gjsn_leveranse!Y63=0," ",P_gjsn_leveranse!Y63)</f>
        <v xml:space="preserve"> </v>
      </c>
      <c r="Z63" s="32" t="str">
        <f>IF(P_gjsn_leveranse!Z63=0," ",P_gjsn_leveranse!Z63)</f>
        <v xml:space="preserve"> </v>
      </c>
      <c r="AA63" s="32" t="str">
        <f>IF(P_gjsn_leveranse!AA63=0," ",P_gjsn_leveranse!AA63)</f>
        <v xml:space="preserve"> </v>
      </c>
    </row>
    <row r="64" spans="2:27" x14ac:dyDescent="0.25">
      <c r="B64" s="30" t="str">
        <f>IF(P_gjsn_leveranse!B64=0," ",P_gjsn_leveranse!B64)</f>
        <v xml:space="preserve"> </v>
      </c>
      <c r="C64" s="32" t="str">
        <f>IF(P_gjsn_leveranse!C64=0," ",P_gjsn_leveranse!C64)</f>
        <v xml:space="preserve"> </v>
      </c>
      <c r="D64" s="32" t="str">
        <f>IF(P_gjsn_leveranse!D64=0," ",P_gjsn_leveranse!D64)</f>
        <v xml:space="preserve"> </v>
      </c>
      <c r="E64" s="32" t="str">
        <f>IF(P_gjsn_leveranse!E64=0," ",P_gjsn_leveranse!E64)</f>
        <v xml:space="preserve"> </v>
      </c>
      <c r="F64" s="32" t="str">
        <f>IF(P_gjsn_leveranse!F64=0," ",P_gjsn_leveranse!F64)</f>
        <v xml:space="preserve"> </v>
      </c>
      <c r="G64" s="32" t="str">
        <f>IF(P_gjsn_leveranse!G64=0," ",P_gjsn_leveranse!G64)</f>
        <v xml:space="preserve"> </v>
      </c>
      <c r="H64" s="32" t="str">
        <f>IF(P_gjsn_leveranse!H64=0," ",P_gjsn_leveranse!H64)</f>
        <v xml:space="preserve"> </v>
      </c>
      <c r="I64" s="32" t="str">
        <f>IF(P_gjsn_leveranse!I64=0," ",P_gjsn_leveranse!I64)</f>
        <v xml:space="preserve"> </v>
      </c>
      <c r="J64" s="32" t="str">
        <f>IF(P_gjsn_leveranse!J64=0," ",P_gjsn_leveranse!J64)</f>
        <v xml:space="preserve"> </v>
      </c>
      <c r="K64" s="32" t="str">
        <f>IF(P_gjsn_leveranse!K64=0," ",P_gjsn_leveranse!K64)</f>
        <v xml:space="preserve"> </v>
      </c>
      <c r="L64" s="32" t="str">
        <f>IF(P_gjsn_leveranse!L64=0," ",P_gjsn_leveranse!L64)</f>
        <v xml:space="preserve"> </v>
      </c>
      <c r="M64" s="32" t="str">
        <f>IF(P_gjsn_leveranse!M64=0," ",P_gjsn_leveranse!M64)</f>
        <v xml:space="preserve"> </v>
      </c>
      <c r="N64" s="32" t="str">
        <f>IF(P_gjsn_leveranse!N64=0," ",P_gjsn_leveranse!N64)</f>
        <v xml:space="preserve"> </v>
      </c>
      <c r="O64" s="32" t="str">
        <f>IF(P_gjsn_leveranse!O64=0," ",P_gjsn_leveranse!O64)</f>
        <v xml:space="preserve"> </v>
      </c>
      <c r="P64" s="32" t="str">
        <f>IF(P_gjsn_leveranse!P64=0," ",P_gjsn_leveranse!P64)</f>
        <v xml:space="preserve"> </v>
      </c>
      <c r="Q64" s="32" t="str">
        <f>IF(P_gjsn_leveranse!Q64=0," ",P_gjsn_leveranse!Q64)</f>
        <v xml:space="preserve"> </v>
      </c>
      <c r="R64" s="32" t="str">
        <f>IF(P_gjsn_leveranse!R64=0," ",P_gjsn_leveranse!R64)</f>
        <v xml:space="preserve"> </v>
      </c>
      <c r="S64" s="32" t="str">
        <f>IF(P_gjsn_leveranse!S64=0," ",P_gjsn_leveranse!S64)</f>
        <v xml:space="preserve"> </v>
      </c>
      <c r="T64" s="32" t="str">
        <f>IF(P_gjsn_leveranse!T64=0," ",P_gjsn_leveranse!T64)</f>
        <v xml:space="preserve"> </v>
      </c>
      <c r="U64" s="32" t="str">
        <f>IF(P_gjsn_leveranse!U64=0," ",P_gjsn_leveranse!U64)</f>
        <v xml:space="preserve"> </v>
      </c>
      <c r="V64" s="32" t="str">
        <f>IF(P_gjsn_leveranse!V64=0," ",P_gjsn_leveranse!V64)</f>
        <v xml:space="preserve"> </v>
      </c>
      <c r="W64" s="32" t="str">
        <f>IF(P_gjsn_leveranse!W64=0," ",P_gjsn_leveranse!W64)</f>
        <v xml:space="preserve"> </v>
      </c>
      <c r="X64" s="32" t="str">
        <f>IF(P_gjsn_leveranse!X64=0," ",P_gjsn_leveranse!X64)</f>
        <v xml:space="preserve"> </v>
      </c>
      <c r="Y64" s="32" t="str">
        <f>IF(P_gjsn_leveranse!Y64=0," ",P_gjsn_leveranse!Y64)</f>
        <v xml:space="preserve"> </v>
      </c>
      <c r="Z64" s="32" t="str">
        <f>IF(P_gjsn_leveranse!Z64=0," ",P_gjsn_leveranse!Z64)</f>
        <v xml:space="preserve"> </v>
      </c>
      <c r="AA64" s="32" t="str">
        <f>IF(P_gjsn_leveranse!AA64=0," ",P_gjsn_leveranse!AA64)</f>
        <v xml:space="preserve"> </v>
      </c>
    </row>
    <row r="65" spans="2:27" x14ac:dyDescent="0.25">
      <c r="B65" s="30" t="str">
        <f>IF(P_gjsn_leveranse!B65=0," ",P_gjsn_leveranse!B65)</f>
        <v xml:space="preserve"> </v>
      </c>
      <c r="C65" s="32" t="str">
        <f>IF(P_gjsn_leveranse!C65=0," ",P_gjsn_leveranse!C65)</f>
        <v xml:space="preserve"> </v>
      </c>
      <c r="D65" s="32" t="str">
        <f>IF(P_gjsn_leveranse!D65=0," ",P_gjsn_leveranse!D65)</f>
        <v xml:space="preserve"> </v>
      </c>
      <c r="E65" s="32" t="str">
        <f>IF(P_gjsn_leveranse!E65=0," ",P_gjsn_leveranse!E65)</f>
        <v xml:space="preserve"> </v>
      </c>
      <c r="F65" s="32" t="str">
        <f>IF(P_gjsn_leveranse!F65=0," ",P_gjsn_leveranse!F65)</f>
        <v xml:space="preserve"> </v>
      </c>
      <c r="G65" s="32" t="str">
        <f>IF(P_gjsn_leveranse!G65=0," ",P_gjsn_leveranse!G65)</f>
        <v xml:space="preserve"> </v>
      </c>
      <c r="H65" s="32" t="str">
        <f>IF(P_gjsn_leveranse!H65=0," ",P_gjsn_leveranse!H65)</f>
        <v xml:space="preserve"> </v>
      </c>
      <c r="I65" s="32" t="str">
        <f>IF(P_gjsn_leveranse!I65=0," ",P_gjsn_leveranse!I65)</f>
        <v xml:space="preserve"> </v>
      </c>
      <c r="J65" s="32" t="str">
        <f>IF(P_gjsn_leveranse!J65=0," ",P_gjsn_leveranse!J65)</f>
        <v xml:space="preserve"> </v>
      </c>
      <c r="K65" s="32" t="str">
        <f>IF(P_gjsn_leveranse!K65=0," ",P_gjsn_leveranse!K65)</f>
        <v xml:space="preserve"> </v>
      </c>
      <c r="L65" s="32" t="str">
        <f>IF(P_gjsn_leveranse!L65=0," ",P_gjsn_leveranse!L65)</f>
        <v xml:space="preserve"> </v>
      </c>
      <c r="M65" s="32" t="str">
        <f>IF(P_gjsn_leveranse!M65=0," ",P_gjsn_leveranse!M65)</f>
        <v xml:space="preserve"> </v>
      </c>
      <c r="N65" s="32" t="str">
        <f>IF(P_gjsn_leveranse!N65=0," ",P_gjsn_leveranse!N65)</f>
        <v xml:space="preserve"> </v>
      </c>
      <c r="O65" s="32" t="str">
        <f>IF(P_gjsn_leveranse!O65=0," ",P_gjsn_leveranse!O65)</f>
        <v xml:space="preserve"> </v>
      </c>
      <c r="P65" s="32" t="str">
        <f>IF(P_gjsn_leveranse!P65=0," ",P_gjsn_leveranse!P65)</f>
        <v xml:space="preserve"> </v>
      </c>
      <c r="Q65" s="32" t="str">
        <f>IF(P_gjsn_leveranse!Q65=0," ",P_gjsn_leveranse!Q65)</f>
        <v xml:space="preserve"> </v>
      </c>
      <c r="R65" s="32" t="str">
        <f>IF(P_gjsn_leveranse!R65=0," ",P_gjsn_leveranse!R65)</f>
        <v xml:space="preserve"> </v>
      </c>
      <c r="S65" s="32" t="str">
        <f>IF(P_gjsn_leveranse!S65=0," ",P_gjsn_leveranse!S65)</f>
        <v xml:space="preserve"> </v>
      </c>
      <c r="T65" s="32" t="str">
        <f>IF(P_gjsn_leveranse!T65=0," ",P_gjsn_leveranse!T65)</f>
        <v xml:space="preserve"> </v>
      </c>
      <c r="U65" s="32" t="str">
        <f>IF(P_gjsn_leveranse!U65=0," ",P_gjsn_leveranse!U65)</f>
        <v xml:space="preserve"> </v>
      </c>
      <c r="V65" s="32" t="str">
        <f>IF(P_gjsn_leveranse!V65=0," ",P_gjsn_leveranse!V65)</f>
        <v xml:space="preserve"> </v>
      </c>
      <c r="W65" s="32" t="str">
        <f>IF(P_gjsn_leveranse!W65=0," ",P_gjsn_leveranse!W65)</f>
        <v xml:space="preserve"> </v>
      </c>
      <c r="X65" s="32" t="str">
        <f>IF(P_gjsn_leveranse!X65=0," ",P_gjsn_leveranse!X65)</f>
        <v xml:space="preserve"> </v>
      </c>
      <c r="Y65" s="32" t="str">
        <f>IF(P_gjsn_leveranse!Y65=0," ",P_gjsn_leveranse!Y65)</f>
        <v xml:space="preserve"> </v>
      </c>
      <c r="Z65" s="32" t="str">
        <f>IF(P_gjsn_leveranse!Z65=0," ",P_gjsn_leveranse!Z65)</f>
        <v xml:space="preserve"> </v>
      </c>
      <c r="AA65" s="32" t="str">
        <f>IF(P_gjsn_leveranse!AA65=0," ",P_gjsn_leveranse!AA65)</f>
        <v xml:space="preserve"> </v>
      </c>
    </row>
    <row r="66" spans="2:27" x14ac:dyDescent="0.25">
      <c r="B66" s="30" t="str">
        <f>IF(P_gjsn_leveranse!B66=0," ",P_gjsn_leveranse!B66)</f>
        <v xml:space="preserve"> </v>
      </c>
      <c r="C66" s="32" t="str">
        <f>IF(P_gjsn_leveranse!C66=0," ",P_gjsn_leveranse!C66)</f>
        <v xml:space="preserve"> </v>
      </c>
      <c r="D66" s="32" t="str">
        <f>IF(P_gjsn_leveranse!D66=0," ",P_gjsn_leveranse!D66)</f>
        <v xml:space="preserve"> </v>
      </c>
      <c r="E66" s="32" t="str">
        <f>IF(P_gjsn_leveranse!E66=0," ",P_gjsn_leveranse!E66)</f>
        <v xml:space="preserve"> </v>
      </c>
      <c r="F66" s="32" t="str">
        <f>IF(P_gjsn_leveranse!F66=0," ",P_gjsn_leveranse!F66)</f>
        <v xml:space="preserve"> </v>
      </c>
      <c r="G66" s="32" t="str">
        <f>IF(P_gjsn_leveranse!G66=0," ",P_gjsn_leveranse!G66)</f>
        <v xml:space="preserve"> </v>
      </c>
      <c r="H66" s="32" t="str">
        <f>IF(P_gjsn_leveranse!H66=0," ",P_gjsn_leveranse!H66)</f>
        <v xml:space="preserve"> </v>
      </c>
      <c r="I66" s="32" t="str">
        <f>IF(P_gjsn_leveranse!I66=0," ",P_gjsn_leveranse!I66)</f>
        <v xml:space="preserve"> </v>
      </c>
      <c r="J66" s="32" t="str">
        <f>IF(P_gjsn_leveranse!J66=0," ",P_gjsn_leveranse!J66)</f>
        <v xml:space="preserve"> </v>
      </c>
      <c r="K66" s="32" t="str">
        <f>IF(P_gjsn_leveranse!K66=0," ",P_gjsn_leveranse!K66)</f>
        <v xml:space="preserve"> </v>
      </c>
      <c r="L66" s="32" t="str">
        <f>IF(P_gjsn_leveranse!L66=0," ",P_gjsn_leveranse!L66)</f>
        <v xml:space="preserve"> </v>
      </c>
      <c r="M66" s="32" t="str">
        <f>IF(P_gjsn_leveranse!M66=0," ",P_gjsn_leveranse!M66)</f>
        <v xml:space="preserve"> </v>
      </c>
      <c r="N66" s="32" t="str">
        <f>IF(P_gjsn_leveranse!N66=0," ",P_gjsn_leveranse!N66)</f>
        <v xml:space="preserve"> </v>
      </c>
      <c r="O66" s="32" t="str">
        <f>IF(P_gjsn_leveranse!O66=0," ",P_gjsn_leveranse!O66)</f>
        <v xml:space="preserve"> </v>
      </c>
      <c r="P66" s="32" t="str">
        <f>IF(P_gjsn_leveranse!P66=0," ",P_gjsn_leveranse!P66)</f>
        <v xml:space="preserve"> </v>
      </c>
      <c r="Q66" s="32" t="str">
        <f>IF(P_gjsn_leveranse!Q66=0," ",P_gjsn_leveranse!Q66)</f>
        <v xml:space="preserve"> </v>
      </c>
      <c r="R66" s="32" t="str">
        <f>IF(P_gjsn_leveranse!R66=0," ",P_gjsn_leveranse!R66)</f>
        <v xml:space="preserve"> </v>
      </c>
      <c r="S66" s="32" t="str">
        <f>IF(P_gjsn_leveranse!S66=0," ",P_gjsn_leveranse!S66)</f>
        <v xml:space="preserve"> </v>
      </c>
      <c r="T66" s="32" t="str">
        <f>IF(P_gjsn_leveranse!T66=0," ",P_gjsn_leveranse!T66)</f>
        <v xml:space="preserve"> </v>
      </c>
      <c r="U66" s="32" t="str">
        <f>IF(P_gjsn_leveranse!U66=0," ",P_gjsn_leveranse!U66)</f>
        <v xml:space="preserve"> </v>
      </c>
      <c r="V66" s="32" t="str">
        <f>IF(P_gjsn_leveranse!V66=0," ",P_gjsn_leveranse!V66)</f>
        <v xml:space="preserve"> </v>
      </c>
      <c r="W66" s="32" t="str">
        <f>IF(P_gjsn_leveranse!W66=0," ",P_gjsn_leveranse!W66)</f>
        <v xml:space="preserve"> </v>
      </c>
      <c r="X66" s="32" t="str">
        <f>IF(P_gjsn_leveranse!X66=0," ",P_gjsn_leveranse!X66)</f>
        <v xml:space="preserve"> </v>
      </c>
      <c r="Y66" s="32" t="str">
        <f>IF(P_gjsn_leveranse!Y66=0," ",P_gjsn_leveranse!Y66)</f>
        <v xml:space="preserve"> </v>
      </c>
      <c r="Z66" s="32" t="str">
        <f>IF(P_gjsn_leveranse!Z66=0," ",P_gjsn_leveranse!Z66)</f>
        <v xml:space="preserve"> </v>
      </c>
      <c r="AA66" s="32" t="str">
        <f>IF(P_gjsn_leveranse!AA66=0," ",P_gjsn_leveranse!AA66)</f>
        <v xml:space="preserve"> </v>
      </c>
    </row>
    <row r="67" spans="2:27" x14ac:dyDescent="0.25">
      <c r="B67" s="30" t="str">
        <f>IF(P_gjsn_leveranse!B67=0," ",P_gjsn_leveranse!B67)</f>
        <v xml:space="preserve"> </v>
      </c>
      <c r="C67" s="32" t="str">
        <f>IF(P_gjsn_leveranse!C67=0," ",P_gjsn_leveranse!C67)</f>
        <v xml:space="preserve"> </v>
      </c>
      <c r="D67" s="32" t="str">
        <f>IF(P_gjsn_leveranse!D67=0," ",P_gjsn_leveranse!D67)</f>
        <v xml:space="preserve"> </v>
      </c>
      <c r="E67" s="32" t="str">
        <f>IF(P_gjsn_leveranse!E67=0," ",P_gjsn_leveranse!E67)</f>
        <v xml:space="preserve"> </v>
      </c>
      <c r="F67" s="32" t="str">
        <f>IF(P_gjsn_leveranse!F67=0," ",P_gjsn_leveranse!F67)</f>
        <v xml:space="preserve"> </v>
      </c>
      <c r="G67" s="32" t="str">
        <f>IF(P_gjsn_leveranse!G67=0," ",P_gjsn_leveranse!G67)</f>
        <v xml:space="preserve"> </v>
      </c>
      <c r="H67" s="32" t="str">
        <f>IF(P_gjsn_leveranse!H67=0," ",P_gjsn_leveranse!H67)</f>
        <v xml:space="preserve"> </v>
      </c>
      <c r="I67" s="32" t="str">
        <f>IF(P_gjsn_leveranse!I67=0," ",P_gjsn_leveranse!I67)</f>
        <v xml:space="preserve"> </v>
      </c>
      <c r="J67" s="32" t="str">
        <f>IF(P_gjsn_leveranse!J67=0," ",P_gjsn_leveranse!J67)</f>
        <v xml:space="preserve"> </v>
      </c>
      <c r="K67" s="32" t="str">
        <f>IF(P_gjsn_leveranse!K67=0," ",P_gjsn_leveranse!K67)</f>
        <v xml:space="preserve"> </v>
      </c>
      <c r="L67" s="32" t="str">
        <f>IF(P_gjsn_leveranse!L67=0," ",P_gjsn_leveranse!L67)</f>
        <v xml:space="preserve"> </v>
      </c>
      <c r="M67" s="32" t="str">
        <f>IF(P_gjsn_leveranse!M67=0," ",P_gjsn_leveranse!M67)</f>
        <v xml:space="preserve"> </v>
      </c>
      <c r="N67" s="32" t="str">
        <f>IF(P_gjsn_leveranse!N67=0," ",P_gjsn_leveranse!N67)</f>
        <v xml:space="preserve"> </v>
      </c>
      <c r="O67" s="32" t="str">
        <f>IF(P_gjsn_leveranse!O67=0," ",P_gjsn_leveranse!O67)</f>
        <v xml:space="preserve"> </v>
      </c>
      <c r="P67" s="32" t="str">
        <f>IF(P_gjsn_leveranse!P67=0," ",P_gjsn_leveranse!P67)</f>
        <v xml:space="preserve"> </v>
      </c>
      <c r="Q67" s="32" t="str">
        <f>IF(P_gjsn_leveranse!Q67=0," ",P_gjsn_leveranse!Q67)</f>
        <v xml:space="preserve"> </v>
      </c>
      <c r="R67" s="32" t="str">
        <f>IF(P_gjsn_leveranse!R67=0," ",P_gjsn_leveranse!R67)</f>
        <v xml:space="preserve"> </v>
      </c>
      <c r="S67" s="32" t="str">
        <f>IF(P_gjsn_leveranse!S67=0," ",P_gjsn_leveranse!S67)</f>
        <v xml:space="preserve"> </v>
      </c>
      <c r="T67" s="32" t="str">
        <f>IF(P_gjsn_leveranse!T67=0," ",P_gjsn_leveranse!T67)</f>
        <v xml:space="preserve"> </v>
      </c>
      <c r="U67" s="32" t="str">
        <f>IF(P_gjsn_leveranse!U67=0," ",P_gjsn_leveranse!U67)</f>
        <v xml:space="preserve"> </v>
      </c>
      <c r="V67" s="32" t="str">
        <f>IF(P_gjsn_leveranse!V67=0," ",P_gjsn_leveranse!V67)</f>
        <v xml:space="preserve"> </v>
      </c>
      <c r="W67" s="32" t="str">
        <f>IF(P_gjsn_leveranse!W67=0," ",P_gjsn_leveranse!W67)</f>
        <v xml:space="preserve"> </v>
      </c>
      <c r="X67" s="32" t="str">
        <f>IF(P_gjsn_leveranse!X67=0," ",P_gjsn_leveranse!X67)</f>
        <v xml:space="preserve"> </v>
      </c>
      <c r="Y67" s="32" t="str">
        <f>IF(P_gjsn_leveranse!Y67=0," ",P_gjsn_leveranse!Y67)</f>
        <v xml:space="preserve"> </v>
      </c>
      <c r="Z67" s="32" t="str">
        <f>IF(P_gjsn_leveranse!Z67=0," ",P_gjsn_leveranse!Z67)</f>
        <v xml:space="preserve"> </v>
      </c>
      <c r="AA67" s="32" t="str">
        <f>IF(P_gjsn_leveranse!AA67=0," ",P_gjsn_leveranse!AA67)</f>
        <v xml:space="preserve"> </v>
      </c>
    </row>
    <row r="68" spans="2:27" x14ac:dyDescent="0.25">
      <c r="B68" s="30" t="str">
        <f>IF(P_gjsn_leveranse!B68=0," ",P_gjsn_leveranse!B68)</f>
        <v xml:space="preserve"> </v>
      </c>
      <c r="C68" s="32" t="str">
        <f>IF(P_gjsn_leveranse!C68=0," ",P_gjsn_leveranse!C68)</f>
        <v xml:space="preserve"> </v>
      </c>
      <c r="D68" s="32" t="str">
        <f>IF(P_gjsn_leveranse!D68=0," ",P_gjsn_leveranse!D68)</f>
        <v xml:space="preserve"> </v>
      </c>
      <c r="E68" s="32" t="str">
        <f>IF(P_gjsn_leveranse!E68=0," ",P_gjsn_leveranse!E68)</f>
        <v xml:space="preserve"> </v>
      </c>
      <c r="F68" s="32" t="str">
        <f>IF(P_gjsn_leveranse!F68=0," ",P_gjsn_leveranse!F68)</f>
        <v xml:space="preserve"> </v>
      </c>
      <c r="G68" s="32" t="str">
        <f>IF(P_gjsn_leveranse!G68=0," ",P_gjsn_leveranse!G68)</f>
        <v xml:space="preserve"> </v>
      </c>
      <c r="H68" s="32" t="str">
        <f>IF(P_gjsn_leveranse!H68=0," ",P_gjsn_leveranse!H68)</f>
        <v xml:space="preserve"> </v>
      </c>
      <c r="I68" s="32" t="str">
        <f>IF(P_gjsn_leveranse!I68=0," ",P_gjsn_leveranse!I68)</f>
        <v xml:space="preserve"> </v>
      </c>
      <c r="J68" s="32" t="str">
        <f>IF(P_gjsn_leveranse!J68=0," ",P_gjsn_leveranse!J68)</f>
        <v xml:space="preserve"> </v>
      </c>
      <c r="K68" s="32" t="str">
        <f>IF(P_gjsn_leveranse!K68=0," ",P_gjsn_leveranse!K68)</f>
        <v xml:space="preserve"> </v>
      </c>
      <c r="L68" s="32" t="str">
        <f>IF(P_gjsn_leveranse!L68=0," ",P_gjsn_leveranse!L68)</f>
        <v xml:space="preserve"> </v>
      </c>
      <c r="M68" s="32" t="str">
        <f>IF(P_gjsn_leveranse!M68=0," ",P_gjsn_leveranse!M68)</f>
        <v xml:space="preserve"> </v>
      </c>
      <c r="N68" s="32" t="str">
        <f>IF(P_gjsn_leveranse!N68=0," ",P_gjsn_leveranse!N68)</f>
        <v xml:space="preserve"> </v>
      </c>
      <c r="O68" s="32" t="str">
        <f>IF(P_gjsn_leveranse!O68=0," ",P_gjsn_leveranse!O68)</f>
        <v xml:space="preserve"> </v>
      </c>
      <c r="P68" s="32" t="str">
        <f>IF(P_gjsn_leveranse!P68=0," ",P_gjsn_leveranse!P68)</f>
        <v xml:space="preserve"> </v>
      </c>
      <c r="Q68" s="32" t="str">
        <f>IF(P_gjsn_leveranse!Q68=0," ",P_gjsn_leveranse!Q68)</f>
        <v xml:space="preserve"> </v>
      </c>
      <c r="R68" s="32" t="str">
        <f>IF(P_gjsn_leveranse!R68=0," ",P_gjsn_leveranse!R68)</f>
        <v xml:space="preserve"> </v>
      </c>
      <c r="S68" s="32" t="str">
        <f>IF(P_gjsn_leveranse!S68=0," ",P_gjsn_leveranse!S68)</f>
        <v xml:space="preserve"> </v>
      </c>
      <c r="T68" s="32" t="str">
        <f>IF(P_gjsn_leveranse!T68=0," ",P_gjsn_leveranse!T68)</f>
        <v xml:space="preserve"> </v>
      </c>
      <c r="U68" s="32" t="str">
        <f>IF(P_gjsn_leveranse!U68=0," ",P_gjsn_leveranse!U68)</f>
        <v xml:space="preserve"> </v>
      </c>
      <c r="V68" s="32" t="str">
        <f>IF(P_gjsn_leveranse!V68=0," ",P_gjsn_leveranse!V68)</f>
        <v xml:space="preserve"> </v>
      </c>
      <c r="W68" s="32" t="str">
        <f>IF(P_gjsn_leveranse!W68=0," ",P_gjsn_leveranse!W68)</f>
        <v xml:space="preserve"> </v>
      </c>
      <c r="X68" s="32" t="str">
        <f>IF(P_gjsn_leveranse!X68=0," ",P_gjsn_leveranse!X68)</f>
        <v xml:space="preserve"> </v>
      </c>
      <c r="Y68" s="32" t="str">
        <f>IF(P_gjsn_leveranse!Y68=0," ",P_gjsn_leveranse!Y68)</f>
        <v xml:space="preserve"> </v>
      </c>
      <c r="Z68" s="32" t="str">
        <f>IF(P_gjsn_leveranse!Z68=0," ",P_gjsn_leveranse!Z68)</f>
        <v xml:space="preserve"> </v>
      </c>
      <c r="AA68" s="32" t="str">
        <f>IF(P_gjsn_leveranse!AA68=0," ",P_gjsn_leveranse!AA68)</f>
        <v xml:space="preserve"> </v>
      </c>
    </row>
    <row r="69" spans="2:27" x14ac:dyDescent="0.25">
      <c r="B69" s="30" t="str">
        <f>IF(P_gjsn_leveranse!B69=0," ",P_gjsn_leveranse!B69)</f>
        <v xml:space="preserve"> </v>
      </c>
      <c r="C69" s="32" t="str">
        <f>IF(P_gjsn_leveranse!C69=0," ",P_gjsn_leveranse!C69)</f>
        <v xml:space="preserve"> </v>
      </c>
      <c r="D69" s="32" t="str">
        <f>IF(P_gjsn_leveranse!D69=0," ",P_gjsn_leveranse!D69)</f>
        <v xml:space="preserve"> </v>
      </c>
      <c r="E69" s="32" t="str">
        <f>IF(P_gjsn_leveranse!E69=0," ",P_gjsn_leveranse!E69)</f>
        <v xml:space="preserve"> </v>
      </c>
      <c r="F69" s="32" t="str">
        <f>IF(P_gjsn_leveranse!F69=0," ",P_gjsn_leveranse!F69)</f>
        <v xml:space="preserve"> </v>
      </c>
      <c r="G69" s="32" t="str">
        <f>IF(P_gjsn_leveranse!G69=0," ",P_gjsn_leveranse!G69)</f>
        <v xml:space="preserve"> </v>
      </c>
      <c r="H69" s="32" t="str">
        <f>IF(P_gjsn_leveranse!H69=0," ",P_gjsn_leveranse!H69)</f>
        <v xml:space="preserve"> </v>
      </c>
      <c r="I69" s="32" t="str">
        <f>IF(P_gjsn_leveranse!I69=0," ",P_gjsn_leveranse!I69)</f>
        <v xml:space="preserve"> </v>
      </c>
      <c r="J69" s="32" t="str">
        <f>IF(P_gjsn_leveranse!J69=0," ",P_gjsn_leveranse!J69)</f>
        <v xml:space="preserve"> </v>
      </c>
      <c r="K69" s="32" t="str">
        <f>IF(P_gjsn_leveranse!K69=0," ",P_gjsn_leveranse!K69)</f>
        <v xml:space="preserve"> </v>
      </c>
      <c r="L69" s="32" t="str">
        <f>IF(P_gjsn_leveranse!L69=0," ",P_gjsn_leveranse!L69)</f>
        <v xml:space="preserve"> </v>
      </c>
      <c r="M69" s="32" t="str">
        <f>IF(P_gjsn_leveranse!M69=0," ",P_gjsn_leveranse!M69)</f>
        <v xml:space="preserve"> </v>
      </c>
      <c r="N69" s="32" t="str">
        <f>IF(P_gjsn_leveranse!N69=0," ",P_gjsn_leveranse!N69)</f>
        <v xml:space="preserve"> </v>
      </c>
      <c r="O69" s="32" t="str">
        <f>IF(P_gjsn_leveranse!O69=0," ",P_gjsn_leveranse!O69)</f>
        <v xml:space="preserve"> </v>
      </c>
      <c r="P69" s="32" t="str">
        <f>IF(P_gjsn_leveranse!P69=0," ",P_gjsn_leveranse!P69)</f>
        <v xml:space="preserve"> </v>
      </c>
      <c r="Q69" s="32" t="str">
        <f>IF(P_gjsn_leveranse!Q69=0," ",P_gjsn_leveranse!Q69)</f>
        <v xml:space="preserve"> </v>
      </c>
      <c r="R69" s="32" t="str">
        <f>IF(P_gjsn_leveranse!R69=0," ",P_gjsn_leveranse!R69)</f>
        <v xml:space="preserve"> </v>
      </c>
      <c r="S69" s="32" t="str">
        <f>IF(P_gjsn_leveranse!S69=0," ",P_gjsn_leveranse!S69)</f>
        <v xml:space="preserve"> </v>
      </c>
      <c r="T69" s="32" t="str">
        <f>IF(P_gjsn_leveranse!T69=0," ",P_gjsn_leveranse!T69)</f>
        <v xml:space="preserve"> </v>
      </c>
      <c r="U69" s="32" t="str">
        <f>IF(P_gjsn_leveranse!U69=0," ",P_gjsn_leveranse!U69)</f>
        <v xml:space="preserve"> </v>
      </c>
      <c r="V69" s="32" t="str">
        <f>IF(P_gjsn_leveranse!V69=0," ",P_gjsn_leveranse!V69)</f>
        <v xml:space="preserve"> </v>
      </c>
      <c r="W69" s="32" t="str">
        <f>IF(P_gjsn_leveranse!W69=0," ",P_gjsn_leveranse!W69)</f>
        <v xml:space="preserve"> </v>
      </c>
      <c r="X69" s="32" t="str">
        <f>IF(P_gjsn_leveranse!X69=0," ",P_gjsn_leveranse!X69)</f>
        <v xml:space="preserve"> </v>
      </c>
      <c r="Y69" s="32" t="str">
        <f>IF(P_gjsn_leveranse!Y69=0," ",P_gjsn_leveranse!Y69)</f>
        <v xml:space="preserve"> </v>
      </c>
      <c r="Z69" s="32" t="str">
        <f>IF(P_gjsn_leveranse!Z69=0," ",P_gjsn_leveranse!Z69)</f>
        <v xml:space="preserve"> </v>
      </c>
      <c r="AA69" s="32" t="str">
        <f>IF(P_gjsn_leveranse!AA69=0," ",P_gjsn_leveranse!AA69)</f>
        <v xml:space="preserve"> </v>
      </c>
    </row>
    <row r="70" spans="2:27" x14ac:dyDescent="0.25">
      <c r="B70" s="30" t="str">
        <f>IF(P_gjsn_leveranse!B70=0," ",P_gjsn_leveranse!B70)</f>
        <v xml:space="preserve"> </v>
      </c>
      <c r="C70" s="32" t="str">
        <f>IF(P_gjsn_leveranse!C70=0," ",P_gjsn_leveranse!C70)</f>
        <v xml:space="preserve"> </v>
      </c>
      <c r="D70" s="32" t="str">
        <f>IF(P_gjsn_leveranse!D70=0," ",P_gjsn_leveranse!D70)</f>
        <v xml:space="preserve"> </v>
      </c>
      <c r="E70" s="32" t="str">
        <f>IF(P_gjsn_leveranse!E70=0," ",P_gjsn_leveranse!E70)</f>
        <v xml:space="preserve"> </v>
      </c>
      <c r="F70" s="32" t="str">
        <f>IF(P_gjsn_leveranse!F70=0," ",P_gjsn_leveranse!F70)</f>
        <v xml:space="preserve"> </v>
      </c>
      <c r="G70" s="32" t="str">
        <f>IF(P_gjsn_leveranse!G70=0," ",P_gjsn_leveranse!G70)</f>
        <v xml:space="preserve"> </v>
      </c>
      <c r="H70" s="32" t="str">
        <f>IF(P_gjsn_leveranse!H70=0," ",P_gjsn_leveranse!H70)</f>
        <v xml:space="preserve"> </v>
      </c>
      <c r="I70" s="32" t="str">
        <f>IF(P_gjsn_leveranse!I70=0," ",P_gjsn_leveranse!I70)</f>
        <v xml:space="preserve"> </v>
      </c>
      <c r="J70" s="32" t="str">
        <f>IF(P_gjsn_leveranse!J70=0," ",P_gjsn_leveranse!J70)</f>
        <v xml:space="preserve"> </v>
      </c>
      <c r="K70" s="32" t="str">
        <f>IF(P_gjsn_leveranse!K70=0," ",P_gjsn_leveranse!K70)</f>
        <v xml:space="preserve"> </v>
      </c>
      <c r="L70" s="32" t="str">
        <f>IF(P_gjsn_leveranse!L70=0," ",P_gjsn_leveranse!L70)</f>
        <v xml:space="preserve"> </v>
      </c>
      <c r="M70" s="32" t="str">
        <f>IF(P_gjsn_leveranse!M70=0," ",P_gjsn_leveranse!M70)</f>
        <v xml:space="preserve"> </v>
      </c>
      <c r="N70" s="32" t="str">
        <f>IF(P_gjsn_leveranse!N70=0," ",P_gjsn_leveranse!N70)</f>
        <v xml:space="preserve"> </v>
      </c>
      <c r="O70" s="32" t="str">
        <f>IF(P_gjsn_leveranse!O70=0," ",P_gjsn_leveranse!O70)</f>
        <v xml:space="preserve"> </v>
      </c>
      <c r="P70" s="32" t="str">
        <f>IF(P_gjsn_leveranse!P70=0," ",P_gjsn_leveranse!P70)</f>
        <v xml:space="preserve"> </v>
      </c>
      <c r="Q70" s="32" t="str">
        <f>IF(P_gjsn_leveranse!Q70=0," ",P_gjsn_leveranse!Q70)</f>
        <v xml:space="preserve"> </v>
      </c>
      <c r="R70" s="32" t="str">
        <f>IF(P_gjsn_leveranse!R70=0," ",P_gjsn_leveranse!R70)</f>
        <v xml:space="preserve"> </v>
      </c>
      <c r="S70" s="32" t="str">
        <f>IF(P_gjsn_leveranse!S70=0," ",P_gjsn_leveranse!S70)</f>
        <v xml:space="preserve"> </v>
      </c>
      <c r="T70" s="32" t="str">
        <f>IF(P_gjsn_leveranse!T70=0," ",P_gjsn_leveranse!T70)</f>
        <v xml:space="preserve"> </v>
      </c>
      <c r="U70" s="32" t="str">
        <f>IF(P_gjsn_leveranse!U70=0," ",P_gjsn_leveranse!U70)</f>
        <v xml:space="preserve"> </v>
      </c>
      <c r="V70" s="32" t="str">
        <f>IF(P_gjsn_leveranse!V70=0," ",P_gjsn_leveranse!V70)</f>
        <v xml:space="preserve"> </v>
      </c>
      <c r="W70" s="32" t="str">
        <f>IF(P_gjsn_leveranse!W70=0," ",P_gjsn_leveranse!W70)</f>
        <v xml:space="preserve"> </v>
      </c>
      <c r="X70" s="32" t="str">
        <f>IF(P_gjsn_leveranse!X70=0," ",P_gjsn_leveranse!X70)</f>
        <v xml:space="preserve"> </v>
      </c>
      <c r="Y70" s="32" t="str">
        <f>IF(P_gjsn_leveranse!Y70=0," ",P_gjsn_leveranse!Y70)</f>
        <v xml:space="preserve"> </v>
      </c>
      <c r="Z70" s="32" t="str">
        <f>IF(P_gjsn_leveranse!Z70=0," ",P_gjsn_leveranse!Z70)</f>
        <v xml:space="preserve"> </v>
      </c>
      <c r="AA70" s="32" t="str">
        <f>IF(P_gjsn_leveranse!AA70=0," ",P_gjsn_leveranse!AA70)</f>
        <v xml:space="preserve"> </v>
      </c>
    </row>
    <row r="71" spans="2:27" x14ac:dyDescent="0.25">
      <c r="B71" s="30" t="str">
        <f>IF(P_gjsn_leveranse!B71=0," ",P_gjsn_leveranse!B71)</f>
        <v xml:space="preserve"> </v>
      </c>
      <c r="C71" s="32" t="str">
        <f>IF(P_gjsn_leveranse!C71=0," ",P_gjsn_leveranse!C71)</f>
        <v xml:space="preserve"> </v>
      </c>
      <c r="D71" s="32" t="str">
        <f>IF(P_gjsn_leveranse!D71=0," ",P_gjsn_leveranse!D71)</f>
        <v xml:space="preserve"> </v>
      </c>
      <c r="E71" s="32" t="str">
        <f>IF(P_gjsn_leveranse!E71=0," ",P_gjsn_leveranse!E71)</f>
        <v xml:space="preserve"> </v>
      </c>
      <c r="F71" s="32" t="str">
        <f>IF(P_gjsn_leveranse!F71=0," ",P_gjsn_leveranse!F71)</f>
        <v xml:space="preserve"> </v>
      </c>
      <c r="G71" s="32" t="str">
        <f>IF(P_gjsn_leveranse!G71=0," ",P_gjsn_leveranse!G71)</f>
        <v xml:space="preserve"> </v>
      </c>
      <c r="H71" s="32" t="str">
        <f>IF(P_gjsn_leveranse!H71=0," ",P_gjsn_leveranse!H71)</f>
        <v xml:space="preserve"> </v>
      </c>
      <c r="I71" s="32" t="str">
        <f>IF(P_gjsn_leveranse!I71=0," ",P_gjsn_leveranse!I71)</f>
        <v xml:space="preserve"> </v>
      </c>
      <c r="J71" s="32" t="str">
        <f>IF(P_gjsn_leveranse!J71=0," ",P_gjsn_leveranse!J71)</f>
        <v xml:space="preserve"> </v>
      </c>
      <c r="K71" s="32" t="str">
        <f>IF(P_gjsn_leveranse!K71=0," ",P_gjsn_leveranse!K71)</f>
        <v xml:space="preserve"> </v>
      </c>
      <c r="L71" s="32" t="str">
        <f>IF(P_gjsn_leveranse!L71=0," ",P_gjsn_leveranse!L71)</f>
        <v xml:space="preserve"> </v>
      </c>
      <c r="M71" s="32" t="str">
        <f>IF(P_gjsn_leveranse!M71=0," ",P_gjsn_leveranse!M71)</f>
        <v xml:space="preserve"> </v>
      </c>
      <c r="N71" s="32" t="str">
        <f>IF(P_gjsn_leveranse!N71=0," ",P_gjsn_leveranse!N71)</f>
        <v xml:space="preserve"> </v>
      </c>
      <c r="O71" s="32" t="str">
        <f>IF(P_gjsn_leveranse!O71=0," ",P_gjsn_leveranse!O71)</f>
        <v xml:space="preserve"> </v>
      </c>
      <c r="P71" s="32" t="str">
        <f>IF(P_gjsn_leveranse!P71=0," ",P_gjsn_leveranse!P71)</f>
        <v xml:space="preserve"> </v>
      </c>
      <c r="Q71" s="32" t="str">
        <f>IF(P_gjsn_leveranse!Q71=0," ",P_gjsn_leveranse!Q71)</f>
        <v xml:space="preserve"> </v>
      </c>
      <c r="R71" s="32" t="str">
        <f>IF(P_gjsn_leveranse!R71=0," ",P_gjsn_leveranse!R71)</f>
        <v xml:space="preserve"> </v>
      </c>
      <c r="S71" s="32" t="str">
        <f>IF(P_gjsn_leveranse!S71=0," ",P_gjsn_leveranse!S71)</f>
        <v xml:space="preserve"> </v>
      </c>
      <c r="T71" s="32" t="str">
        <f>IF(P_gjsn_leveranse!T71=0," ",P_gjsn_leveranse!T71)</f>
        <v xml:space="preserve"> </v>
      </c>
      <c r="U71" s="32" t="str">
        <f>IF(P_gjsn_leveranse!U71=0," ",P_gjsn_leveranse!U71)</f>
        <v xml:space="preserve"> </v>
      </c>
      <c r="V71" s="32" t="str">
        <f>IF(P_gjsn_leveranse!V71=0," ",P_gjsn_leveranse!V71)</f>
        <v xml:space="preserve"> </v>
      </c>
      <c r="W71" s="32" t="str">
        <f>IF(P_gjsn_leveranse!W71=0," ",P_gjsn_leveranse!W71)</f>
        <v xml:space="preserve"> </v>
      </c>
      <c r="X71" s="32" t="str">
        <f>IF(P_gjsn_leveranse!X71=0," ",P_gjsn_leveranse!X71)</f>
        <v xml:space="preserve"> </v>
      </c>
      <c r="Y71" s="32" t="str">
        <f>IF(P_gjsn_leveranse!Y71=0," ",P_gjsn_leveranse!Y71)</f>
        <v xml:space="preserve"> </v>
      </c>
      <c r="Z71" s="32" t="str">
        <f>IF(P_gjsn_leveranse!Z71=0," ",P_gjsn_leveranse!Z71)</f>
        <v xml:space="preserve"> </v>
      </c>
      <c r="AA71" s="32" t="str">
        <f>IF(P_gjsn_leveranse!AA71=0," ",P_gjsn_leveranse!AA71)</f>
        <v xml:space="preserve"> </v>
      </c>
    </row>
  </sheetData>
  <mergeCells count="2">
    <mergeCell ref="B4:O4"/>
    <mergeCell ref="X4:AA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4BECE-A36D-479D-9017-D15926E8C22E}">
  <sheetPr>
    <tabColor theme="7" tint="0.79998168889431442"/>
  </sheetPr>
  <dimension ref="C2:U59"/>
  <sheetViews>
    <sheetView workbookViewId="0">
      <selection activeCell="C4" sqref="C4"/>
    </sheetView>
  </sheetViews>
  <sheetFormatPr baseColWidth="10" defaultRowHeight="12" x14ac:dyDescent="0.25"/>
  <cols>
    <col min="3" max="3" width="16" bestFit="1" customWidth="1"/>
    <col min="4" max="4" width="16.140625" bestFit="1" customWidth="1"/>
  </cols>
  <sheetData>
    <row r="2" spans="3:21" x14ac:dyDescent="0.25">
      <c r="C2" t="str">
        <f>CONCATENATE("Antall melkeleverandører (hentepunkt) kommunevis i ",S8)</f>
        <v>Antall melkeleverandører (hentepunkt) kommunevis i 2019</v>
      </c>
    </row>
    <row r="3" spans="3:21" x14ac:dyDescent="0.25">
      <c r="C3" t="str">
        <f>CONCATENATE("Innveid melkemengde kommunevis i ",S8," i tusen liter")</f>
        <v>Innveid melkemengde kommunevis i 2019 i tusen liter</v>
      </c>
    </row>
    <row r="4" spans="3:21" x14ac:dyDescent="0.25">
      <c r="C4" t="str">
        <f>CONCATENATE("Gjennomsnittlig innved melkemengde per foretak i ",S8," i tusen liter")</f>
        <v>Gjennomsnittlig innved melkemengde per foretak i 2019 i tusen liter</v>
      </c>
    </row>
    <row r="7" spans="3:21" x14ac:dyDescent="0.25">
      <c r="C7" s="1" t="s">
        <v>0</v>
      </c>
      <c r="D7" t="s" vm="1">
        <v>52</v>
      </c>
      <c r="F7" s="1" t="s">
        <v>0</v>
      </c>
      <c r="G7" t="s" vm="1">
        <v>52</v>
      </c>
      <c r="I7" s="1" t="s">
        <v>0</v>
      </c>
      <c r="J7" t="s" vm="1">
        <v>52</v>
      </c>
      <c r="L7" s="1" t="s">
        <v>0</v>
      </c>
      <c r="M7" t="s" vm="1">
        <v>52</v>
      </c>
      <c r="O7" s="1" t="s">
        <v>0</v>
      </c>
      <c r="P7" t="s" vm="1">
        <v>52</v>
      </c>
      <c r="R7" s="1" t="s">
        <v>0</v>
      </c>
      <c r="S7" t="s" vm="1">
        <v>52</v>
      </c>
      <c r="U7" t="str" vm="1">
        <f>IF(S7="All","Midt-Norge",S7)</f>
        <v>Trøndelag</v>
      </c>
    </row>
    <row r="8" spans="3:21" x14ac:dyDescent="0.25">
      <c r="C8" s="1" t="s">
        <v>105</v>
      </c>
      <c r="D8" t="s" vm="2">
        <v>106</v>
      </c>
      <c r="F8" s="1" t="s">
        <v>105</v>
      </c>
      <c r="G8" t="s" vm="2">
        <v>106</v>
      </c>
      <c r="I8" s="1" t="s">
        <v>105</v>
      </c>
      <c r="J8" t="s" vm="2">
        <v>106</v>
      </c>
      <c r="L8" s="1" t="s">
        <v>105</v>
      </c>
      <c r="M8" t="s" vm="2">
        <v>106</v>
      </c>
      <c r="O8" s="1" t="s">
        <v>105</v>
      </c>
      <c r="P8" t="s" vm="2">
        <v>106</v>
      </c>
      <c r="R8" s="1" t="s">
        <v>105</v>
      </c>
      <c r="S8" t="s" vm="2">
        <v>106</v>
      </c>
    </row>
    <row r="10" spans="3:21" x14ac:dyDescent="0.25">
      <c r="D10" t="s">
        <v>51</v>
      </c>
      <c r="G10" t="s">
        <v>51</v>
      </c>
      <c r="J10" t="s">
        <v>55</v>
      </c>
      <c r="M10" t="s">
        <v>55</v>
      </c>
      <c r="P10" t="s">
        <v>56</v>
      </c>
      <c r="S10" t="s">
        <v>56</v>
      </c>
    </row>
    <row r="11" spans="3:21" x14ac:dyDescent="0.25">
      <c r="C11" s="2" t="s">
        <v>91</v>
      </c>
      <c r="D11" s="5">
        <v>398.339</v>
      </c>
      <c r="F11" s="2" t="s">
        <v>96</v>
      </c>
      <c r="G11" s="5">
        <v>29187.09</v>
      </c>
      <c r="I11" s="2" t="s">
        <v>77</v>
      </c>
      <c r="J11" s="3">
        <v>2</v>
      </c>
      <c r="L11" s="2" t="s">
        <v>96</v>
      </c>
      <c r="M11" s="3">
        <v>118</v>
      </c>
      <c r="O11" s="2" t="s">
        <v>91</v>
      </c>
      <c r="P11" s="6">
        <v>99.58475</v>
      </c>
      <c r="R11" s="2" t="s">
        <v>63</v>
      </c>
      <c r="S11" s="6">
        <v>343.46517647058823</v>
      </c>
    </row>
    <row r="12" spans="3:21" x14ac:dyDescent="0.25">
      <c r="C12" s="2" t="s">
        <v>62</v>
      </c>
      <c r="D12" s="5">
        <v>525.89400000000001</v>
      </c>
      <c r="F12" s="2" t="s">
        <v>72</v>
      </c>
      <c r="G12" s="5">
        <v>24418.646000000001</v>
      </c>
      <c r="I12" s="2" t="s">
        <v>62</v>
      </c>
      <c r="J12" s="3">
        <v>3</v>
      </c>
      <c r="L12" s="2" t="s">
        <v>69</v>
      </c>
      <c r="M12" s="3">
        <v>84</v>
      </c>
      <c r="O12" s="2" t="s">
        <v>65</v>
      </c>
      <c r="P12" s="6">
        <v>114.86491666666667</v>
      </c>
      <c r="R12" s="2" t="s">
        <v>77</v>
      </c>
      <c r="S12" s="6">
        <v>294.36799999999999</v>
      </c>
    </row>
    <row r="13" spans="3:21" x14ac:dyDescent="0.25">
      <c r="C13" s="2" t="s">
        <v>77</v>
      </c>
      <c r="D13" s="5">
        <v>588.73599999999999</v>
      </c>
      <c r="F13" s="2" t="s">
        <v>69</v>
      </c>
      <c r="G13" s="5">
        <v>18028.352999999999</v>
      </c>
      <c r="I13" s="2" t="s">
        <v>91</v>
      </c>
      <c r="J13" s="3">
        <v>4</v>
      </c>
      <c r="L13" s="2" t="s">
        <v>72</v>
      </c>
      <c r="M13" s="3">
        <v>84</v>
      </c>
      <c r="O13" s="2" t="s">
        <v>66</v>
      </c>
      <c r="P13" s="6">
        <v>115.84438888888889</v>
      </c>
      <c r="R13" s="2" t="s">
        <v>72</v>
      </c>
      <c r="S13" s="6">
        <v>290.69816666666668</v>
      </c>
    </row>
    <row r="14" spans="3:21" x14ac:dyDescent="0.25">
      <c r="C14" s="2" t="s">
        <v>70</v>
      </c>
      <c r="D14" s="5">
        <v>1059.528</v>
      </c>
      <c r="F14" s="2" t="s">
        <v>100</v>
      </c>
      <c r="G14" s="5">
        <v>12989.2</v>
      </c>
      <c r="I14" s="2" t="s">
        <v>70</v>
      </c>
      <c r="J14" s="3">
        <v>7</v>
      </c>
      <c r="L14" s="2" t="s">
        <v>78</v>
      </c>
      <c r="M14" s="3">
        <v>81</v>
      </c>
      <c r="O14" s="2" t="s">
        <v>71</v>
      </c>
      <c r="P14" s="6">
        <v>144.2338</v>
      </c>
      <c r="R14" s="2" t="s">
        <v>60</v>
      </c>
      <c r="S14" s="6">
        <v>272.37157142857143</v>
      </c>
    </row>
    <row r="15" spans="3:21" x14ac:dyDescent="0.25">
      <c r="C15" s="2" t="s">
        <v>61</v>
      </c>
      <c r="D15" s="5">
        <v>1257.684</v>
      </c>
      <c r="F15" s="2" t="s">
        <v>82</v>
      </c>
      <c r="G15" s="5">
        <v>12945.092000000001</v>
      </c>
      <c r="I15" s="2" t="s">
        <v>61</v>
      </c>
      <c r="J15" s="3">
        <v>8</v>
      </c>
      <c r="L15" s="2" t="s">
        <v>100</v>
      </c>
      <c r="M15" s="3">
        <v>60</v>
      </c>
      <c r="O15" s="2" t="s">
        <v>78</v>
      </c>
      <c r="P15" s="6">
        <v>146.49511111111113</v>
      </c>
      <c r="R15" s="2" t="s">
        <v>104</v>
      </c>
      <c r="S15" s="6">
        <v>268.44597560975609</v>
      </c>
    </row>
    <row r="16" spans="3:21" x14ac:dyDescent="0.25">
      <c r="C16" s="2" t="s">
        <v>65</v>
      </c>
      <c r="D16" s="5">
        <v>1378.3789999999999</v>
      </c>
      <c r="F16" s="2" t="s">
        <v>78</v>
      </c>
      <c r="G16" s="5">
        <v>11866.103999999999</v>
      </c>
      <c r="I16" s="2" t="s">
        <v>81</v>
      </c>
      <c r="J16" s="3">
        <v>8</v>
      </c>
      <c r="L16" s="2" t="s">
        <v>82</v>
      </c>
      <c r="M16" s="3">
        <v>56</v>
      </c>
      <c r="O16" s="2" t="s">
        <v>98</v>
      </c>
      <c r="P16" s="6">
        <v>148.79686363636364</v>
      </c>
      <c r="R16" s="2" t="s">
        <v>85</v>
      </c>
      <c r="S16" s="6">
        <v>263.69023076923077</v>
      </c>
    </row>
    <row r="17" spans="3:19" x14ac:dyDescent="0.25">
      <c r="C17" s="2" t="s">
        <v>59</v>
      </c>
      <c r="D17" s="5">
        <v>1883.184</v>
      </c>
      <c r="F17" s="2" t="s">
        <v>68</v>
      </c>
      <c r="G17" s="5">
        <v>11370.775</v>
      </c>
      <c r="I17" s="2" t="s">
        <v>59</v>
      </c>
      <c r="J17" s="3">
        <v>8</v>
      </c>
      <c r="L17" s="2" t="s">
        <v>68</v>
      </c>
      <c r="M17" s="3">
        <v>54</v>
      </c>
      <c r="O17" s="2" t="s">
        <v>70</v>
      </c>
      <c r="P17" s="6">
        <v>151.36114285714288</v>
      </c>
      <c r="R17" s="2" t="s">
        <v>92</v>
      </c>
      <c r="S17" s="6">
        <v>262.03664705882352</v>
      </c>
    </row>
    <row r="18" spans="3:19" x14ac:dyDescent="0.25">
      <c r="C18" s="2" t="s">
        <v>81</v>
      </c>
      <c r="D18" s="5">
        <v>1890.6780000000001</v>
      </c>
      <c r="F18" s="2" t="s">
        <v>79</v>
      </c>
      <c r="G18" s="5">
        <v>11178.781000000001</v>
      </c>
      <c r="I18" s="2" t="s">
        <v>65</v>
      </c>
      <c r="J18" s="3">
        <v>12</v>
      </c>
      <c r="L18" s="2" t="s">
        <v>83</v>
      </c>
      <c r="M18" s="3">
        <v>52</v>
      </c>
      <c r="O18" s="2" t="s">
        <v>101</v>
      </c>
      <c r="P18" s="6">
        <v>151.97406666666669</v>
      </c>
      <c r="R18" s="2" t="s">
        <v>75</v>
      </c>
      <c r="S18" s="6">
        <v>256.25813953488375</v>
      </c>
    </row>
    <row r="19" spans="3:19" x14ac:dyDescent="0.25">
      <c r="C19" s="2" t="s">
        <v>66</v>
      </c>
      <c r="D19" s="5">
        <v>2085.1990000000001</v>
      </c>
      <c r="F19" s="2" t="s">
        <v>75</v>
      </c>
      <c r="G19" s="5">
        <v>11019.1</v>
      </c>
      <c r="I19" s="2" t="s">
        <v>74</v>
      </c>
      <c r="J19" s="3">
        <v>12</v>
      </c>
      <c r="L19" s="2" t="s">
        <v>79</v>
      </c>
      <c r="M19" s="3">
        <v>49</v>
      </c>
      <c r="O19" s="2" t="s">
        <v>97</v>
      </c>
      <c r="P19" s="6">
        <v>152.37820512820514</v>
      </c>
      <c r="R19" s="2" t="s">
        <v>103</v>
      </c>
      <c r="S19" s="6">
        <v>251.79272</v>
      </c>
    </row>
    <row r="20" spans="3:19" x14ac:dyDescent="0.25">
      <c r="C20" s="2" t="s">
        <v>74</v>
      </c>
      <c r="D20" s="5">
        <v>2227.0479999999998</v>
      </c>
      <c r="F20" s="2" t="s">
        <v>104</v>
      </c>
      <c r="G20" s="5">
        <v>11006.285</v>
      </c>
      <c r="I20" s="2" t="s">
        <v>85</v>
      </c>
      <c r="J20" s="3">
        <v>13</v>
      </c>
      <c r="L20" s="2" t="s">
        <v>88</v>
      </c>
      <c r="M20" s="3">
        <v>47</v>
      </c>
      <c r="O20" s="2" t="s">
        <v>61</v>
      </c>
      <c r="P20" s="6">
        <v>157.2105</v>
      </c>
      <c r="R20" s="2" t="s">
        <v>58</v>
      </c>
      <c r="S20" s="6">
        <v>251.66846428571429</v>
      </c>
    </row>
    <row r="21" spans="3:19" x14ac:dyDescent="0.25">
      <c r="C21" s="2" t="s">
        <v>101</v>
      </c>
      <c r="D21" s="5">
        <v>2279.6109999999999</v>
      </c>
      <c r="F21" s="2" t="s">
        <v>86</v>
      </c>
      <c r="G21" s="5">
        <v>10618.043</v>
      </c>
      <c r="I21" s="2" t="s">
        <v>99</v>
      </c>
      <c r="J21" s="3">
        <v>13</v>
      </c>
      <c r="L21" s="2" t="s">
        <v>86</v>
      </c>
      <c r="M21" s="3">
        <v>47</v>
      </c>
      <c r="O21" s="2" t="s">
        <v>87</v>
      </c>
      <c r="P21" s="6">
        <v>164.75613636363636</v>
      </c>
      <c r="R21" s="2" t="s">
        <v>96</v>
      </c>
      <c r="S21" s="6">
        <v>247.34822033898305</v>
      </c>
    </row>
    <row r="22" spans="3:19" x14ac:dyDescent="0.25">
      <c r="C22" s="2" t="s">
        <v>99</v>
      </c>
      <c r="D22" s="5">
        <v>2488.7550000000001</v>
      </c>
      <c r="F22" s="2" t="s">
        <v>88</v>
      </c>
      <c r="G22" s="5">
        <v>10418.496999999999</v>
      </c>
      <c r="I22" s="2" t="s">
        <v>60</v>
      </c>
      <c r="J22" s="3">
        <v>14</v>
      </c>
      <c r="L22" s="2" t="s">
        <v>76</v>
      </c>
      <c r="M22" s="3">
        <v>46</v>
      </c>
      <c r="O22" s="2" t="s">
        <v>83</v>
      </c>
      <c r="P22" s="6">
        <v>173.38175000000001</v>
      </c>
      <c r="R22" s="2" t="s">
        <v>81</v>
      </c>
      <c r="S22" s="6">
        <v>236.33475000000001</v>
      </c>
    </row>
    <row r="23" spans="3:19" x14ac:dyDescent="0.25">
      <c r="C23" s="2" t="s">
        <v>71</v>
      </c>
      <c r="D23" s="5">
        <v>2884.6759999999999</v>
      </c>
      <c r="F23" s="2" t="s">
        <v>83</v>
      </c>
      <c r="G23" s="5">
        <v>9015.8510000000006</v>
      </c>
      <c r="I23" s="2" t="s">
        <v>101</v>
      </c>
      <c r="J23" s="3">
        <v>15</v>
      </c>
      <c r="L23" s="2" t="s">
        <v>87</v>
      </c>
      <c r="M23" s="3">
        <v>44</v>
      </c>
      <c r="O23" s="2" t="s">
        <v>62</v>
      </c>
      <c r="P23" s="6">
        <v>175.298</v>
      </c>
      <c r="R23" s="2" t="s">
        <v>102</v>
      </c>
      <c r="S23" s="6">
        <v>236.24708695652174</v>
      </c>
    </row>
    <row r="24" spans="3:19" x14ac:dyDescent="0.25">
      <c r="C24" s="2" t="s">
        <v>93</v>
      </c>
      <c r="D24" s="5">
        <v>3087.8580000000002</v>
      </c>
      <c r="F24" s="2" t="s">
        <v>76</v>
      </c>
      <c r="G24" s="5">
        <v>8923.9459999999999</v>
      </c>
      <c r="I24" s="2" t="s">
        <v>93</v>
      </c>
      <c r="J24" s="3">
        <v>15</v>
      </c>
      <c r="L24" s="2" t="s">
        <v>75</v>
      </c>
      <c r="M24" s="3">
        <v>43</v>
      </c>
      <c r="O24" s="2" t="s">
        <v>67</v>
      </c>
      <c r="P24" s="6">
        <v>180.41466666666665</v>
      </c>
      <c r="R24" s="2" t="s">
        <v>59</v>
      </c>
      <c r="S24" s="6">
        <v>235.398</v>
      </c>
    </row>
    <row r="25" spans="3:19" x14ac:dyDescent="0.25">
      <c r="C25" s="2" t="s">
        <v>94</v>
      </c>
      <c r="D25" s="5">
        <v>3265.616</v>
      </c>
      <c r="F25" s="2" t="s">
        <v>92</v>
      </c>
      <c r="G25" s="5">
        <v>8909.2459999999992</v>
      </c>
      <c r="I25" s="2" t="s">
        <v>89</v>
      </c>
      <c r="J25" s="3">
        <v>16</v>
      </c>
      <c r="L25" s="2" t="s">
        <v>95</v>
      </c>
      <c r="M25" s="3">
        <v>41</v>
      </c>
      <c r="O25" s="2" t="s">
        <v>74</v>
      </c>
      <c r="P25" s="6">
        <v>185.58733333333333</v>
      </c>
      <c r="R25" s="2" t="s">
        <v>84</v>
      </c>
      <c r="S25" s="6">
        <v>235.20357142857142</v>
      </c>
    </row>
    <row r="26" spans="3:19" x14ac:dyDescent="0.25">
      <c r="C26" s="2" t="s">
        <v>98</v>
      </c>
      <c r="D26" s="5">
        <v>3273.5309999999999</v>
      </c>
      <c r="F26" s="2" t="s">
        <v>95</v>
      </c>
      <c r="G26" s="5">
        <v>8257.3919999999998</v>
      </c>
      <c r="I26" s="2" t="s">
        <v>73</v>
      </c>
      <c r="J26" s="3">
        <v>17</v>
      </c>
      <c r="L26" s="2" t="s">
        <v>104</v>
      </c>
      <c r="M26" s="3">
        <v>41</v>
      </c>
      <c r="O26" s="2" t="s">
        <v>90</v>
      </c>
      <c r="P26" s="6">
        <v>186.64639393939396</v>
      </c>
      <c r="R26" s="2" t="s">
        <v>64</v>
      </c>
      <c r="S26" s="6">
        <v>231.67346666666668</v>
      </c>
    </row>
    <row r="27" spans="3:19" x14ac:dyDescent="0.25">
      <c r="C27" s="2" t="s">
        <v>89</v>
      </c>
      <c r="D27" s="5">
        <v>3417.442</v>
      </c>
      <c r="F27" s="2" t="s">
        <v>84</v>
      </c>
      <c r="G27" s="5">
        <v>8232.125</v>
      </c>
      <c r="I27" s="2" t="s">
        <v>94</v>
      </c>
      <c r="J27" s="3">
        <v>17</v>
      </c>
      <c r="L27" s="2" t="s">
        <v>97</v>
      </c>
      <c r="M27" s="3">
        <v>39</v>
      </c>
      <c r="O27" s="2" t="s">
        <v>99</v>
      </c>
      <c r="P27" s="6">
        <v>191.44269230769231</v>
      </c>
      <c r="R27" s="2" t="s">
        <v>82</v>
      </c>
      <c r="S27" s="6">
        <v>231.16235714285713</v>
      </c>
    </row>
    <row r="28" spans="3:19" x14ac:dyDescent="0.25">
      <c r="C28" s="2" t="s">
        <v>85</v>
      </c>
      <c r="D28" s="5">
        <v>3427.973</v>
      </c>
      <c r="F28" s="2" t="s">
        <v>87</v>
      </c>
      <c r="G28" s="5">
        <v>7249.27</v>
      </c>
      <c r="I28" s="2" t="s">
        <v>63</v>
      </c>
      <c r="J28" s="3">
        <v>17</v>
      </c>
      <c r="L28" s="2" t="s">
        <v>84</v>
      </c>
      <c r="M28" s="3">
        <v>35</v>
      </c>
      <c r="O28" s="2" t="s">
        <v>94</v>
      </c>
      <c r="P28" s="6">
        <v>192.0950588235294</v>
      </c>
      <c r="R28" s="2" t="s">
        <v>79</v>
      </c>
      <c r="S28" s="6">
        <v>228.13838775510203</v>
      </c>
    </row>
    <row r="29" spans="3:19" x14ac:dyDescent="0.25">
      <c r="C29" s="2" t="s">
        <v>60</v>
      </c>
      <c r="D29" s="5">
        <v>3813.2020000000002</v>
      </c>
      <c r="F29" s="2" t="s">
        <v>58</v>
      </c>
      <c r="G29" s="5">
        <v>7046.7169999999996</v>
      </c>
      <c r="I29" s="2" t="s">
        <v>66</v>
      </c>
      <c r="J29" s="3">
        <v>18</v>
      </c>
      <c r="L29" s="2" t="s">
        <v>92</v>
      </c>
      <c r="M29" s="3">
        <v>34</v>
      </c>
      <c r="O29" s="2" t="s">
        <v>76</v>
      </c>
      <c r="P29" s="6">
        <v>193.99882608695651</v>
      </c>
      <c r="R29" s="2" t="s">
        <v>80</v>
      </c>
      <c r="S29" s="6">
        <v>226.70068421052633</v>
      </c>
    </row>
    <row r="30" spans="3:19" x14ac:dyDescent="0.25">
      <c r="C30" s="2" t="s">
        <v>73</v>
      </c>
      <c r="D30" s="5">
        <v>3819.4960000000001</v>
      </c>
      <c r="F30" s="2" t="s">
        <v>64</v>
      </c>
      <c r="G30" s="5">
        <v>6950.2039999999997</v>
      </c>
      <c r="I30" s="2" t="s">
        <v>80</v>
      </c>
      <c r="J30" s="3">
        <v>19</v>
      </c>
      <c r="L30" s="2" t="s">
        <v>90</v>
      </c>
      <c r="M30" s="3">
        <v>33</v>
      </c>
      <c r="O30" s="2" t="s">
        <v>95</v>
      </c>
      <c r="P30" s="6">
        <v>201.39980487804877</v>
      </c>
      <c r="R30" s="2" t="s">
        <v>86</v>
      </c>
      <c r="S30" s="6">
        <v>225.9158085106383</v>
      </c>
    </row>
    <row r="31" spans="3:19" x14ac:dyDescent="0.25">
      <c r="C31" s="2" t="s">
        <v>80</v>
      </c>
      <c r="D31" s="5">
        <v>4307.3130000000001</v>
      </c>
      <c r="F31" s="2" t="s">
        <v>103</v>
      </c>
      <c r="G31" s="5">
        <v>6294.8180000000002</v>
      </c>
      <c r="I31" s="2" t="s">
        <v>71</v>
      </c>
      <c r="J31" s="3">
        <v>20</v>
      </c>
      <c r="L31" s="2" t="s">
        <v>67</v>
      </c>
      <c r="M31" s="3">
        <v>30</v>
      </c>
      <c r="O31" s="2" t="s">
        <v>57</v>
      </c>
      <c r="P31" s="6">
        <v>203.69364285714286</v>
      </c>
      <c r="R31" s="2" t="s">
        <v>73</v>
      </c>
      <c r="S31" s="6">
        <v>224.67623529411765</v>
      </c>
    </row>
    <row r="32" spans="3:19" x14ac:dyDescent="0.25">
      <c r="C32" s="2" t="s">
        <v>67</v>
      </c>
      <c r="D32" s="5">
        <v>5412.44</v>
      </c>
      <c r="F32" s="2" t="s">
        <v>90</v>
      </c>
      <c r="G32" s="5">
        <v>6159.3310000000001</v>
      </c>
      <c r="I32" s="2" t="s">
        <v>98</v>
      </c>
      <c r="J32" s="3">
        <v>22</v>
      </c>
      <c r="L32" s="2" t="s">
        <v>64</v>
      </c>
      <c r="M32" s="3">
        <v>30</v>
      </c>
      <c r="O32" s="2" t="s">
        <v>93</v>
      </c>
      <c r="P32" s="6">
        <v>205.85720000000001</v>
      </c>
      <c r="R32" s="2" t="s">
        <v>88</v>
      </c>
      <c r="S32" s="6">
        <v>221.67014893617022</v>
      </c>
    </row>
    <row r="33" spans="3:19" x14ac:dyDescent="0.25">
      <c r="C33" s="2" t="s">
        <v>102</v>
      </c>
      <c r="D33" s="5">
        <v>5433.683</v>
      </c>
      <c r="F33" s="2" t="s">
        <v>97</v>
      </c>
      <c r="G33" s="5">
        <v>5942.75</v>
      </c>
      <c r="I33" s="2" t="s">
        <v>102</v>
      </c>
      <c r="J33" s="3">
        <v>23</v>
      </c>
      <c r="L33" s="2" t="s">
        <v>58</v>
      </c>
      <c r="M33" s="3">
        <v>28</v>
      </c>
      <c r="O33" s="2" t="s">
        <v>68</v>
      </c>
      <c r="P33" s="6">
        <v>210.56990740740741</v>
      </c>
      <c r="R33" s="2" t="s">
        <v>100</v>
      </c>
      <c r="S33" s="6">
        <v>216.48666666666665</v>
      </c>
    </row>
    <row r="34" spans="3:19" x14ac:dyDescent="0.25">
      <c r="C34" s="2" t="s">
        <v>57</v>
      </c>
      <c r="D34" s="5">
        <v>5703.4219999999996</v>
      </c>
      <c r="F34" s="2" t="s">
        <v>63</v>
      </c>
      <c r="G34" s="5">
        <v>5838.9080000000004</v>
      </c>
      <c r="I34" s="2" t="s">
        <v>103</v>
      </c>
      <c r="J34" s="3">
        <v>25</v>
      </c>
      <c r="L34" s="2" t="s">
        <v>57</v>
      </c>
      <c r="M34" s="3">
        <v>28</v>
      </c>
      <c r="O34" s="2" t="s">
        <v>89</v>
      </c>
      <c r="P34" s="6">
        <v>213.590125</v>
      </c>
      <c r="R34" s="2" t="s">
        <v>69</v>
      </c>
      <c r="S34" s="6">
        <v>214.62325000000001</v>
      </c>
    </row>
    <row r="35" spans="3:19" x14ac:dyDescent="0.25">
      <c r="C35" s="2" t="s">
        <v>63</v>
      </c>
      <c r="D35" s="5">
        <v>5838.9080000000004</v>
      </c>
      <c r="F35" s="2" t="s">
        <v>57</v>
      </c>
      <c r="G35" s="5">
        <v>5703.4219999999996</v>
      </c>
      <c r="I35" s="2" t="s">
        <v>57</v>
      </c>
      <c r="J35" s="3">
        <v>28</v>
      </c>
      <c r="L35" s="2" t="s">
        <v>103</v>
      </c>
      <c r="M35" s="3">
        <v>25</v>
      </c>
      <c r="O35" s="2" t="s">
        <v>69</v>
      </c>
      <c r="P35" s="6">
        <v>214.62325000000001</v>
      </c>
      <c r="R35" s="2" t="s">
        <v>89</v>
      </c>
      <c r="S35" s="6">
        <v>213.590125</v>
      </c>
    </row>
    <row r="36" spans="3:19" x14ac:dyDescent="0.25">
      <c r="C36" s="2" t="s">
        <v>97</v>
      </c>
      <c r="D36" s="5">
        <v>5942.75</v>
      </c>
      <c r="F36" s="2" t="s">
        <v>102</v>
      </c>
      <c r="G36" s="5">
        <v>5433.683</v>
      </c>
      <c r="I36" s="2" t="s">
        <v>58</v>
      </c>
      <c r="J36" s="3">
        <v>28</v>
      </c>
      <c r="L36" s="2" t="s">
        <v>102</v>
      </c>
      <c r="M36" s="3">
        <v>23</v>
      </c>
      <c r="O36" s="2" t="s">
        <v>100</v>
      </c>
      <c r="P36" s="6">
        <v>216.48666666666665</v>
      </c>
      <c r="R36" s="2" t="s">
        <v>68</v>
      </c>
      <c r="S36" s="6">
        <v>210.56990740740741</v>
      </c>
    </row>
    <row r="37" spans="3:19" x14ac:dyDescent="0.25">
      <c r="C37" s="2" t="s">
        <v>90</v>
      </c>
      <c r="D37" s="5">
        <v>6159.3310000000001</v>
      </c>
      <c r="F37" s="2" t="s">
        <v>67</v>
      </c>
      <c r="G37" s="5">
        <v>5412.44</v>
      </c>
      <c r="I37" s="2" t="s">
        <v>64</v>
      </c>
      <c r="J37" s="3">
        <v>30</v>
      </c>
      <c r="L37" s="2" t="s">
        <v>98</v>
      </c>
      <c r="M37" s="3">
        <v>22</v>
      </c>
      <c r="O37" s="2" t="s">
        <v>88</v>
      </c>
      <c r="P37" s="6">
        <v>221.67014893617022</v>
      </c>
      <c r="R37" s="2" t="s">
        <v>93</v>
      </c>
      <c r="S37" s="6">
        <v>205.85720000000001</v>
      </c>
    </row>
    <row r="38" spans="3:19" x14ac:dyDescent="0.25">
      <c r="C38" s="2" t="s">
        <v>103</v>
      </c>
      <c r="D38" s="5">
        <v>6294.8180000000002</v>
      </c>
      <c r="F38" s="2" t="s">
        <v>80</v>
      </c>
      <c r="G38" s="5">
        <v>4307.3130000000001</v>
      </c>
      <c r="I38" s="2" t="s">
        <v>67</v>
      </c>
      <c r="J38" s="3">
        <v>30</v>
      </c>
      <c r="L38" s="2" t="s">
        <v>71</v>
      </c>
      <c r="M38" s="3">
        <v>20</v>
      </c>
      <c r="O38" s="2" t="s">
        <v>73</v>
      </c>
      <c r="P38" s="6">
        <v>224.67623529411765</v>
      </c>
      <c r="R38" s="2" t="s">
        <v>57</v>
      </c>
      <c r="S38" s="6">
        <v>203.69364285714286</v>
      </c>
    </row>
    <row r="39" spans="3:19" x14ac:dyDescent="0.25">
      <c r="C39" s="2" t="s">
        <v>64</v>
      </c>
      <c r="D39" s="5">
        <v>6950.2039999999997</v>
      </c>
      <c r="F39" s="2" t="s">
        <v>73</v>
      </c>
      <c r="G39" s="5">
        <v>3819.4960000000001</v>
      </c>
      <c r="I39" s="2" t="s">
        <v>90</v>
      </c>
      <c r="J39" s="3">
        <v>33</v>
      </c>
      <c r="L39" s="2" t="s">
        <v>80</v>
      </c>
      <c r="M39" s="3">
        <v>19</v>
      </c>
      <c r="O39" s="2" t="s">
        <v>86</v>
      </c>
      <c r="P39" s="6">
        <v>225.9158085106383</v>
      </c>
      <c r="R39" s="2" t="s">
        <v>95</v>
      </c>
      <c r="S39" s="6">
        <v>201.39980487804877</v>
      </c>
    </row>
    <row r="40" spans="3:19" x14ac:dyDescent="0.25">
      <c r="C40" s="2" t="s">
        <v>58</v>
      </c>
      <c r="D40" s="5">
        <v>7046.7169999999996</v>
      </c>
      <c r="F40" s="2" t="s">
        <v>60</v>
      </c>
      <c r="G40" s="5">
        <v>3813.2020000000002</v>
      </c>
      <c r="I40" s="2" t="s">
        <v>92</v>
      </c>
      <c r="J40" s="3">
        <v>34</v>
      </c>
      <c r="L40" s="2" t="s">
        <v>66</v>
      </c>
      <c r="M40" s="3">
        <v>18</v>
      </c>
      <c r="O40" s="2" t="s">
        <v>80</v>
      </c>
      <c r="P40" s="6">
        <v>226.70068421052633</v>
      </c>
      <c r="R40" s="2" t="s">
        <v>76</v>
      </c>
      <c r="S40" s="6">
        <v>193.99882608695651</v>
      </c>
    </row>
    <row r="41" spans="3:19" x14ac:dyDescent="0.25">
      <c r="C41" s="2" t="s">
        <v>87</v>
      </c>
      <c r="D41" s="5">
        <v>7249.27</v>
      </c>
      <c r="F41" s="2" t="s">
        <v>85</v>
      </c>
      <c r="G41" s="5">
        <v>3427.973</v>
      </c>
      <c r="I41" s="2" t="s">
        <v>84</v>
      </c>
      <c r="J41" s="3">
        <v>35</v>
      </c>
      <c r="L41" s="2" t="s">
        <v>94</v>
      </c>
      <c r="M41" s="3">
        <v>17</v>
      </c>
      <c r="O41" s="2" t="s">
        <v>79</v>
      </c>
      <c r="P41" s="6">
        <v>228.13838775510203</v>
      </c>
      <c r="R41" s="2" t="s">
        <v>94</v>
      </c>
      <c r="S41" s="6">
        <v>192.0950588235294</v>
      </c>
    </row>
    <row r="42" spans="3:19" x14ac:dyDescent="0.25">
      <c r="C42" s="2" t="s">
        <v>84</v>
      </c>
      <c r="D42" s="5">
        <v>8232.125</v>
      </c>
      <c r="F42" s="2" t="s">
        <v>89</v>
      </c>
      <c r="G42" s="5">
        <v>3417.442</v>
      </c>
      <c r="I42" s="2" t="s">
        <v>97</v>
      </c>
      <c r="J42" s="3">
        <v>39</v>
      </c>
      <c r="L42" s="2" t="s">
        <v>73</v>
      </c>
      <c r="M42" s="3">
        <v>17</v>
      </c>
      <c r="O42" s="2" t="s">
        <v>82</v>
      </c>
      <c r="P42" s="6">
        <v>231.16235714285713</v>
      </c>
      <c r="R42" s="2" t="s">
        <v>99</v>
      </c>
      <c r="S42" s="6">
        <v>191.44269230769231</v>
      </c>
    </row>
    <row r="43" spans="3:19" x14ac:dyDescent="0.25">
      <c r="C43" s="2" t="s">
        <v>95</v>
      </c>
      <c r="D43" s="5">
        <v>8257.3919999999998</v>
      </c>
      <c r="F43" s="2" t="s">
        <v>98</v>
      </c>
      <c r="G43" s="5">
        <v>3273.5309999999999</v>
      </c>
      <c r="I43" s="2" t="s">
        <v>95</v>
      </c>
      <c r="J43" s="3">
        <v>41</v>
      </c>
      <c r="L43" s="2" t="s">
        <v>63</v>
      </c>
      <c r="M43" s="3">
        <v>17</v>
      </c>
      <c r="O43" s="2" t="s">
        <v>64</v>
      </c>
      <c r="P43" s="6">
        <v>231.67346666666668</v>
      </c>
      <c r="R43" s="2" t="s">
        <v>90</v>
      </c>
      <c r="S43" s="6">
        <v>186.64639393939396</v>
      </c>
    </row>
    <row r="44" spans="3:19" x14ac:dyDescent="0.25">
      <c r="C44" s="2" t="s">
        <v>92</v>
      </c>
      <c r="D44" s="5">
        <v>8909.2459999999992</v>
      </c>
      <c r="F44" s="2" t="s">
        <v>94</v>
      </c>
      <c r="G44" s="5">
        <v>3265.616</v>
      </c>
      <c r="I44" s="2" t="s">
        <v>104</v>
      </c>
      <c r="J44" s="3">
        <v>41</v>
      </c>
      <c r="L44" s="2" t="s">
        <v>89</v>
      </c>
      <c r="M44" s="3">
        <v>16</v>
      </c>
      <c r="O44" s="2" t="s">
        <v>84</v>
      </c>
      <c r="P44" s="6">
        <v>235.20357142857142</v>
      </c>
      <c r="R44" s="2" t="s">
        <v>74</v>
      </c>
      <c r="S44" s="6">
        <v>185.58733333333333</v>
      </c>
    </row>
    <row r="45" spans="3:19" x14ac:dyDescent="0.25">
      <c r="C45" s="2" t="s">
        <v>76</v>
      </c>
      <c r="D45" s="5">
        <v>8923.9459999999999</v>
      </c>
      <c r="F45" s="2" t="s">
        <v>93</v>
      </c>
      <c r="G45" s="5">
        <v>3087.8580000000002</v>
      </c>
      <c r="I45" s="2" t="s">
        <v>75</v>
      </c>
      <c r="J45" s="3">
        <v>43</v>
      </c>
      <c r="L45" s="2" t="s">
        <v>101</v>
      </c>
      <c r="M45" s="3">
        <v>15</v>
      </c>
      <c r="O45" s="2" t="s">
        <v>59</v>
      </c>
      <c r="P45" s="6">
        <v>235.398</v>
      </c>
      <c r="R45" s="2" t="s">
        <v>67</v>
      </c>
      <c r="S45" s="6">
        <v>180.41466666666665</v>
      </c>
    </row>
    <row r="46" spans="3:19" x14ac:dyDescent="0.25">
      <c r="C46" s="2" t="s">
        <v>83</v>
      </c>
      <c r="D46" s="5">
        <v>9015.8510000000006</v>
      </c>
      <c r="F46" s="2" t="s">
        <v>71</v>
      </c>
      <c r="G46" s="5">
        <v>2884.6759999999999</v>
      </c>
      <c r="I46" s="2" t="s">
        <v>87</v>
      </c>
      <c r="J46" s="3">
        <v>44</v>
      </c>
      <c r="L46" s="2" t="s">
        <v>93</v>
      </c>
      <c r="M46" s="3">
        <v>15</v>
      </c>
      <c r="O46" s="2" t="s">
        <v>102</v>
      </c>
      <c r="P46" s="6">
        <v>236.24708695652174</v>
      </c>
      <c r="R46" s="2" t="s">
        <v>62</v>
      </c>
      <c r="S46" s="6">
        <v>175.298</v>
      </c>
    </row>
    <row r="47" spans="3:19" x14ac:dyDescent="0.25">
      <c r="C47" s="2" t="s">
        <v>88</v>
      </c>
      <c r="D47" s="5">
        <v>10418.496999999999</v>
      </c>
      <c r="F47" s="2" t="s">
        <v>99</v>
      </c>
      <c r="G47" s="5">
        <v>2488.7550000000001</v>
      </c>
      <c r="I47" s="2" t="s">
        <v>76</v>
      </c>
      <c r="J47" s="3">
        <v>46</v>
      </c>
      <c r="L47" s="2" t="s">
        <v>60</v>
      </c>
      <c r="M47" s="3">
        <v>14</v>
      </c>
      <c r="O47" s="2" t="s">
        <v>81</v>
      </c>
      <c r="P47" s="6">
        <v>236.33475000000001</v>
      </c>
      <c r="R47" s="2" t="s">
        <v>83</v>
      </c>
      <c r="S47" s="6">
        <v>173.38175000000001</v>
      </c>
    </row>
    <row r="48" spans="3:19" x14ac:dyDescent="0.25">
      <c r="C48" s="2" t="s">
        <v>86</v>
      </c>
      <c r="D48" s="5">
        <v>10618.043</v>
      </c>
      <c r="F48" s="2" t="s">
        <v>101</v>
      </c>
      <c r="G48" s="5">
        <v>2279.6109999999999</v>
      </c>
      <c r="I48" s="2" t="s">
        <v>88</v>
      </c>
      <c r="J48" s="3">
        <v>47</v>
      </c>
      <c r="L48" s="2" t="s">
        <v>85</v>
      </c>
      <c r="M48" s="3">
        <v>13</v>
      </c>
      <c r="O48" s="2" t="s">
        <v>96</v>
      </c>
      <c r="P48" s="6">
        <v>247.34822033898305</v>
      </c>
      <c r="R48" s="2" t="s">
        <v>87</v>
      </c>
      <c r="S48" s="6">
        <v>164.75613636363636</v>
      </c>
    </row>
    <row r="49" spans="3:19" x14ac:dyDescent="0.25">
      <c r="C49" s="2" t="s">
        <v>104</v>
      </c>
      <c r="D49" s="5">
        <v>11006.285</v>
      </c>
      <c r="F49" s="2" t="s">
        <v>74</v>
      </c>
      <c r="G49" s="5">
        <v>2227.0479999999998</v>
      </c>
      <c r="I49" s="2" t="s">
        <v>86</v>
      </c>
      <c r="J49" s="3">
        <v>47</v>
      </c>
      <c r="L49" s="2" t="s">
        <v>99</v>
      </c>
      <c r="M49" s="3">
        <v>13</v>
      </c>
      <c r="O49" s="2" t="s">
        <v>58</v>
      </c>
      <c r="P49" s="6">
        <v>251.66846428571429</v>
      </c>
      <c r="R49" s="2" t="s">
        <v>61</v>
      </c>
      <c r="S49" s="6">
        <v>157.2105</v>
      </c>
    </row>
    <row r="50" spans="3:19" x14ac:dyDescent="0.25">
      <c r="C50" s="2" t="s">
        <v>75</v>
      </c>
      <c r="D50" s="5">
        <v>11019.1</v>
      </c>
      <c r="F50" s="2" t="s">
        <v>66</v>
      </c>
      <c r="G50" s="5">
        <v>2085.1990000000001</v>
      </c>
      <c r="I50" s="2" t="s">
        <v>79</v>
      </c>
      <c r="J50" s="3">
        <v>49</v>
      </c>
      <c r="L50" s="2" t="s">
        <v>74</v>
      </c>
      <c r="M50" s="3">
        <v>12</v>
      </c>
      <c r="O50" s="2" t="s">
        <v>103</v>
      </c>
      <c r="P50" s="6">
        <v>251.79272</v>
      </c>
      <c r="R50" s="2" t="s">
        <v>97</v>
      </c>
      <c r="S50" s="6">
        <v>152.37820512820514</v>
      </c>
    </row>
    <row r="51" spans="3:19" x14ac:dyDescent="0.25">
      <c r="C51" s="2" t="s">
        <v>79</v>
      </c>
      <c r="D51" s="5">
        <v>11178.781000000001</v>
      </c>
      <c r="F51" s="2" t="s">
        <v>81</v>
      </c>
      <c r="G51" s="5">
        <v>1890.6780000000001</v>
      </c>
      <c r="I51" s="2" t="s">
        <v>83</v>
      </c>
      <c r="J51" s="3">
        <v>52</v>
      </c>
      <c r="L51" s="2" t="s">
        <v>65</v>
      </c>
      <c r="M51" s="3">
        <v>12</v>
      </c>
      <c r="O51" s="2" t="s">
        <v>75</v>
      </c>
      <c r="P51" s="6">
        <v>256.25813953488375</v>
      </c>
      <c r="R51" s="2" t="s">
        <v>101</v>
      </c>
      <c r="S51" s="6">
        <v>151.97406666666669</v>
      </c>
    </row>
    <row r="52" spans="3:19" x14ac:dyDescent="0.25">
      <c r="C52" s="2" t="s">
        <v>68</v>
      </c>
      <c r="D52" s="5">
        <v>11370.775</v>
      </c>
      <c r="F52" s="2" t="s">
        <v>59</v>
      </c>
      <c r="G52" s="5">
        <v>1883.184</v>
      </c>
      <c r="I52" s="2" t="s">
        <v>68</v>
      </c>
      <c r="J52" s="3">
        <v>54</v>
      </c>
      <c r="L52" s="2" t="s">
        <v>59</v>
      </c>
      <c r="M52" s="3">
        <v>8</v>
      </c>
      <c r="O52" s="2" t="s">
        <v>92</v>
      </c>
      <c r="P52" s="6">
        <v>262.03664705882352</v>
      </c>
      <c r="R52" s="2" t="s">
        <v>70</v>
      </c>
      <c r="S52" s="6">
        <v>151.36114285714288</v>
      </c>
    </row>
    <row r="53" spans="3:19" x14ac:dyDescent="0.25">
      <c r="C53" s="2" t="s">
        <v>78</v>
      </c>
      <c r="D53" s="5">
        <v>11866.103999999999</v>
      </c>
      <c r="F53" s="2" t="s">
        <v>65</v>
      </c>
      <c r="G53" s="5">
        <v>1378.3789999999999</v>
      </c>
      <c r="I53" s="2" t="s">
        <v>82</v>
      </c>
      <c r="J53" s="3">
        <v>56</v>
      </c>
      <c r="L53" s="2" t="s">
        <v>81</v>
      </c>
      <c r="M53" s="3">
        <v>8</v>
      </c>
      <c r="O53" s="2" t="s">
        <v>85</v>
      </c>
      <c r="P53" s="6">
        <v>263.69023076923077</v>
      </c>
      <c r="R53" s="2" t="s">
        <v>98</v>
      </c>
      <c r="S53" s="6">
        <v>148.79686363636364</v>
      </c>
    </row>
    <row r="54" spans="3:19" x14ac:dyDescent="0.25">
      <c r="C54" s="2" t="s">
        <v>82</v>
      </c>
      <c r="D54" s="5">
        <v>12945.092000000001</v>
      </c>
      <c r="F54" s="2" t="s">
        <v>61</v>
      </c>
      <c r="G54" s="5">
        <v>1257.684</v>
      </c>
      <c r="I54" s="2" t="s">
        <v>100</v>
      </c>
      <c r="J54" s="3">
        <v>60</v>
      </c>
      <c r="L54" s="2" t="s">
        <v>61</v>
      </c>
      <c r="M54" s="3">
        <v>8</v>
      </c>
      <c r="O54" s="2" t="s">
        <v>104</v>
      </c>
      <c r="P54" s="6">
        <v>268.44597560975609</v>
      </c>
      <c r="R54" s="2" t="s">
        <v>78</v>
      </c>
      <c r="S54" s="6">
        <v>146.49511111111113</v>
      </c>
    </row>
    <row r="55" spans="3:19" x14ac:dyDescent="0.25">
      <c r="C55" s="2" t="s">
        <v>100</v>
      </c>
      <c r="D55" s="5">
        <v>12989.2</v>
      </c>
      <c r="F55" s="2" t="s">
        <v>70</v>
      </c>
      <c r="G55" s="5">
        <v>1059.528</v>
      </c>
      <c r="I55" s="2" t="s">
        <v>78</v>
      </c>
      <c r="J55" s="3">
        <v>81</v>
      </c>
      <c r="L55" s="2" t="s">
        <v>70</v>
      </c>
      <c r="M55" s="3">
        <v>7</v>
      </c>
      <c r="O55" s="2" t="s">
        <v>60</v>
      </c>
      <c r="P55" s="6">
        <v>272.37157142857143</v>
      </c>
      <c r="R55" s="2" t="s">
        <v>71</v>
      </c>
      <c r="S55" s="6">
        <v>144.2338</v>
      </c>
    </row>
    <row r="56" spans="3:19" x14ac:dyDescent="0.25">
      <c r="C56" s="2" t="s">
        <v>69</v>
      </c>
      <c r="D56" s="5">
        <v>18028.352999999999</v>
      </c>
      <c r="F56" s="2" t="s">
        <v>77</v>
      </c>
      <c r="G56" s="5">
        <v>588.73599999999999</v>
      </c>
      <c r="I56" s="2" t="s">
        <v>72</v>
      </c>
      <c r="J56" s="3">
        <v>84</v>
      </c>
      <c r="L56" s="2" t="s">
        <v>91</v>
      </c>
      <c r="M56" s="3">
        <v>4</v>
      </c>
      <c r="O56" s="2" t="s">
        <v>72</v>
      </c>
      <c r="P56" s="6">
        <v>290.69816666666668</v>
      </c>
      <c r="R56" s="2" t="s">
        <v>66</v>
      </c>
      <c r="S56" s="6">
        <v>115.84438888888889</v>
      </c>
    </row>
    <row r="57" spans="3:19" x14ac:dyDescent="0.25">
      <c r="C57" s="2" t="s">
        <v>72</v>
      </c>
      <c r="D57" s="5">
        <v>24418.646000000001</v>
      </c>
      <c r="F57" s="2" t="s">
        <v>62</v>
      </c>
      <c r="G57" s="5">
        <v>525.89400000000001</v>
      </c>
      <c r="I57" s="2" t="s">
        <v>69</v>
      </c>
      <c r="J57" s="3">
        <v>84</v>
      </c>
      <c r="L57" s="2" t="s">
        <v>62</v>
      </c>
      <c r="M57" s="3">
        <v>3</v>
      </c>
      <c r="O57" s="2" t="s">
        <v>77</v>
      </c>
      <c r="P57" s="6">
        <v>294.36799999999999</v>
      </c>
      <c r="R57" s="2" t="s">
        <v>65</v>
      </c>
      <c r="S57" s="6">
        <v>114.86491666666667</v>
      </c>
    </row>
    <row r="58" spans="3:19" x14ac:dyDescent="0.25">
      <c r="C58" s="2" t="s">
        <v>96</v>
      </c>
      <c r="D58" s="5">
        <v>29187.09</v>
      </c>
      <c r="F58" s="2" t="s">
        <v>91</v>
      </c>
      <c r="G58" s="5">
        <v>398.339</v>
      </c>
      <c r="I58" s="2" t="s">
        <v>96</v>
      </c>
      <c r="J58" s="3">
        <v>118</v>
      </c>
      <c r="L58" s="2" t="s">
        <v>77</v>
      </c>
      <c r="M58" s="3">
        <v>2</v>
      </c>
      <c r="O58" s="2" t="s">
        <v>63</v>
      </c>
      <c r="P58" s="6">
        <v>343.46517647058823</v>
      </c>
      <c r="R58" s="2" t="s">
        <v>91</v>
      </c>
      <c r="S58" s="6">
        <v>99.58475</v>
      </c>
    </row>
    <row r="59" spans="3:19" x14ac:dyDescent="0.25">
      <c r="C59" s="2" t="s">
        <v>50</v>
      </c>
      <c r="D59" s="5">
        <v>329776.21100000001</v>
      </c>
      <c r="F59" s="2" t="s">
        <v>50</v>
      </c>
      <c r="G59" s="5">
        <v>329776.21100000001</v>
      </c>
      <c r="I59" s="2" t="s">
        <v>50</v>
      </c>
      <c r="J59" s="3">
        <v>1532</v>
      </c>
      <c r="L59" s="2" t="s">
        <v>50</v>
      </c>
      <c r="M59" s="3">
        <v>1532</v>
      </c>
      <c r="O59" s="2" t="s">
        <v>50</v>
      </c>
      <c r="P59" s="6">
        <v>208.9135210072898</v>
      </c>
      <c r="R59" s="2" t="s">
        <v>111</v>
      </c>
      <c r="S59" s="6">
        <v>208.9135210072898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94609-C1F7-4B32-8EB8-02B9A46AB71F}">
  <sheetPr>
    <tabColor theme="5" tint="0.59999389629810485"/>
  </sheetPr>
  <dimension ref="B2:J74"/>
  <sheetViews>
    <sheetView showGridLines="0" showRowColHeaders="0" zoomScale="110" zoomScaleNormal="110" workbookViewId="0">
      <selection activeCell="Y5" sqref="Y5"/>
    </sheetView>
  </sheetViews>
  <sheetFormatPr baseColWidth="10" defaultRowHeight="12" x14ac:dyDescent="0.25"/>
  <cols>
    <col min="1" max="1" width="3" style="25" customWidth="1"/>
    <col min="2" max="2" width="17.85546875" style="26" customWidth="1"/>
    <col min="3" max="3" width="9.7109375" style="26" customWidth="1"/>
    <col min="4" max="4" width="4.28515625" style="26" customWidth="1"/>
    <col min="5" max="5" width="16.85546875" style="26" customWidth="1"/>
    <col min="6" max="6" width="8.5703125" style="26" customWidth="1"/>
    <col min="7" max="7" width="5.7109375" style="26" customWidth="1"/>
    <col min="8" max="8" width="15.42578125" style="26" customWidth="1"/>
    <col min="9" max="9" width="8" style="26" customWidth="1"/>
    <col min="10" max="10" width="11.42578125" style="26"/>
    <col min="11" max="16384" width="11.42578125" style="25"/>
  </cols>
  <sheetData>
    <row r="2" spans="2:9" x14ac:dyDescent="0.25">
      <c r="B2" s="91" t="s">
        <v>136</v>
      </c>
      <c r="C2" s="91"/>
      <c r="D2" s="91"/>
      <c r="E2" s="91"/>
      <c r="F2" s="91"/>
      <c r="G2" s="91"/>
      <c r="H2" s="91"/>
      <c r="I2" s="91"/>
    </row>
    <row r="3" spans="2:9" x14ac:dyDescent="0.25">
      <c r="B3" s="91"/>
      <c r="C3" s="91"/>
      <c r="D3" s="91"/>
      <c r="E3" s="91"/>
      <c r="F3" s="91"/>
      <c r="G3" s="91"/>
      <c r="H3" s="91"/>
      <c r="I3" s="91"/>
    </row>
    <row r="6" spans="2:9" x14ac:dyDescent="0.25">
      <c r="B6" s="83" t="s">
        <v>54</v>
      </c>
      <c r="C6" s="83"/>
      <c r="D6" s="83"/>
      <c r="E6" s="83"/>
      <c r="F6" s="83"/>
      <c r="G6" s="83"/>
      <c r="H6" s="83"/>
      <c r="I6" s="83"/>
    </row>
    <row r="7" spans="2:9" ht="43.8" customHeight="1" x14ac:dyDescent="0.25">
      <c r="B7" s="88" t="str">
        <f>PD_rang!$C$3</f>
        <v>Innveid melkemengde kommunevis i 2019 i tusen liter</v>
      </c>
      <c r="C7" s="88"/>
      <c r="E7" s="89" t="str">
        <f>PD_rang!C2</f>
        <v>Antall melkeleverandører (hentepunkt) kommunevis i 2019</v>
      </c>
      <c r="F7" s="89"/>
      <c r="H7" s="90" t="str">
        <f>PD_rang!C4</f>
        <v>Gjennomsnittlig innved melkemengde per foretak i 2019 i tusen liter</v>
      </c>
      <c r="I7" s="90"/>
    </row>
    <row r="8" spans="2:9" ht="22.2" customHeight="1" x14ac:dyDescent="0.25">
      <c r="B8" s="33" t="s">
        <v>53</v>
      </c>
      <c r="C8" s="33" t="s">
        <v>108</v>
      </c>
      <c r="E8" s="29" t="s">
        <v>53</v>
      </c>
      <c r="F8" s="29" t="s">
        <v>109</v>
      </c>
      <c r="H8" s="31" t="s">
        <v>53</v>
      </c>
      <c r="I8" s="31" t="s">
        <v>110</v>
      </c>
    </row>
    <row r="9" spans="2:9" x14ac:dyDescent="0.25">
      <c r="B9" s="30" t="str">
        <f>IF(PD_rang!F11=0," ",PD_rang!F11)</f>
        <v>Steinkjer</v>
      </c>
      <c r="C9" s="34">
        <f>IF(PD_rang!G11=0," ",PD_rang!G11)</f>
        <v>29187.09</v>
      </c>
      <c r="E9" s="30" t="str">
        <f>IF(PD_rang!L11=0," ",PD_rang!L11)</f>
        <v>Steinkjer</v>
      </c>
      <c r="F9" s="30">
        <f>IF(PD_rang!M11=0," ",PD_rang!M11)</f>
        <v>118</v>
      </c>
      <c r="H9" s="30" t="str">
        <f>IF(PD_rang!R11=0," ",PD_rang!R11)</f>
        <v>Grong</v>
      </c>
      <c r="I9" s="32">
        <f>IF(PD_rang!S11=0," ",PD_rang!S11)</f>
        <v>343.46517647058823</v>
      </c>
    </row>
    <row r="10" spans="2:9" x14ac:dyDescent="0.25">
      <c r="B10" s="30" t="str">
        <f>IF(PD_rang!F12=0," ",PD_rang!F12)</f>
        <v>Levanger</v>
      </c>
      <c r="C10" s="34">
        <f>IF(PD_rang!G12=0," ",PD_rang!G12)</f>
        <v>24418.646000000001</v>
      </c>
      <c r="E10" s="30" t="str">
        <f>IF(PD_rang!L12=0," ",PD_rang!L12)</f>
        <v>Indre Fosen</v>
      </c>
      <c r="F10" s="30">
        <f>IF(PD_rang!M12=0," ",PD_rang!M12)</f>
        <v>84</v>
      </c>
      <c r="H10" s="30" t="str">
        <f>IF(PD_rang!R12=0," ",PD_rang!R12)</f>
        <v>Meråker</v>
      </c>
      <c r="I10" s="32">
        <f>IF(PD_rang!S12=0," ",PD_rang!S12)</f>
        <v>294.36799999999999</v>
      </c>
    </row>
    <row r="11" spans="2:9" x14ac:dyDescent="0.25">
      <c r="B11" s="30" t="str">
        <f>IF(PD_rang!F13=0," ",PD_rang!F13)</f>
        <v>Indre Fosen</v>
      </c>
      <c r="C11" s="34">
        <f>IF(PD_rang!G13=0," ",PD_rang!G13)</f>
        <v>18028.352999999999</v>
      </c>
      <c r="E11" s="30" t="str">
        <f>IF(PD_rang!L13=0," ",PD_rang!L13)</f>
        <v>Levanger</v>
      </c>
      <c r="F11" s="30">
        <f>IF(PD_rang!M13=0," ",PD_rang!M13)</f>
        <v>84</v>
      </c>
      <c r="H11" s="30" t="str">
        <f>IF(PD_rang!R13=0," ",PD_rang!R13)</f>
        <v>Levanger</v>
      </c>
      <c r="I11" s="32">
        <f>IF(PD_rang!S13=0," ",PD_rang!S13)</f>
        <v>290.69816666666668</v>
      </c>
    </row>
    <row r="12" spans="2:9" x14ac:dyDescent="0.25">
      <c r="B12" s="30" t="str">
        <f>IF(PD_rang!F14=0," ",PD_rang!F14)</f>
        <v>Verdal</v>
      </c>
      <c r="C12" s="34">
        <f>IF(PD_rang!G14=0," ",PD_rang!G14)</f>
        <v>12989.2</v>
      </c>
      <c r="E12" s="30" t="str">
        <f>IF(PD_rang!L14=0," ",PD_rang!L14)</f>
        <v>Midtre Gauldal</v>
      </c>
      <c r="F12" s="30">
        <f>IF(PD_rang!M14=0," ",PD_rang!M14)</f>
        <v>81</v>
      </c>
      <c r="H12" s="30" t="str">
        <f>IF(PD_rang!R14=0," ",PD_rang!R14)</f>
        <v>Fosnes</v>
      </c>
      <c r="I12" s="32">
        <f>IF(PD_rang!S14=0," ",PD_rang!S14)</f>
        <v>272.37157142857143</v>
      </c>
    </row>
    <row r="13" spans="2:9" x14ac:dyDescent="0.25">
      <c r="B13" s="30" t="str">
        <f>IF(PD_rang!F15=0," ",PD_rang!F15)</f>
        <v>Nærøy</v>
      </c>
      <c r="C13" s="34">
        <f>IF(PD_rang!G15=0," ",PD_rang!G15)</f>
        <v>12945.092000000001</v>
      </c>
      <c r="E13" s="30" t="str">
        <f>IF(PD_rang!L15=0," ",PD_rang!L15)</f>
        <v>Verdal</v>
      </c>
      <c r="F13" s="30">
        <f>IF(PD_rang!M15=0," ",PD_rang!M15)</f>
        <v>60</v>
      </c>
      <c r="H13" s="30" t="str">
        <f>IF(PD_rang!R15=0," ",PD_rang!R15)</f>
        <v>Åfjord</v>
      </c>
      <c r="I13" s="32">
        <f>IF(PD_rang!S15=0," ",PD_rang!S15)</f>
        <v>268.44597560975609</v>
      </c>
    </row>
    <row r="14" spans="2:9" x14ac:dyDescent="0.25">
      <c r="B14" s="30" t="str">
        <f>IF(PD_rang!F16=0," ",PD_rang!F16)</f>
        <v>Midtre Gauldal</v>
      </c>
      <c r="C14" s="34">
        <f>IF(PD_rang!G16=0," ",PD_rang!G16)</f>
        <v>11866.103999999999</v>
      </c>
      <c r="E14" s="30" t="str">
        <f>IF(PD_rang!L16=0," ",PD_rang!L16)</f>
        <v>Nærøy</v>
      </c>
      <c r="F14" s="30">
        <f>IF(PD_rang!M16=0," ",PD_rang!M16)</f>
        <v>56</v>
      </c>
      <c r="H14" s="30" t="str">
        <f>IF(PD_rang!R16=0," ",PD_rang!R16)</f>
        <v>Osen</v>
      </c>
      <c r="I14" s="32">
        <f>IF(PD_rang!S16=0," ",PD_rang!S16)</f>
        <v>263.69023076923077</v>
      </c>
    </row>
    <row r="15" spans="2:9" x14ac:dyDescent="0.25">
      <c r="B15" s="30" t="str">
        <f>IF(PD_rang!F17=0," ",PD_rang!F17)</f>
        <v>Inderøy</v>
      </c>
      <c r="C15" s="34">
        <f>IF(PD_rang!G17=0," ",PD_rang!G17)</f>
        <v>11370.775</v>
      </c>
      <c r="E15" s="30" t="str">
        <f>IF(PD_rang!L17=0," ",PD_rang!L17)</f>
        <v>Inderøy</v>
      </c>
      <c r="F15" s="30">
        <f>IF(PD_rang!M17=0," ",PD_rang!M17)</f>
        <v>54</v>
      </c>
      <c r="H15" s="30" t="str">
        <f>IF(PD_rang!R17=0," ",PD_rang!R17)</f>
        <v>Selbu</v>
      </c>
      <c r="I15" s="32">
        <f>IF(PD_rang!S17=0," ",PD_rang!S17)</f>
        <v>262.03664705882352</v>
      </c>
    </row>
    <row r="16" spans="2:9" x14ac:dyDescent="0.25">
      <c r="B16" s="30" t="str">
        <f>IF(PD_rang!F18=0," ",PD_rang!F18)</f>
        <v>Namdalseid</v>
      </c>
      <c r="C16" s="34">
        <f>IF(PD_rang!G18=0," ",PD_rang!G18)</f>
        <v>11178.781000000001</v>
      </c>
      <c r="E16" s="30" t="str">
        <f>IF(PD_rang!L18=0," ",PD_rang!L18)</f>
        <v>Oppdal</v>
      </c>
      <c r="F16" s="30">
        <f>IF(PD_rang!M18=0," ",PD_rang!M18)</f>
        <v>52</v>
      </c>
      <c r="H16" s="30" t="str">
        <f>IF(PD_rang!R18=0," ",PD_rang!R18)</f>
        <v>Meldal</v>
      </c>
      <c r="I16" s="32">
        <f>IF(PD_rang!S18=0," ",PD_rang!S18)</f>
        <v>256.25813953488375</v>
      </c>
    </row>
    <row r="17" spans="2:9" x14ac:dyDescent="0.25">
      <c r="B17" s="30" t="str">
        <f>IF(PD_rang!F19=0," ",PD_rang!F19)</f>
        <v>Meldal</v>
      </c>
      <c r="C17" s="34">
        <f>IF(PD_rang!G19=0," ",PD_rang!G19)</f>
        <v>11019.1</v>
      </c>
      <c r="E17" s="30" t="str">
        <f>IF(PD_rang!L19=0," ",PD_rang!L19)</f>
        <v>Namdalseid</v>
      </c>
      <c r="F17" s="30">
        <f>IF(PD_rang!M19=0," ",PD_rang!M19)</f>
        <v>49</v>
      </c>
      <c r="H17" s="30" t="str">
        <f>IF(PD_rang!R19=0," ",PD_rang!R19)</f>
        <v>Ørland</v>
      </c>
      <c r="I17" s="32">
        <f>IF(PD_rang!S19=0," ",PD_rang!S19)</f>
        <v>251.79272</v>
      </c>
    </row>
    <row r="18" spans="2:9" x14ac:dyDescent="0.25">
      <c r="B18" s="30" t="str">
        <f>IF(PD_rang!F20=0," ",PD_rang!F20)</f>
        <v>Åfjord</v>
      </c>
      <c r="C18" s="34">
        <f>IF(PD_rang!G20=0," ",PD_rang!G20)</f>
        <v>11006.285</v>
      </c>
      <c r="E18" s="30" t="str">
        <f>IF(PD_rang!L20=0," ",PD_rang!L20)</f>
        <v>Rindal</v>
      </c>
      <c r="F18" s="30">
        <f>IF(PD_rang!M20=0," ",PD_rang!M20)</f>
        <v>47</v>
      </c>
      <c r="H18" s="30" t="str">
        <f>IF(PD_rang!R20=0," ",PD_rang!R20)</f>
        <v>Bjugn</v>
      </c>
      <c r="I18" s="32">
        <f>IF(PD_rang!S20=0," ",PD_rang!S20)</f>
        <v>251.66846428571429</v>
      </c>
    </row>
    <row r="19" spans="2:9" x14ac:dyDescent="0.25">
      <c r="B19" s="30" t="str">
        <f>IF(PD_rang!F21=0," ",PD_rang!F21)</f>
        <v>Overhalla</v>
      </c>
      <c r="C19" s="34">
        <f>IF(PD_rang!G21=0," ",PD_rang!G21)</f>
        <v>10618.043</v>
      </c>
      <c r="E19" s="30" t="str">
        <f>IF(PD_rang!L21=0," ",PD_rang!L21)</f>
        <v>Overhalla</v>
      </c>
      <c r="F19" s="30">
        <f>IF(PD_rang!M21=0," ",PD_rang!M21)</f>
        <v>47</v>
      </c>
      <c r="H19" s="30" t="str">
        <f>IF(PD_rang!R21=0," ",PD_rang!R21)</f>
        <v>Steinkjer</v>
      </c>
      <c r="I19" s="32">
        <f>IF(PD_rang!S21=0," ",PD_rang!S21)</f>
        <v>247.34822033898305</v>
      </c>
    </row>
    <row r="20" spans="2:9" x14ac:dyDescent="0.25">
      <c r="B20" s="30" t="str">
        <f>IF(PD_rang!F22=0," ",PD_rang!F22)</f>
        <v>Rindal</v>
      </c>
      <c r="C20" s="34">
        <f>IF(PD_rang!G22=0," ",PD_rang!G22)</f>
        <v>10418.496999999999</v>
      </c>
      <c r="E20" s="30" t="str">
        <f>IF(PD_rang!L22=0," ",PD_rang!L22)</f>
        <v>Melhus</v>
      </c>
      <c r="F20" s="30">
        <f>IF(PD_rang!M22=0," ",PD_rang!M22)</f>
        <v>46</v>
      </c>
      <c r="H20" s="30" t="str">
        <f>IF(PD_rang!R22=0," ",PD_rang!R22)</f>
        <v>Namsskogan</v>
      </c>
      <c r="I20" s="32">
        <f>IF(PD_rang!S22=0," ",PD_rang!S22)</f>
        <v>236.33475000000001</v>
      </c>
    </row>
    <row r="21" spans="2:9" x14ac:dyDescent="0.25">
      <c r="B21" s="30" t="str">
        <f>IF(PD_rang!F23=0," ",PD_rang!F23)</f>
        <v>Oppdal</v>
      </c>
      <c r="C21" s="34">
        <f>IF(PD_rang!G23=0," ",PD_rang!G23)</f>
        <v>9015.8510000000006</v>
      </c>
      <c r="E21" s="30" t="str">
        <f>IF(PD_rang!L23=0," ",PD_rang!L23)</f>
        <v>Rennebu</v>
      </c>
      <c r="F21" s="30">
        <f>IF(PD_rang!M23=0," ",PD_rang!M23)</f>
        <v>44</v>
      </c>
      <c r="H21" s="30" t="str">
        <f>IF(PD_rang!R23=0," ",PD_rang!R23)</f>
        <v>Vikna</v>
      </c>
      <c r="I21" s="32">
        <f>IF(PD_rang!S23=0," ",PD_rang!S23)</f>
        <v>236.24708695652174</v>
      </c>
    </row>
    <row r="22" spans="2:9" x14ac:dyDescent="0.25">
      <c r="B22" s="30" t="str">
        <f>IF(PD_rang!F24=0," ",PD_rang!F24)</f>
        <v>Melhus</v>
      </c>
      <c r="C22" s="34">
        <f>IF(PD_rang!G24=0," ",PD_rang!G24)</f>
        <v>8923.9459999999999</v>
      </c>
      <c r="E22" s="30" t="str">
        <f>IF(PD_rang!L24=0," ",PD_rang!L24)</f>
        <v>Meldal</v>
      </c>
      <c r="F22" s="30">
        <f>IF(PD_rang!M24=0," ",PD_rang!M24)</f>
        <v>43</v>
      </c>
      <c r="H22" s="30" t="str">
        <f>IF(PD_rang!R24=0," ",PD_rang!R24)</f>
        <v>Flatanger</v>
      </c>
      <c r="I22" s="32">
        <f>IF(PD_rang!S24=0," ",PD_rang!S24)</f>
        <v>235.398</v>
      </c>
    </row>
    <row r="23" spans="2:9" x14ac:dyDescent="0.25">
      <c r="B23" s="30" t="str">
        <f>IF(PD_rang!F25=0," ",PD_rang!F25)</f>
        <v>Selbu</v>
      </c>
      <c r="C23" s="34">
        <f>IF(PD_rang!G25=0," ",PD_rang!G25)</f>
        <v>8909.2459999999992</v>
      </c>
      <c r="E23" s="30" t="str">
        <f>IF(PD_rang!L25=0," ",PD_rang!L25)</f>
        <v>Snåsa</v>
      </c>
      <c r="F23" s="30">
        <f>IF(PD_rang!M25=0," ",PD_rang!M25)</f>
        <v>41</v>
      </c>
      <c r="H23" s="30" t="str">
        <f>IF(PD_rang!R25=0," ",PD_rang!R25)</f>
        <v>Orkdal</v>
      </c>
      <c r="I23" s="32">
        <f>IF(PD_rang!S25=0," ",PD_rang!S25)</f>
        <v>235.20357142857142</v>
      </c>
    </row>
    <row r="24" spans="2:9" x14ac:dyDescent="0.25">
      <c r="B24" s="30" t="str">
        <f>IF(PD_rang!F26=0," ",PD_rang!F26)</f>
        <v>Snåsa</v>
      </c>
      <c r="C24" s="34">
        <f>IF(PD_rang!G26=0," ",PD_rang!G26)</f>
        <v>8257.3919999999998</v>
      </c>
      <c r="E24" s="30" t="str">
        <f>IF(PD_rang!L26=0," ",PD_rang!L26)</f>
        <v>Åfjord</v>
      </c>
      <c r="F24" s="30">
        <f>IF(PD_rang!M26=0," ",PD_rang!M26)</f>
        <v>41</v>
      </c>
      <c r="H24" s="30" t="str">
        <f>IF(PD_rang!R26=0," ",PD_rang!R26)</f>
        <v>Hemne</v>
      </c>
      <c r="I24" s="32">
        <f>IF(PD_rang!S26=0," ",PD_rang!S26)</f>
        <v>231.67346666666668</v>
      </c>
    </row>
    <row r="25" spans="2:9" x14ac:dyDescent="0.25">
      <c r="B25" s="30" t="str">
        <f>IF(PD_rang!F27=0," ",PD_rang!F27)</f>
        <v>Orkdal</v>
      </c>
      <c r="C25" s="34">
        <f>IF(PD_rang!G27=0," ",PD_rang!G27)</f>
        <v>8232.125</v>
      </c>
      <c r="E25" s="30" t="str">
        <f>IF(PD_rang!L27=0," ",PD_rang!L27)</f>
        <v>Stjørdal</v>
      </c>
      <c r="F25" s="30">
        <f>IF(PD_rang!M27=0," ",PD_rang!M27)</f>
        <v>39</v>
      </c>
      <c r="H25" s="30" t="str">
        <f>IF(PD_rang!R27=0," ",PD_rang!R27)</f>
        <v>Nærøy</v>
      </c>
      <c r="I25" s="32">
        <f>IF(PD_rang!S27=0," ",PD_rang!S27)</f>
        <v>231.16235714285713</v>
      </c>
    </row>
    <row r="26" spans="2:9" x14ac:dyDescent="0.25">
      <c r="B26" s="30" t="str">
        <f>IF(PD_rang!F28=0," ",PD_rang!F28)</f>
        <v>Rennebu</v>
      </c>
      <c r="C26" s="34">
        <f>IF(PD_rang!G28=0," ",PD_rang!G28)</f>
        <v>7249.27</v>
      </c>
      <c r="E26" s="30" t="str">
        <f>IF(PD_rang!L28=0," ",PD_rang!L28)</f>
        <v>Orkdal</v>
      </c>
      <c r="F26" s="30">
        <f>IF(PD_rang!M28=0," ",PD_rang!M28)</f>
        <v>35</v>
      </c>
      <c r="H26" s="30" t="str">
        <f>IF(PD_rang!R28=0," ",PD_rang!R28)</f>
        <v>Namdalseid</v>
      </c>
      <c r="I26" s="32">
        <f>IF(PD_rang!S28=0," ",PD_rang!S28)</f>
        <v>228.13838775510203</v>
      </c>
    </row>
    <row r="27" spans="2:9" x14ac:dyDescent="0.25">
      <c r="B27" s="30" t="str">
        <f>IF(PD_rang!F29=0," ",PD_rang!F29)</f>
        <v>Bjugn</v>
      </c>
      <c r="C27" s="34">
        <f>IF(PD_rang!G29=0," ",PD_rang!G29)</f>
        <v>7046.7169999999996</v>
      </c>
      <c r="E27" s="30" t="str">
        <f>IF(PD_rang!L29=0," ",PD_rang!L29)</f>
        <v>Selbu</v>
      </c>
      <c r="F27" s="30">
        <f>IF(PD_rang!M29=0," ",PD_rang!M29)</f>
        <v>34</v>
      </c>
      <c r="H27" s="30" t="str">
        <f>IF(PD_rang!R29=0," ",PD_rang!R29)</f>
        <v>Namsos</v>
      </c>
      <c r="I27" s="32">
        <f>IF(PD_rang!S29=0," ",PD_rang!S29)</f>
        <v>226.70068421052633</v>
      </c>
    </row>
    <row r="28" spans="2:9" x14ac:dyDescent="0.25">
      <c r="B28" s="30" t="str">
        <f>IF(PD_rang!F30=0," ",PD_rang!F30)</f>
        <v>Hemne</v>
      </c>
      <c r="C28" s="34">
        <f>IF(PD_rang!G30=0," ",PD_rang!G30)</f>
        <v>6950.2039999999997</v>
      </c>
      <c r="E28" s="30" t="str">
        <f>IF(PD_rang!L30=0," ",PD_rang!L30)</f>
        <v>Røros</v>
      </c>
      <c r="F28" s="30">
        <f>IF(PD_rang!M30=0," ",PD_rang!M30)</f>
        <v>33</v>
      </c>
      <c r="H28" s="30" t="str">
        <f>IF(PD_rang!R30=0," ",PD_rang!R30)</f>
        <v>Overhalla</v>
      </c>
      <c r="I28" s="32">
        <f>IF(PD_rang!S30=0," ",PD_rang!S30)</f>
        <v>225.9158085106383</v>
      </c>
    </row>
    <row r="29" spans="2:9" x14ac:dyDescent="0.25">
      <c r="B29" s="30" t="str">
        <f>IF(PD_rang!F31=0," ",PD_rang!F31)</f>
        <v>Ørland</v>
      </c>
      <c r="C29" s="34">
        <f>IF(PD_rang!G31=0," ",PD_rang!G31)</f>
        <v>6294.8180000000002</v>
      </c>
      <c r="E29" s="30" t="str">
        <f>IF(PD_rang!L31=0," ",PD_rang!L31)</f>
        <v>Høylandet</v>
      </c>
      <c r="F29" s="30">
        <f>IF(PD_rang!M31=0," ",PD_rang!M31)</f>
        <v>30</v>
      </c>
      <c r="H29" s="30" t="str">
        <f>IF(PD_rang!R31=0," ",PD_rang!R31)</f>
        <v>Lierne</v>
      </c>
      <c r="I29" s="32">
        <f>IF(PD_rang!S31=0," ",PD_rang!S31)</f>
        <v>224.67623529411765</v>
      </c>
    </row>
    <row r="30" spans="2:9" x14ac:dyDescent="0.25">
      <c r="B30" s="30" t="str">
        <f>IF(PD_rang!F32=0," ",PD_rang!F32)</f>
        <v>Røros</v>
      </c>
      <c r="C30" s="34">
        <f>IF(PD_rang!G32=0," ",PD_rang!G32)</f>
        <v>6159.3310000000001</v>
      </c>
      <c r="E30" s="30" t="str">
        <f>IF(PD_rang!L32=0," ",PD_rang!L32)</f>
        <v>Hemne</v>
      </c>
      <c r="F30" s="30">
        <f>IF(PD_rang!M32=0," ",PD_rang!M32)</f>
        <v>30</v>
      </c>
      <c r="H30" s="30" t="str">
        <f>IF(PD_rang!R32=0," ",PD_rang!R32)</f>
        <v>Rindal</v>
      </c>
      <c r="I30" s="32">
        <f>IF(PD_rang!S32=0," ",PD_rang!S32)</f>
        <v>221.67014893617022</v>
      </c>
    </row>
    <row r="31" spans="2:9" x14ac:dyDescent="0.25">
      <c r="B31" s="30" t="str">
        <f>IF(PD_rang!F33=0," ",PD_rang!F33)</f>
        <v>Stjørdal</v>
      </c>
      <c r="C31" s="34">
        <f>IF(PD_rang!G33=0," ",PD_rang!G33)</f>
        <v>5942.75</v>
      </c>
      <c r="E31" s="30" t="str">
        <f>IF(PD_rang!L33=0," ",PD_rang!L33)</f>
        <v>Bjugn</v>
      </c>
      <c r="F31" s="30">
        <f>IF(PD_rang!M33=0," ",PD_rang!M33)</f>
        <v>28</v>
      </c>
      <c r="H31" s="30" t="str">
        <f>IF(PD_rang!R33=0," ",PD_rang!R33)</f>
        <v>Verdal</v>
      </c>
      <c r="I31" s="32">
        <f>IF(PD_rang!S33=0," ",PD_rang!S33)</f>
        <v>216.48666666666665</v>
      </c>
    </row>
    <row r="32" spans="2:9" x14ac:dyDescent="0.25">
      <c r="B32" s="30" t="str">
        <f>IF(PD_rang!F34=0," ",PD_rang!F34)</f>
        <v>Grong</v>
      </c>
      <c r="C32" s="34">
        <f>IF(PD_rang!G34=0," ",PD_rang!G34)</f>
        <v>5838.9080000000004</v>
      </c>
      <c r="E32" s="30" t="str">
        <f>IF(PD_rang!L34=0," ",PD_rang!L34)</f>
        <v>Agdenes</v>
      </c>
      <c r="F32" s="30">
        <f>IF(PD_rang!M34=0," ",PD_rang!M34)</f>
        <v>28</v>
      </c>
      <c r="H32" s="30" t="str">
        <f>IF(PD_rang!R34=0," ",PD_rang!R34)</f>
        <v>Indre Fosen</v>
      </c>
      <c r="I32" s="32">
        <f>IF(PD_rang!S34=0," ",PD_rang!S34)</f>
        <v>214.62325000000001</v>
      </c>
    </row>
    <row r="33" spans="2:9" x14ac:dyDescent="0.25">
      <c r="B33" s="30" t="str">
        <f>IF(PD_rang!F35=0," ",PD_rang!F35)</f>
        <v>Agdenes</v>
      </c>
      <c r="C33" s="34">
        <f>IF(PD_rang!G35=0," ",PD_rang!G35)</f>
        <v>5703.4219999999996</v>
      </c>
      <c r="E33" s="30" t="str">
        <f>IF(PD_rang!L35=0," ",PD_rang!L35)</f>
        <v>Ørland</v>
      </c>
      <c r="F33" s="30">
        <f>IF(PD_rang!M35=0," ",PD_rang!M35)</f>
        <v>25</v>
      </c>
      <c r="H33" s="30" t="str">
        <f>IF(PD_rang!R35=0," ",PD_rang!R35)</f>
        <v>Roan</v>
      </c>
      <c r="I33" s="32">
        <f>IF(PD_rang!S35=0," ",PD_rang!S35)</f>
        <v>213.590125</v>
      </c>
    </row>
    <row r="34" spans="2:9" x14ac:dyDescent="0.25">
      <c r="B34" s="30" t="str">
        <f>IF(PD_rang!F36=0," ",PD_rang!F36)</f>
        <v>Vikna</v>
      </c>
      <c r="C34" s="34">
        <f>IF(PD_rang!G36=0," ",PD_rang!G36)</f>
        <v>5433.683</v>
      </c>
      <c r="E34" s="30" t="str">
        <f>IF(PD_rang!L36=0," ",PD_rang!L36)</f>
        <v>Vikna</v>
      </c>
      <c r="F34" s="30">
        <f>IF(PD_rang!M36=0," ",PD_rang!M36)</f>
        <v>23</v>
      </c>
      <c r="H34" s="30" t="str">
        <f>IF(PD_rang!R36=0," ",PD_rang!R36)</f>
        <v>Inderøy</v>
      </c>
      <c r="I34" s="32">
        <f>IF(PD_rang!S36=0," ",PD_rang!S36)</f>
        <v>210.56990740740741</v>
      </c>
    </row>
    <row r="35" spans="2:9" x14ac:dyDescent="0.25">
      <c r="B35" s="30" t="str">
        <f>IF(PD_rang!F37=0," ",PD_rang!F37)</f>
        <v>Høylandet</v>
      </c>
      <c r="C35" s="34">
        <f>IF(PD_rang!G37=0," ",PD_rang!G37)</f>
        <v>5412.44</v>
      </c>
      <c r="E35" s="30" t="str">
        <f>IF(PD_rang!L37=0," ",PD_rang!L37)</f>
        <v>Trondheim</v>
      </c>
      <c r="F35" s="30">
        <f>IF(PD_rang!M37=0," ",PD_rang!M37)</f>
        <v>22</v>
      </c>
      <c r="H35" s="30" t="str">
        <f>IF(PD_rang!R37=0," ",PD_rang!R37)</f>
        <v>Skaun</v>
      </c>
      <c r="I35" s="32">
        <f>IF(PD_rang!S37=0," ",PD_rang!S37)</f>
        <v>205.85720000000001</v>
      </c>
    </row>
    <row r="36" spans="2:9" x14ac:dyDescent="0.25">
      <c r="B36" s="30" t="str">
        <f>IF(PD_rang!F38=0," ",PD_rang!F38)</f>
        <v>Namsos</v>
      </c>
      <c r="C36" s="34">
        <f>IF(PD_rang!G38=0," ",PD_rang!G38)</f>
        <v>4307.3130000000001</v>
      </c>
      <c r="E36" s="30" t="str">
        <f>IF(PD_rang!L38=0," ",PD_rang!L38)</f>
        <v>Leka</v>
      </c>
      <c r="F36" s="30">
        <f>IF(PD_rang!M38=0," ",PD_rang!M38)</f>
        <v>20</v>
      </c>
      <c r="H36" s="30" t="str">
        <f>IF(PD_rang!R38=0," ",PD_rang!R38)</f>
        <v>Agdenes</v>
      </c>
      <c r="I36" s="32">
        <f>IF(PD_rang!S38=0," ",PD_rang!S38)</f>
        <v>203.69364285714286</v>
      </c>
    </row>
    <row r="37" spans="2:9" x14ac:dyDescent="0.25">
      <c r="B37" s="30" t="str">
        <f>IF(PD_rang!F39=0," ",PD_rang!F39)</f>
        <v>Lierne</v>
      </c>
      <c r="C37" s="34">
        <f>IF(PD_rang!G39=0," ",PD_rang!G39)</f>
        <v>3819.4960000000001</v>
      </c>
      <c r="E37" s="30" t="str">
        <f>IF(PD_rang!L39=0," ",PD_rang!L39)</f>
        <v>Namsos</v>
      </c>
      <c r="F37" s="30">
        <f>IF(PD_rang!M39=0," ",PD_rang!M39)</f>
        <v>19</v>
      </c>
      <c r="H37" s="30" t="str">
        <f>IF(PD_rang!R39=0," ",PD_rang!R39)</f>
        <v>Snåsa</v>
      </c>
      <c r="I37" s="32">
        <f>IF(PD_rang!S39=0," ",PD_rang!S39)</f>
        <v>201.39980487804877</v>
      </c>
    </row>
    <row r="38" spans="2:9" x14ac:dyDescent="0.25">
      <c r="B38" s="30" t="str">
        <f>IF(PD_rang!F40=0," ",PD_rang!F40)</f>
        <v>Fosnes</v>
      </c>
      <c r="C38" s="34">
        <f>IF(PD_rang!G40=0," ",PD_rang!G40)</f>
        <v>3813.2020000000002</v>
      </c>
      <c r="E38" s="30" t="str">
        <f>IF(PD_rang!L40=0," ",PD_rang!L40)</f>
        <v>Holtålen</v>
      </c>
      <c r="F38" s="30">
        <f>IF(PD_rang!M40=0," ",PD_rang!M40)</f>
        <v>18</v>
      </c>
      <c r="H38" s="30" t="str">
        <f>IF(PD_rang!R40=0," ",PD_rang!R40)</f>
        <v>Melhus</v>
      </c>
      <c r="I38" s="32">
        <f>IF(PD_rang!S40=0," ",PD_rang!S40)</f>
        <v>193.99882608695651</v>
      </c>
    </row>
    <row r="39" spans="2:9" x14ac:dyDescent="0.25">
      <c r="B39" s="30" t="str">
        <f>IF(PD_rang!F41=0," ",PD_rang!F41)</f>
        <v>Osen</v>
      </c>
      <c r="C39" s="34">
        <f>IF(PD_rang!G41=0," ",PD_rang!G41)</f>
        <v>3427.973</v>
      </c>
      <c r="E39" s="30" t="str">
        <f>IF(PD_rang!L41=0," ",PD_rang!L41)</f>
        <v>Snillfjord</v>
      </c>
      <c r="F39" s="30">
        <f>IF(PD_rang!M41=0," ",PD_rang!M41)</f>
        <v>17</v>
      </c>
      <c r="H39" s="30" t="str">
        <f>IF(PD_rang!R41=0," ",PD_rang!R41)</f>
        <v>Snillfjord</v>
      </c>
      <c r="I39" s="32">
        <f>IF(PD_rang!S41=0," ",PD_rang!S41)</f>
        <v>192.0950588235294</v>
      </c>
    </row>
    <row r="40" spans="2:9" x14ac:dyDescent="0.25">
      <c r="B40" s="30" t="str">
        <f>IF(PD_rang!F42=0," ",PD_rang!F42)</f>
        <v>Roan</v>
      </c>
      <c r="C40" s="34">
        <f>IF(PD_rang!G42=0," ",PD_rang!G42)</f>
        <v>3417.442</v>
      </c>
      <c r="E40" s="30" t="str">
        <f>IF(PD_rang!L42=0," ",PD_rang!L42)</f>
        <v>Lierne</v>
      </c>
      <c r="F40" s="30">
        <f>IF(PD_rang!M42=0," ",PD_rang!M42)</f>
        <v>17</v>
      </c>
      <c r="H40" s="30" t="str">
        <f>IF(PD_rang!R42=0," ",PD_rang!R42)</f>
        <v>Tydal</v>
      </c>
      <c r="I40" s="32">
        <f>IF(PD_rang!S42=0," ",PD_rang!S42)</f>
        <v>191.44269230769231</v>
      </c>
    </row>
    <row r="41" spans="2:9" x14ac:dyDescent="0.25">
      <c r="B41" s="30" t="str">
        <f>IF(PD_rang!F43=0," ",PD_rang!F43)</f>
        <v>Trondheim</v>
      </c>
      <c r="C41" s="34">
        <f>IF(PD_rang!G43=0," ",PD_rang!G43)</f>
        <v>3273.5309999999999</v>
      </c>
      <c r="E41" s="30" t="str">
        <f>IF(PD_rang!L43=0," ",PD_rang!L43)</f>
        <v>Grong</v>
      </c>
      <c r="F41" s="30">
        <f>IF(PD_rang!M43=0," ",PD_rang!M43)</f>
        <v>17</v>
      </c>
      <c r="H41" s="30" t="str">
        <f>IF(PD_rang!R43=0," ",PD_rang!R43)</f>
        <v>Røros</v>
      </c>
      <c r="I41" s="32">
        <f>IF(PD_rang!S43=0," ",PD_rang!S43)</f>
        <v>186.64639393939396</v>
      </c>
    </row>
    <row r="42" spans="2:9" x14ac:dyDescent="0.25">
      <c r="B42" s="30" t="str">
        <f>IF(PD_rang!F44=0," ",PD_rang!F44)</f>
        <v>Snillfjord</v>
      </c>
      <c r="C42" s="34">
        <f>IF(PD_rang!G44=0," ",PD_rang!G44)</f>
        <v>3265.616</v>
      </c>
      <c r="E42" s="30" t="str">
        <f>IF(PD_rang!L44=0," ",PD_rang!L44)</f>
        <v>Roan</v>
      </c>
      <c r="F42" s="30">
        <f>IF(PD_rang!M44=0," ",PD_rang!M44)</f>
        <v>16</v>
      </c>
      <c r="H42" s="30" t="str">
        <f>IF(PD_rang!R44=0," ",PD_rang!R44)</f>
        <v>Malvik</v>
      </c>
      <c r="I42" s="32">
        <f>IF(PD_rang!S44=0," ",PD_rang!S44)</f>
        <v>185.58733333333333</v>
      </c>
    </row>
    <row r="43" spans="2:9" x14ac:dyDescent="0.25">
      <c r="B43" s="30" t="str">
        <f>IF(PD_rang!F45=0," ",PD_rang!F45)</f>
        <v>Skaun</v>
      </c>
      <c r="C43" s="34">
        <f>IF(PD_rang!G45=0," ",PD_rang!G45)</f>
        <v>3087.8580000000002</v>
      </c>
      <c r="E43" s="30" t="str">
        <f>IF(PD_rang!L45=0," ",PD_rang!L45)</f>
        <v>Verran</v>
      </c>
      <c r="F43" s="30">
        <f>IF(PD_rang!M45=0," ",PD_rang!M45)</f>
        <v>15</v>
      </c>
      <c r="H43" s="30" t="str">
        <f>IF(PD_rang!R45=0," ",PD_rang!R45)</f>
        <v>Høylandet</v>
      </c>
      <c r="I43" s="32">
        <f>IF(PD_rang!S45=0," ",PD_rang!S45)</f>
        <v>180.41466666666665</v>
      </c>
    </row>
    <row r="44" spans="2:9" x14ac:dyDescent="0.25">
      <c r="B44" s="30" t="str">
        <f>IF(PD_rang!F46=0," ",PD_rang!F46)</f>
        <v>Leka</v>
      </c>
      <c r="C44" s="34">
        <f>IF(PD_rang!G46=0," ",PD_rang!G46)</f>
        <v>2884.6759999999999</v>
      </c>
      <c r="E44" s="30" t="str">
        <f>IF(PD_rang!L46=0," ",PD_rang!L46)</f>
        <v>Skaun</v>
      </c>
      <c r="F44" s="30">
        <f>IF(PD_rang!M46=0," ",PD_rang!M46)</f>
        <v>15</v>
      </c>
      <c r="H44" s="30" t="str">
        <f>IF(PD_rang!R46=0," ",PD_rang!R46)</f>
        <v>Frøya</v>
      </c>
      <c r="I44" s="32">
        <f>IF(PD_rang!S46=0," ",PD_rang!S46)</f>
        <v>175.298</v>
      </c>
    </row>
    <row r="45" spans="2:9" x14ac:dyDescent="0.25">
      <c r="B45" s="30" t="str">
        <f>IF(PD_rang!F47=0," ",PD_rang!F47)</f>
        <v>Tydal</v>
      </c>
      <c r="C45" s="34">
        <f>IF(PD_rang!G47=0," ",PD_rang!G47)</f>
        <v>2488.7550000000001</v>
      </c>
      <c r="E45" s="30" t="str">
        <f>IF(PD_rang!L47=0," ",PD_rang!L47)</f>
        <v>Fosnes</v>
      </c>
      <c r="F45" s="30">
        <f>IF(PD_rang!M47=0," ",PD_rang!M47)</f>
        <v>14</v>
      </c>
      <c r="H45" s="30" t="str">
        <f>IF(PD_rang!R47=0," ",PD_rang!R47)</f>
        <v>Oppdal</v>
      </c>
      <c r="I45" s="32">
        <f>IF(PD_rang!S47=0," ",PD_rang!S47)</f>
        <v>173.38175000000001</v>
      </c>
    </row>
    <row r="46" spans="2:9" x14ac:dyDescent="0.25">
      <c r="B46" s="30" t="str">
        <f>IF(PD_rang!F48=0," ",PD_rang!F48)</f>
        <v>Verran</v>
      </c>
      <c r="C46" s="34">
        <f>IF(PD_rang!G48=0," ",PD_rang!G48)</f>
        <v>2279.6109999999999</v>
      </c>
      <c r="E46" s="30" t="str">
        <f>IF(PD_rang!L48=0," ",PD_rang!L48)</f>
        <v>Osen</v>
      </c>
      <c r="F46" s="30">
        <f>IF(PD_rang!M48=0," ",PD_rang!M48)</f>
        <v>13</v>
      </c>
      <c r="H46" s="30" t="str">
        <f>IF(PD_rang!R48=0," ",PD_rang!R48)</f>
        <v>Rennebu</v>
      </c>
      <c r="I46" s="32">
        <f>IF(PD_rang!S48=0," ",PD_rang!S48)</f>
        <v>164.75613636363636</v>
      </c>
    </row>
    <row r="47" spans="2:9" x14ac:dyDescent="0.25">
      <c r="B47" s="30" t="str">
        <f>IF(PD_rang!F49=0," ",PD_rang!F49)</f>
        <v>Malvik</v>
      </c>
      <c r="C47" s="34">
        <f>IF(PD_rang!G49=0," ",PD_rang!G49)</f>
        <v>2227.0479999999998</v>
      </c>
      <c r="E47" s="30" t="str">
        <f>IF(PD_rang!L49=0," ",PD_rang!L49)</f>
        <v>Tydal</v>
      </c>
      <c r="F47" s="30">
        <f>IF(PD_rang!M49=0," ",PD_rang!M49)</f>
        <v>13</v>
      </c>
      <c r="H47" s="30" t="str">
        <f>IF(PD_rang!R49=0," ",PD_rang!R49)</f>
        <v>Frosta</v>
      </c>
      <c r="I47" s="32">
        <f>IF(PD_rang!S49=0," ",PD_rang!S49)</f>
        <v>157.2105</v>
      </c>
    </row>
    <row r="48" spans="2:9" x14ac:dyDescent="0.25">
      <c r="B48" s="30" t="str">
        <f>IF(PD_rang!F50=0," ",PD_rang!F50)</f>
        <v>Holtålen</v>
      </c>
      <c r="C48" s="34">
        <f>IF(PD_rang!G50=0," ",PD_rang!G50)</f>
        <v>2085.1990000000001</v>
      </c>
      <c r="E48" s="30" t="str">
        <f>IF(PD_rang!L50=0," ",PD_rang!L50)</f>
        <v>Malvik</v>
      </c>
      <c r="F48" s="30">
        <f>IF(PD_rang!M50=0," ",PD_rang!M50)</f>
        <v>12</v>
      </c>
      <c r="H48" s="30" t="str">
        <f>IF(PD_rang!R50=0," ",PD_rang!R50)</f>
        <v>Stjørdal</v>
      </c>
      <c r="I48" s="32">
        <f>IF(PD_rang!S50=0," ",PD_rang!S50)</f>
        <v>152.37820512820514</v>
      </c>
    </row>
    <row r="49" spans="2:9" x14ac:dyDescent="0.25">
      <c r="B49" s="30" t="str">
        <f>IF(PD_rang!F51=0," ",PD_rang!F51)</f>
        <v>Namsskogan</v>
      </c>
      <c r="C49" s="34">
        <f>IF(PD_rang!G51=0," ",PD_rang!G51)</f>
        <v>1890.6780000000001</v>
      </c>
      <c r="E49" s="30" t="str">
        <f>IF(PD_rang!L51=0," ",PD_rang!L51)</f>
        <v>Hitra</v>
      </c>
      <c r="F49" s="30">
        <f>IF(PD_rang!M51=0," ",PD_rang!M51)</f>
        <v>12</v>
      </c>
      <c r="H49" s="30" t="str">
        <f>IF(PD_rang!R51=0," ",PD_rang!R51)</f>
        <v>Verran</v>
      </c>
      <c r="I49" s="32">
        <f>IF(PD_rang!S51=0," ",PD_rang!S51)</f>
        <v>151.97406666666669</v>
      </c>
    </row>
    <row r="50" spans="2:9" x14ac:dyDescent="0.25">
      <c r="B50" s="30" t="str">
        <f>IF(PD_rang!F52=0," ",PD_rang!F52)</f>
        <v>Flatanger</v>
      </c>
      <c r="C50" s="34">
        <f>IF(PD_rang!G52=0," ",PD_rang!G52)</f>
        <v>1883.184</v>
      </c>
      <c r="E50" s="30" t="str">
        <f>IF(PD_rang!L52=0," ",PD_rang!L52)</f>
        <v>Flatanger</v>
      </c>
      <c r="F50" s="30">
        <f>IF(PD_rang!M52=0," ",PD_rang!M52)</f>
        <v>8</v>
      </c>
      <c r="H50" s="30" t="str">
        <f>IF(PD_rang!R52=0," ",PD_rang!R52)</f>
        <v>Klæbu</v>
      </c>
      <c r="I50" s="32">
        <f>IF(PD_rang!S52=0," ",PD_rang!S52)</f>
        <v>151.36114285714288</v>
      </c>
    </row>
    <row r="51" spans="2:9" x14ac:dyDescent="0.25">
      <c r="B51" s="30" t="str">
        <f>IF(PD_rang!F53=0," ",PD_rang!F53)</f>
        <v>Hitra</v>
      </c>
      <c r="C51" s="34">
        <f>IF(PD_rang!G53=0," ",PD_rang!G53)</f>
        <v>1378.3789999999999</v>
      </c>
      <c r="E51" s="30" t="str">
        <f>IF(PD_rang!L53=0," ",PD_rang!L53)</f>
        <v>Namsskogan</v>
      </c>
      <c r="F51" s="30">
        <f>IF(PD_rang!M53=0," ",PD_rang!M53)</f>
        <v>8</v>
      </c>
      <c r="H51" s="30" t="str">
        <f>IF(PD_rang!R53=0," ",PD_rang!R53)</f>
        <v>Trondheim</v>
      </c>
      <c r="I51" s="32">
        <f>IF(PD_rang!S53=0," ",PD_rang!S53)</f>
        <v>148.79686363636364</v>
      </c>
    </row>
    <row r="52" spans="2:9" x14ac:dyDescent="0.25">
      <c r="B52" s="30" t="str">
        <f>IF(PD_rang!F54=0," ",PD_rang!F54)</f>
        <v>Frosta</v>
      </c>
      <c r="C52" s="34">
        <f>IF(PD_rang!G54=0," ",PD_rang!G54)</f>
        <v>1257.684</v>
      </c>
      <c r="E52" s="30" t="str">
        <f>IF(PD_rang!L54=0," ",PD_rang!L54)</f>
        <v>Frosta</v>
      </c>
      <c r="F52" s="30">
        <f>IF(PD_rang!M54=0," ",PD_rang!M54)</f>
        <v>8</v>
      </c>
      <c r="H52" s="30" t="str">
        <f>IF(PD_rang!R54=0," ",PD_rang!R54)</f>
        <v>Midtre Gauldal</v>
      </c>
      <c r="I52" s="32">
        <f>IF(PD_rang!S54=0," ",PD_rang!S54)</f>
        <v>146.49511111111113</v>
      </c>
    </row>
    <row r="53" spans="2:9" x14ac:dyDescent="0.25">
      <c r="B53" s="30" t="str">
        <f>IF(PD_rang!F55=0," ",PD_rang!F55)</f>
        <v>Klæbu</v>
      </c>
      <c r="C53" s="34">
        <f>IF(PD_rang!G55=0," ",PD_rang!G55)</f>
        <v>1059.528</v>
      </c>
      <c r="E53" s="30" t="str">
        <f>IF(PD_rang!L55=0," ",PD_rang!L55)</f>
        <v>Klæbu</v>
      </c>
      <c r="F53" s="30">
        <f>IF(PD_rang!M55=0," ",PD_rang!M55)</f>
        <v>7</v>
      </c>
      <c r="H53" s="30" t="str">
        <f>IF(PD_rang!R55=0," ",PD_rang!R55)</f>
        <v>Leka</v>
      </c>
      <c r="I53" s="32">
        <f>IF(PD_rang!S55=0," ",PD_rang!S55)</f>
        <v>144.2338</v>
      </c>
    </row>
    <row r="54" spans="2:9" x14ac:dyDescent="0.25">
      <c r="B54" s="30" t="str">
        <f>IF(PD_rang!F56=0," ",PD_rang!F56)</f>
        <v>Meråker</v>
      </c>
      <c r="C54" s="34">
        <f>IF(PD_rang!G56=0," ",PD_rang!G56)</f>
        <v>588.73599999999999</v>
      </c>
      <c r="E54" s="30" t="str">
        <f>IF(PD_rang!L56=0," ",PD_rang!L56)</f>
        <v>Røyrvik</v>
      </c>
      <c r="F54" s="30">
        <f>IF(PD_rang!M56=0," ",PD_rang!M56)</f>
        <v>4</v>
      </c>
      <c r="H54" s="30" t="str">
        <f>IF(PD_rang!R56=0," ",PD_rang!R56)</f>
        <v>Holtålen</v>
      </c>
      <c r="I54" s="32">
        <f>IF(PD_rang!S56=0," ",PD_rang!S56)</f>
        <v>115.84438888888889</v>
      </c>
    </row>
    <row r="55" spans="2:9" x14ac:dyDescent="0.25">
      <c r="B55" s="30" t="str">
        <f>IF(PD_rang!F57=0," ",PD_rang!F57)</f>
        <v>Frøya</v>
      </c>
      <c r="C55" s="34">
        <f>IF(PD_rang!G57=0," ",PD_rang!G57)</f>
        <v>525.89400000000001</v>
      </c>
      <c r="E55" s="30" t="str">
        <f>IF(PD_rang!L57=0," ",PD_rang!L57)</f>
        <v>Frøya</v>
      </c>
      <c r="F55" s="30">
        <f>IF(PD_rang!M57=0," ",PD_rang!M57)</f>
        <v>3</v>
      </c>
      <c r="H55" s="30" t="str">
        <f>IF(PD_rang!R57=0," ",PD_rang!R57)</f>
        <v>Hitra</v>
      </c>
      <c r="I55" s="32">
        <f>IF(PD_rang!S57=0," ",PD_rang!S57)</f>
        <v>114.86491666666667</v>
      </c>
    </row>
    <row r="56" spans="2:9" x14ac:dyDescent="0.25">
      <c r="B56" s="30" t="str">
        <f>IF(PD_rang!F58=0," ",PD_rang!F58)</f>
        <v>Røyrvik</v>
      </c>
      <c r="C56" s="34">
        <f>IF(PD_rang!G58=0," ",PD_rang!G58)</f>
        <v>398.339</v>
      </c>
      <c r="E56" s="30" t="str">
        <f>IF(PD_rang!L58=0," ",PD_rang!L58)</f>
        <v>Meråker</v>
      </c>
      <c r="F56" s="30">
        <f>IF(PD_rang!M58=0," ",PD_rang!M58)</f>
        <v>2</v>
      </c>
      <c r="H56" s="30" t="str">
        <f>IF(PD_rang!R58=0," ",PD_rang!R58)</f>
        <v>Røyrvik</v>
      </c>
      <c r="I56" s="32">
        <f>IF(PD_rang!S58=0," ",PD_rang!S58)</f>
        <v>99.58475</v>
      </c>
    </row>
    <row r="57" spans="2:9" x14ac:dyDescent="0.25">
      <c r="B57" s="30" t="str">
        <f>IF(PD_rang!F59=0," ",PD_rang!F59)</f>
        <v>Totalsum</v>
      </c>
      <c r="C57" s="34">
        <f>IF(PD_rang!G59=0," ",PD_rang!G59)</f>
        <v>329776.21100000001</v>
      </c>
      <c r="E57" s="30" t="str">
        <f>IF(PD_rang!L59=0," ",PD_rang!L59)</f>
        <v>Totalsum</v>
      </c>
      <c r="F57" s="30">
        <f>IF(PD_rang!M59=0," ",PD_rang!M59)</f>
        <v>1532</v>
      </c>
      <c r="H57" s="30" t="str">
        <f>IF(PD_rang!R59=0," ",PD_rang!R59)</f>
        <v>gjsn region</v>
      </c>
      <c r="I57" s="32">
        <f>IF(PD_rang!S59=0," ",PD_rang!S59)</f>
        <v>208.9135210072898</v>
      </c>
    </row>
    <row r="58" spans="2:9" x14ac:dyDescent="0.25">
      <c r="B58" s="26" t="str">
        <f>IF(PD_rang!F60=0," ",PD_rang!F60)</f>
        <v xml:space="preserve"> </v>
      </c>
      <c r="C58" s="27" t="str">
        <f>IF(PD_rang!G60=0," ",PD_rang!G60)</f>
        <v xml:space="preserve"> </v>
      </c>
      <c r="E58" s="26" t="str">
        <f>IF(PD_rang!L60=0," ",PD_rang!L60)</f>
        <v xml:space="preserve"> </v>
      </c>
      <c r="F58" s="26" t="str">
        <f>IF(PD_rang!M60=0," ",PD_rang!M60)</f>
        <v xml:space="preserve"> </v>
      </c>
      <c r="H58" s="26" t="str">
        <f>IF(PD_rang!R60=0," ",PD_rang!R60)</f>
        <v xml:space="preserve"> </v>
      </c>
      <c r="I58" s="28" t="str">
        <f>IF(PD_rang!S60=0," ",PD_rang!S60)</f>
        <v xml:space="preserve"> </v>
      </c>
    </row>
    <row r="59" spans="2:9" x14ac:dyDescent="0.25">
      <c r="B59" s="26" t="str">
        <f>IF(PD_rang!F61=0," ",PD_rang!F61)</f>
        <v xml:space="preserve"> </v>
      </c>
      <c r="C59" s="27" t="str">
        <f>IF(PD_rang!G61=0," ",PD_rang!G61)</f>
        <v xml:space="preserve"> </v>
      </c>
      <c r="E59" s="26" t="str">
        <f>IF(PD_rang!L61=0," ",PD_rang!L61)</f>
        <v xml:space="preserve"> </v>
      </c>
      <c r="F59" s="26" t="str">
        <f>IF(PD_rang!M61=0," ",PD_rang!M61)</f>
        <v xml:space="preserve"> </v>
      </c>
      <c r="H59" s="26" t="str">
        <f>IF(PD_rang!R61=0," ",PD_rang!R61)</f>
        <v xml:space="preserve"> </v>
      </c>
      <c r="I59" s="28" t="str">
        <f>IF(PD_rang!S61=0," ",PD_rang!S61)</f>
        <v xml:space="preserve"> </v>
      </c>
    </row>
    <row r="60" spans="2:9" x14ac:dyDescent="0.25">
      <c r="B60" s="26" t="str">
        <f>IF(PD_rang!F62=0," ",PD_rang!F62)</f>
        <v xml:space="preserve"> </v>
      </c>
      <c r="C60" s="27" t="str">
        <f>IF(PD_rang!G62=0," ",PD_rang!G62)</f>
        <v xml:space="preserve"> </v>
      </c>
      <c r="E60" s="26" t="str">
        <f>IF(PD_rang!L62=0," ",PD_rang!L62)</f>
        <v xml:space="preserve"> </v>
      </c>
      <c r="F60" s="26" t="str">
        <f>IF(PD_rang!M62=0," ",PD_rang!M62)</f>
        <v xml:space="preserve"> </v>
      </c>
      <c r="H60" s="26" t="str">
        <f>IF(PD_rang!R62=0," ",PD_rang!R62)</f>
        <v xml:space="preserve"> </v>
      </c>
      <c r="I60" s="28" t="str">
        <f>IF(PD_rang!S62=0," ",PD_rang!S62)</f>
        <v xml:space="preserve"> </v>
      </c>
    </row>
    <row r="61" spans="2:9" x14ac:dyDescent="0.25">
      <c r="B61" s="26" t="str">
        <f>IF(PD_rang!F63=0," ",PD_rang!F63)</f>
        <v xml:space="preserve"> </v>
      </c>
      <c r="C61" s="27" t="str">
        <f>IF(PD_rang!G63=0," ",PD_rang!G63)</f>
        <v xml:space="preserve"> </v>
      </c>
      <c r="E61" s="26" t="str">
        <f>IF(PD_rang!L63=0," ",PD_rang!L63)</f>
        <v xml:space="preserve"> </v>
      </c>
      <c r="F61" s="26" t="str">
        <f>IF(PD_rang!M63=0," ",PD_rang!M63)</f>
        <v xml:space="preserve"> </v>
      </c>
      <c r="H61" s="26" t="str">
        <f>IF(PD_rang!R63=0," ",PD_rang!R63)</f>
        <v xml:space="preserve"> </v>
      </c>
      <c r="I61" s="28" t="str">
        <f>IF(PD_rang!S63=0," ",PD_rang!S63)</f>
        <v xml:space="preserve"> </v>
      </c>
    </row>
    <row r="62" spans="2:9" x14ac:dyDescent="0.25">
      <c r="B62" s="26" t="str">
        <f>IF(PD_rang!F64=0," ",PD_rang!F64)</f>
        <v xml:space="preserve"> </v>
      </c>
      <c r="C62" s="27" t="str">
        <f>IF(PD_rang!G64=0," ",PD_rang!G64)</f>
        <v xml:space="preserve"> </v>
      </c>
      <c r="E62" s="26" t="str">
        <f>IF(PD_rang!L64=0," ",PD_rang!L64)</f>
        <v xml:space="preserve"> </v>
      </c>
      <c r="F62" s="26" t="str">
        <f>IF(PD_rang!M64=0," ",PD_rang!M64)</f>
        <v xml:space="preserve"> </v>
      </c>
      <c r="H62" s="26" t="str">
        <f>IF(PD_rang!R64=0," ",PD_rang!R64)</f>
        <v xml:space="preserve"> </v>
      </c>
      <c r="I62" s="28" t="str">
        <f>IF(PD_rang!S64=0," ",PD_rang!S64)</f>
        <v xml:space="preserve"> </v>
      </c>
    </row>
    <row r="63" spans="2:9" x14ac:dyDescent="0.25">
      <c r="B63" s="26" t="str">
        <f>IF(PD_rang!F65=0," ",PD_rang!F65)</f>
        <v xml:space="preserve"> </v>
      </c>
      <c r="C63" s="27" t="str">
        <f>IF(PD_rang!G65=0," ",PD_rang!G65)</f>
        <v xml:space="preserve"> </v>
      </c>
      <c r="E63" s="26" t="str">
        <f>IF(PD_rang!L65=0," ",PD_rang!L65)</f>
        <v xml:space="preserve"> </v>
      </c>
      <c r="F63" s="26" t="str">
        <f>IF(PD_rang!M65=0," ",PD_rang!M65)</f>
        <v xml:space="preserve"> </v>
      </c>
      <c r="H63" s="26" t="str">
        <f>IF(PD_rang!R65=0," ",PD_rang!R65)</f>
        <v xml:space="preserve"> </v>
      </c>
      <c r="I63" s="28" t="str">
        <f>IF(PD_rang!S65=0," ",PD_rang!S65)</f>
        <v xml:space="preserve"> </v>
      </c>
    </row>
    <row r="64" spans="2:9" x14ac:dyDescent="0.25">
      <c r="B64" s="26" t="str">
        <f>IF(PD_rang!F66=0," ",PD_rang!F66)</f>
        <v xml:space="preserve"> </v>
      </c>
      <c r="C64" s="27" t="str">
        <f>IF(PD_rang!G66=0," ",PD_rang!G66)</f>
        <v xml:space="preserve"> </v>
      </c>
      <c r="E64" s="26" t="str">
        <f>IF(PD_rang!L66=0," ",PD_rang!L66)</f>
        <v xml:space="preserve"> </v>
      </c>
      <c r="F64" s="26" t="str">
        <f>IF(PD_rang!M66=0," ",PD_rang!M66)</f>
        <v xml:space="preserve"> </v>
      </c>
      <c r="H64" s="26" t="str">
        <f>IF(PD_rang!R66=0," ",PD_rang!R66)</f>
        <v xml:space="preserve"> </v>
      </c>
      <c r="I64" s="28" t="str">
        <f>IF(PD_rang!S66=0," ",PD_rang!S66)</f>
        <v xml:space="preserve"> </v>
      </c>
    </row>
    <row r="65" spans="2:9" x14ac:dyDescent="0.25">
      <c r="B65" s="26" t="str">
        <f>IF(PD_rang!F67=0," ",PD_rang!F67)</f>
        <v xml:space="preserve"> </v>
      </c>
      <c r="C65" s="27" t="str">
        <f>IF(PD_rang!G67=0," ",PD_rang!G67)</f>
        <v xml:space="preserve"> </v>
      </c>
      <c r="E65" s="26" t="str">
        <f>IF(PD_rang!L67=0," ",PD_rang!L67)</f>
        <v xml:space="preserve"> </v>
      </c>
      <c r="F65" s="26" t="str">
        <f>IF(PD_rang!M67=0," ",PD_rang!M67)</f>
        <v xml:space="preserve"> </v>
      </c>
      <c r="H65" s="26" t="str">
        <f>IF(PD_rang!R67=0," ",PD_rang!R67)</f>
        <v xml:space="preserve"> </v>
      </c>
      <c r="I65" s="28" t="str">
        <f>IF(PD_rang!S67=0," ",PD_rang!S67)</f>
        <v xml:space="preserve"> </v>
      </c>
    </row>
    <row r="66" spans="2:9" x14ac:dyDescent="0.25">
      <c r="B66" s="26" t="str">
        <f>IF(PD_rang!F68=0," ",PD_rang!F68)</f>
        <v xml:space="preserve"> </v>
      </c>
      <c r="C66" s="27" t="str">
        <f>IF(PD_rang!G68=0," ",PD_rang!G68)</f>
        <v xml:space="preserve"> </v>
      </c>
      <c r="E66" s="26" t="str">
        <f>IF(PD_rang!L68=0," ",PD_rang!L68)</f>
        <v xml:space="preserve"> </v>
      </c>
      <c r="F66" s="26" t="str">
        <f>IF(PD_rang!M68=0," ",PD_rang!M68)</f>
        <v xml:space="preserve"> </v>
      </c>
      <c r="H66" s="26" t="str">
        <f>IF(PD_rang!R68=0," ",PD_rang!R68)</f>
        <v xml:space="preserve"> </v>
      </c>
      <c r="I66" s="28" t="str">
        <f>IF(PD_rang!S68=0," ",PD_rang!S68)</f>
        <v xml:space="preserve"> </v>
      </c>
    </row>
    <row r="67" spans="2:9" x14ac:dyDescent="0.25">
      <c r="B67" s="26" t="str">
        <f>IF(PD_rang!F69=0," ",PD_rang!F69)</f>
        <v xml:space="preserve"> </v>
      </c>
      <c r="C67" s="27" t="str">
        <f>IF(PD_rang!G69=0," ",PD_rang!G69)</f>
        <v xml:space="preserve"> </v>
      </c>
      <c r="E67" s="26" t="str">
        <f>IF(PD_rang!L69=0," ",PD_rang!L69)</f>
        <v xml:space="preserve"> </v>
      </c>
      <c r="F67" s="26" t="str">
        <f>IF(PD_rang!M69=0," ",PD_rang!M69)</f>
        <v xml:space="preserve"> </v>
      </c>
      <c r="H67" s="26" t="str">
        <f>IF(PD_rang!R69=0," ",PD_rang!R69)</f>
        <v xml:space="preserve"> </v>
      </c>
      <c r="I67" s="28" t="str">
        <f>IF(PD_rang!S69=0," ",PD_rang!S69)</f>
        <v xml:space="preserve"> </v>
      </c>
    </row>
    <row r="68" spans="2:9" x14ac:dyDescent="0.25">
      <c r="B68" s="26" t="str">
        <f>IF(PD_rang!F70=0," ",PD_rang!F70)</f>
        <v xml:space="preserve"> </v>
      </c>
      <c r="C68" s="27" t="str">
        <f>IF(PD_rang!G70=0," ",PD_rang!G70)</f>
        <v xml:space="preserve"> </v>
      </c>
      <c r="E68" s="26" t="str">
        <f>IF(PD_rang!L70=0," ",PD_rang!L70)</f>
        <v xml:space="preserve"> </v>
      </c>
      <c r="F68" s="26" t="str">
        <f>IF(PD_rang!M70=0," ",PD_rang!M70)</f>
        <v xml:space="preserve"> </v>
      </c>
      <c r="H68" s="26" t="str">
        <f>IF(PD_rang!R70=0," ",PD_rang!R70)</f>
        <v xml:space="preserve"> </v>
      </c>
      <c r="I68" s="28" t="str">
        <f>IF(PD_rang!S70=0," ",PD_rang!S70)</f>
        <v xml:space="preserve"> </v>
      </c>
    </row>
    <row r="69" spans="2:9" x14ac:dyDescent="0.25">
      <c r="B69" s="26" t="str">
        <f>IF(PD_rang!F71=0," ",PD_rang!F71)</f>
        <v xml:space="preserve"> </v>
      </c>
      <c r="C69" s="27" t="str">
        <f>IF(PD_rang!G71=0," ",PD_rang!G71)</f>
        <v xml:space="preserve"> </v>
      </c>
      <c r="E69" s="26" t="str">
        <f>IF(PD_rang!L71=0," ",PD_rang!L71)</f>
        <v xml:space="preserve"> </v>
      </c>
      <c r="F69" s="26" t="str">
        <f>IF(PD_rang!M71=0," ",PD_rang!M71)</f>
        <v xml:space="preserve"> </v>
      </c>
      <c r="H69" s="26" t="str">
        <f>IF(PD_rang!R71=0," ",PD_rang!R71)</f>
        <v xml:space="preserve"> </v>
      </c>
      <c r="I69" s="28" t="str">
        <f>IF(PD_rang!S71=0," ",PD_rang!S71)</f>
        <v xml:space="preserve"> </v>
      </c>
    </row>
    <row r="70" spans="2:9" x14ac:dyDescent="0.25">
      <c r="B70" s="26" t="str">
        <f>IF(PD_rang!F72=0," ",PD_rang!F72)</f>
        <v xml:space="preserve"> </v>
      </c>
      <c r="C70" s="27" t="str">
        <f>IF(PD_rang!G72=0," ",PD_rang!G72)</f>
        <v xml:space="preserve"> </v>
      </c>
      <c r="E70" s="26" t="str">
        <f>IF(PD_rang!L72=0," ",PD_rang!L72)</f>
        <v xml:space="preserve"> </v>
      </c>
      <c r="F70" s="26" t="str">
        <f>IF(PD_rang!M72=0," ",PD_rang!M72)</f>
        <v xml:space="preserve"> </v>
      </c>
      <c r="H70" s="26" t="str">
        <f>IF(PD_rang!R72=0," ",PD_rang!R72)</f>
        <v xml:space="preserve"> </v>
      </c>
      <c r="I70" s="28" t="str">
        <f>IF(PD_rang!S72=0," ",PD_rang!S72)</f>
        <v xml:space="preserve"> </v>
      </c>
    </row>
    <row r="71" spans="2:9" x14ac:dyDescent="0.25">
      <c r="B71" s="26" t="str">
        <f>IF(PD_rang!F73=0," ",PD_rang!F73)</f>
        <v xml:space="preserve"> </v>
      </c>
      <c r="C71" s="27" t="str">
        <f>IF(PD_rang!G73=0," ",PD_rang!G73)</f>
        <v xml:space="preserve"> </v>
      </c>
      <c r="E71" s="26" t="str">
        <f>IF(PD_rang!L73=0," ",PD_rang!L73)</f>
        <v xml:space="preserve"> </v>
      </c>
      <c r="F71" s="26" t="str">
        <f>IF(PD_rang!M73=0," ",PD_rang!M73)</f>
        <v xml:space="preserve"> </v>
      </c>
      <c r="H71" s="26" t="str">
        <f>IF(PD_rang!R73=0," ",PD_rang!R73)</f>
        <v xml:space="preserve"> </v>
      </c>
      <c r="I71" s="28" t="str">
        <f>IF(PD_rang!S73=0," ",PD_rang!S73)</f>
        <v xml:space="preserve"> </v>
      </c>
    </row>
    <row r="72" spans="2:9" x14ac:dyDescent="0.25">
      <c r="B72" s="26" t="str">
        <f>IF(PD_rang!F74=0," ",PD_rang!F74)</f>
        <v xml:space="preserve"> </v>
      </c>
      <c r="C72" s="27" t="str">
        <f>IF(PD_rang!G74=0," ",PD_rang!G74)</f>
        <v xml:space="preserve"> </v>
      </c>
      <c r="E72" s="26" t="str">
        <f>IF(PD_rang!L74=0," ",PD_rang!L74)</f>
        <v xml:space="preserve"> </v>
      </c>
      <c r="F72" s="26" t="str">
        <f>IF(PD_rang!M74=0," ",PD_rang!M74)</f>
        <v xml:space="preserve"> </v>
      </c>
      <c r="H72" s="26" t="str">
        <f>IF(PD_rang!R74=0," ",PD_rang!R74)</f>
        <v xml:space="preserve"> </v>
      </c>
      <c r="I72" s="28" t="str">
        <f>IF(PD_rang!S74=0," ",PD_rang!S74)</f>
        <v xml:space="preserve"> </v>
      </c>
    </row>
    <row r="73" spans="2:9" x14ac:dyDescent="0.25">
      <c r="B73" s="26" t="str">
        <f>IF(PD_rang!F75=0," ",PD_rang!F75)</f>
        <v xml:space="preserve"> </v>
      </c>
      <c r="C73" s="27" t="str">
        <f>IF(PD_rang!G75=0," ",PD_rang!G75)</f>
        <v xml:space="preserve"> </v>
      </c>
      <c r="E73" s="26" t="str">
        <f>IF(PD_rang!L75=0," ",PD_rang!L75)</f>
        <v xml:space="preserve"> </v>
      </c>
      <c r="F73" s="26" t="str">
        <f>IF(PD_rang!M75=0," ",PD_rang!M75)</f>
        <v xml:space="preserve"> </v>
      </c>
      <c r="H73" s="26" t="str">
        <f>IF(PD_rang!R75=0," ",PD_rang!R75)</f>
        <v xml:space="preserve"> </v>
      </c>
      <c r="I73" s="28" t="str">
        <f>IF(PD_rang!S75=0," ",PD_rang!S75)</f>
        <v xml:space="preserve"> </v>
      </c>
    </row>
    <row r="74" spans="2:9" x14ac:dyDescent="0.25">
      <c r="B74" s="26" t="str">
        <f>IF(PD_rang!F76=0," ",PD_rang!F76)</f>
        <v xml:space="preserve"> </v>
      </c>
      <c r="C74" s="27" t="str">
        <f>IF(PD_rang!G76=0," ",PD_rang!G76)</f>
        <v xml:space="preserve"> </v>
      </c>
      <c r="E74" s="26" t="str">
        <f>IF(PD_rang!L76=0," ",PD_rang!L76)</f>
        <v xml:space="preserve"> </v>
      </c>
      <c r="F74" s="26" t="str">
        <f>IF(PD_rang!M76=0," ",PD_rang!M76)</f>
        <v xml:space="preserve"> </v>
      </c>
      <c r="H74" s="26" t="str">
        <f>IF(PD_rang!R76=0," ",PD_rang!R76)</f>
        <v xml:space="preserve"> </v>
      </c>
      <c r="I74" s="28" t="str">
        <f>IF(PD_rang!S76=0," ",PD_rang!S76)</f>
        <v xml:space="preserve"> </v>
      </c>
    </row>
  </sheetData>
  <mergeCells count="4">
    <mergeCell ref="B7:C7"/>
    <mergeCell ref="E7:F7"/>
    <mergeCell ref="H7:I7"/>
    <mergeCell ref="B2:I3"/>
  </mergeCells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3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1.xml"/></Relationships>
</file>

<file path=customXml/_rels/item3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2.xml"/></Relationships>
</file>

<file path=customXml/_rels/item3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3.xml"/></Relationships>
</file>

<file path=customXml/_rels/item3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4.xml"/></Relationships>
</file>

<file path=customXml/_rels/item3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5.xml"/></Relationships>
</file>

<file path=customXml/_rels/item3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6.xml"/></Relationships>
</file>

<file path=customXml/_rels/item3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7.xml"/></Relationships>
</file>

<file path=customXml/_rels/item3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8.xml"/></Relationships>
</file>

<file path=customXml/_rels/item3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9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4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0.xml"/></Relationships>
</file>

<file path=customXml/_rels/item4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1.xml"/></Relationships>
</file>

<file path=customXml/_rels/item4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2.xml"/></Relationships>
</file>

<file path=customXml/_rels/item4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3.xml"/></Relationships>
</file>

<file path=customXml/_rels/item4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T a b _ k o m m u n e _ 6 d f 4 6 2 3 9 - f 0 8 d - 4 5 a 2 - 8 4 d e - 7 9 e e 4 0 3 8 1 d 8 2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 k n r _ 2 0 1 9 < / s t r i n g > < / k e y > < v a l u e > < i n t > 9 2 < / i n t > < / v a l u e > < / i t e m > < i t e m > < k e y > < s t r i n g > k o m _ 2 0 1 9 < / s t r i n g > < / k e y > < v a l u e > < i n t > 9 8 < / i n t > < / v a l u e > < / i t e m > < i t e m > < k e y > < s t r i n g > k n r _ k o m _ 2 0 1 9 < / s t r i n g > < / k e y > < v a l u e > < i n t > 1 2 5 < / i n t > < / v a l u e > < / i t e m > < i t e m > < k e y > < s t r i n g > R e g i o n _ 2 0 1 9 < / s t r i n g > < / k e y > < v a l u e > < i n t > 1 1 5 < / i n t > < / v a l u e > < / i t e m > < i t e m > < k e y > < s t r i n g > K n r _ 2 0 2 0 < / s t r i n g > < / k e y > < v a l u e > < i n t > 9 3 < / i n t > < / v a l u e > < / i t e m > < i t e m > < k e y > < s t r i n g > k o m m u n e _ 2 0 2 0 < / s t r i n g > < / k e y > < v a l u e > < i n t > 1 3 4 < / i n t > < / v a l u e > < / i t e m > < i t e m > < k e y > < s t r i n g > k n r _ k o m _ 2 0 2 0 < / s t r i n g > < / k e y > < v a l u e > < i n t > 1 2 5 < / i n t > < / v a l u e > < / i t e m > < i t e m > < k e y > < s t r i n g > R e g i o n   2 0 2 0 < / s t r i n g > < / k e y > < v a l u e > < i n t > 1 1 1 < / i n t > < / v a l u e > < / i t e m > < / C o l u m n W i d t h s > < C o l u m n D i s p l a y I n d e x > < i t e m > < k e y > < s t r i n g > k n r _ 2 0 1 9 < / s t r i n g > < / k e y > < v a l u e > < i n t > 0 < / i n t > < / v a l u e > < / i t e m > < i t e m > < k e y > < s t r i n g > k o m _ 2 0 1 9 < / s t r i n g > < / k e y > < v a l u e > < i n t > 1 < / i n t > < / v a l u e > < / i t e m > < i t e m > < k e y > < s t r i n g > k n r _ k o m _ 2 0 1 9 < / s t r i n g > < / k e y > < v a l u e > < i n t > 2 < / i n t > < / v a l u e > < / i t e m > < i t e m > < k e y > < s t r i n g > R e g i o n _ 2 0 1 9 < / s t r i n g > < / k e y > < v a l u e > < i n t > 3 < / i n t > < / v a l u e > < / i t e m > < i t e m > < k e y > < s t r i n g > K n r _ 2 0 2 0 < / s t r i n g > < / k e y > < v a l u e > < i n t > 4 < / i n t > < / v a l u e > < / i t e m > < i t e m > < k e y > < s t r i n g > k o m m u n e _ 2 0 2 0 < / s t r i n g > < / k e y > < v a l u e > < i n t > 5 < / i n t > < / v a l u e > < / i t e m > < i t e m > < k e y > < s t r i n g > k n r _ k o m _ 2 0 2 0 < / s t r i n g > < / k e y > < v a l u e > < i n t > 6 < / i n t > < / v a l u e > < / i t e m > < i t e m > < k e y > < s t r i n g > R e g i o n   2 0 2 0 < / s t r i n g > < / k e y > < v a l u e > < i n t > 7 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b a b 4 7 a e 1 - 5 c a 2 - 4 1 6 0 - a f b 1 - b c 2 9 a 8 7 2 c c f c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 T a b _ b a s e 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 T a b _ b a s e 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 a v   m e l k e l e v e r a n s e < / K e y > < / D i a g r a m O b j e c t K e y > < D i a g r a m O b j e c t K e y > < K e y > M e a s u r e s \ S u m   a v   m e l k e l e v e r a n s e \ T a g I n f o \ F o r m u l a < / K e y > < / D i a g r a m O b j e c t K e y > < D i a g r a m O b j e c t K e y > < K e y > M e a s u r e s \ S u m   a v   m e l k e l e v e r a n s e \ T a g I n f o \ V a l u e < / K e y > < / D i a g r a m O b j e c t K e y > < D i a g r a m O b j e c t K e y > < K e y > M e a s u r e s \ m e l k e l e v e r a n s e r < / K e y > < / D i a g r a m O b j e c t K e y > < D i a g r a m O b j e c t K e y > < K e y > M e a s u r e s \ m e l k e l e v e r a n s e r \ T a g I n f o \ F o r m u l a < / K e y > < / D i a g r a m O b j e c t K e y > < D i a g r a m O b j e c t K e y > < K e y > M e a s u r e s \ m e l k e l e v e r a n s e r \ T a g I n f o \ V a l u e < / K e y > < / D i a g r a m O b j e c t K e y > < D i a g r a m O b j e c t K e y > < K e y > M e a s u r e s \ m e l k l e v e r a n d � r e r < / K e y > < / D i a g r a m O b j e c t K e y > < D i a g r a m O b j e c t K e y > < K e y > M e a s u r e s \ m e l k l e v e r a n d � r e r \ T a g I n f o \ F o r m u l a < / K e y > < / D i a g r a m O b j e c t K e y > < D i a g r a m O b j e c t K e y > < K e y > M e a s u r e s \ m e l k l e v e r a n d � r e r \ T a g I n f o \ V a l u e < / K e y > < / D i a g r a m O b j e c t K e y > < D i a g r a m O b j e c t K e y > < K e y > M e a s u r e s \ g j - s n i t t .   l e v e r a n s e < / K e y > < / D i a g r a m O b j e c t K e y > < D i a g r a m O b j e c t K e y > < K e y > M e a s u r e s \ g j - s n i t t .   l e v e r a n s e \ T a g I n f o \ F o r m u l a < / K e y > < / D i a g r a m O b j e c t K e y > < D i a g r a m O b j e c t K e y > < K e y > M e a s u r e s \ g j - s n i t t .   l e v e r a n s e \ T a g I n f o \ V a l u e < / K e y > < / D i a g r a m O b j e c t K e y > < D i a g r a m O b j e c t K e y > < K e y > C o l u m n s \ � r < / K e y > < / D i a g r a m O b j e c t K e y > < D i a g r a m O b j e c t K e y > < K e y > C o l u m n s \ l e v e r a n d � r e r < / K e y > < / D i a g r a m O b j e c t K e y > < D i a g r a m O b j e c t K e y > < K e y > C o l u m n s \ m e l k e l e v e r a n s e < / K e y > < / D i a g r a m O b j e c t K e y > < D i a g r a m O b j e c t K e y > < K e y > C o l u m n s \ g j . s n i t t .   l e v e r a n s e < / K e y > < / D i a g r a m O b j e c t K e y > < D i a g r a m O b j e c t K e y > < K e y > C o l u m n s \ k n r _ 2 0 1 9 < / K e y > < / D i a g r a m O b j e c t K e y > < D i a g r a m O b j e c t K e y > < K e y > L i n k s \ & l t ; C o l u m n s \ S u m   a v   m e l k e l e v e r a n s e & g t ; - & l t ; M e a s u r e s \ m e l k e l e v e r a n s e & g t ; < / K e y > < / D i a g r a m O b j e c t K e y > < D i a g r a m O b j e c t K e y > < K e y > L i n k s \ & l t ; C o l u m n s \ S u m   a v   m e l k e l e v e r a n s e & g t ; - & l t ; M e a s u r e s \ m e l k e l e v e r a n s e & g t ; \ C O L U M N < / K e y > < / D i a g r a m O b j e c t K e y > < D i a g r a m O b j e c t K e y > < K e y > L i n k s \ & l t ; C o l u m n s \ S u m   a v   m e l k e l e v e r a n s e & g t ; - & l t ; M e a s u r e s \ m e l k e l e v e r a n s e & g t ; \ M E A S U R E 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 a v   m e l k e l e v e r a n s e < / K e y > < / a : K e y > < a : V a l u e   i : t y p e = " M e a s u r e G r i d N o d e V i e w S t a t e " > < C o l u m n >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 a v   m e l k e l e v e r a n s e \ T a g I n f o \ F o r m u l a 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 a v   m e l k e l e v e r a n s e \ T a g I n f o \ V a l u e 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 M e a s u r e s \ m e l k e l e v e r a n s e r 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 M e a s u r e s \ m e l k e l e v e r a n s e r \ T a g I n f o \ F o r m u l a 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 M e a s u r e s \ m e l k e l e v e r a n s e r \ T a g I n f o \ V a l u e 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 M e a s u r e s \ m e l k l e v e r a n d � r e r 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 M e a s u r e s \ m e l k l e v e r a n d � r e r \ T a g I n f o \ F o r m u l a 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 M e a s u r e s \ m e l k l e v e r a n d � r e r \ T a g I n f o \ V a l u e 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 M e a s u r e s \ g j - s n i t t .   l e v e r a n s e 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 M e a s u r e s \ g j - s n i t t .   l e v e r a n s e \ T a g I n f o \ F o r m u l a 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 M e a s u r e s \ g j - s n i t t .   l e v e r a n s e \ T a g I n f o \ V a l u e 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 C o l u m n s \ � r 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 C o l u m n s \ l e v e r a n d � r e r 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 C o l u m n s \ m e l k e l e v e r a n s e 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 C o l u m n s \ g j . s n i t t .   l e v e r a n s e 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 C o l u m n s \ k n r _ 2 0 1 9 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 a v   m e l k e l e v e r a n s e & g t ; - & l t ; M e a s u r e s \ m e l k e l e v e r a n s e & g t ; 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 a v   m e l k e l e v e r a n s e & g t ; - & l t ; M e a s u r e s \ m e l k e l e v e r a n s e & g t ; \ C O L U M N 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 a v   m e l k e l e v e r a n s e & g t ; - & l t ; M e a s u r e s \ m e l k e l e v e r a n s e & g t ; \ M E A S U R E 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 T a g s \ T a b l e s \ & l t ; T a b l e s \ T a b _ b a s e & g t ; < / K e y > < / D i a g r a m O b j e c t K e y > < D i a g r a m O b j e c t K e y > < K e y > D y n a m i c   T a g s \ T a b l e s \ & l t ; T a b l e s \ T a b _ k o m m u n e & g t ; < / K e y > < / D i a g r a m O b j e c t K e y > < D i a g r a m O b j e c t K e y > < K e y > T a b l e s \ T a b _ b a s e < / K e y > < / D i a g r a m O b j e c t K e y > < D i a g r a m O b j e c t K e y > < K e y > T a b l e s \ T a b _ b a s e \ C o l u m n s \ � r < / K e y > < / D i a g r a m O b j e c t K e y > < D i a g r a m O b j e c t K e y > < K e y > T a b l e s \ T a b _ b a s e \ C o l u m n s \ l e v e r a n d � r e r < / K e y > < / D i a g r a m O b j e c t K e y > < D i a g r a m O b j e c t K e y > < K e y > T a b l e s \ T a b _ b a s e \ C o l u m n s \ m e l k e l e v e r a n s e < / K e y > < / D i a g r a m O b j e c t K e y > < D i a g r a m O b j e c t K e y > < K e y > T a b l e s \ T a b _ b a s e \ C o l u m n s \ g j . s n i t t .   l e v e r a n s e < / K e y > < / D i a g r a m O b j e c t K e y > < D i a g r a m O b j e c t K e y > < K e y > T a b l e s \ T a b _ b a s e \ C o l u m n s \ k n r _ 2 0 1 9 < / K e y > < / D i a g r a m O b j e c t K e y > < D i a g r a m O b j e c t K e y > < K e y > T a b l e s \ T a b _ b a s e \ M e a s u r e s \ S u m   a v   m e l k e l e v e r a n s e < / K e y > < / D i a g r a m O b j e c t K e y > < D i a g r a m O b j e c t K e y > < K e y > T a b l e s \ T a b _ b a s e \ S u m   a v   m e l k e l e v e r a n s e \ A d d i t i o n a l   I n f o \ I m p l i c i t   M e a s u r e < / K e y > < / D i a g r a m O b j e c t K e y > < D i a g r a m O b j e c t K e y > < K e y > T a b l e s \ T a b _ b a s e \ M e a s u r e s \ m e l k e l e v e r a n s e r < / K e y > < / D i a g r a m O b j e c t K e y > < D i a g r a m O b j e c t K e y > < K e y > T a b l e s \ T a b _ b a s e \ M e a s u r e s \ m e l k l e v e r a n d � r e r < / K e y > < / D i a g r a m O b j e c t K e y > < D i a g r a m O b j e c t K e y > < K e y > T a b l e s \ T a b _ b a s e \ M e a s u r e s \ g j - s n i t t .   l e v e r a n s e < / K e y > < / D i a g r a m O b j e c t K e y > < D i a g r a m O b j e c t K e y > < K e y > T a b l e s \ T a b _ k o m m u n e < / K e y > < / D i a g r a m O b j e c t K e y > < D i a g r a m O b j e c t K e y > < K e y > T a b l e s \ T a b _ k o m m u n e \ C o l u m n s \ k n r _ 2 0 1 9 < / K e y > < / D i a g r a m O b j e c t K e y > < D i a g r a m O b j e c t K e y > < K e y > T a b l e s \ T a b _ k o m m u n e \ C o l u m n s \ k o m _ 2 0 1 9 < / K e y > < / D i a g r a m O b j e c t K e y > < D i a g r a m O b j e c t K e y > < K e y > T a b l e s \ T a b _ k o m m u n e \ C o l u m n s \ k n r _ k o m _ 2 0 1 9 < / K e y > < / D i a g r a m O b j e c t K e y > < D i a g r a m O b j e c t K e y > < K e y > T a b l e s \ T a b _ k o m m u n e \ C o l u m n s \ R e g i o n _ 2 0 1 9 < / K e y > < / D i a g r a m O b j e c t K e y > < D i a g r a m O b j e c t K e y > < K e y > T a b l e s \ T a b _ k o m m u n e \ C o l u m n s \ K n r _ 2 0 2 0 < / K e y > < / D i a g r a m O b j e c t K e y > < D i a g r a m O b j e c t K e y > < K e y > T a b l e s \ T a b _ k o m m u n e \ C o l u m n s \ k o m m u n e _ 2 0 2 0 < / K e y > < / D i a g r a m O b j e c t K e y > < D i a g r a m O b j e c t K e y > < K e y > T a b l e s \ T a b _ k o m m u n e \ C o l u m n s \ k n r _ k o m _ 2 0 2 0 < / K e y > < / D i a g r a m O b j e c t K e y > < D i a g r a m O b j e c t K e y > < K e y > T a b l e s \ T a b _ k o m m u n e \ C o l u m n s \ R e g i o n   2 0 2 0 < / K e y > < / D i a g r a m O b j e c t K e y > < D i a g r a m O b j e c t K e y > < K e y > R e l a t i o n s h i p s \ & l t ; T a b l e s \ T a b _ b a s e \ C o l u m n s \ k n r _ 2 0 1 9 & g t ; - & l t ; T a b l e s \ T a b _ k o m m u n e \ C o l u m n s \ k n r _ 2 0 1 9 & g t ; < / K e y > < / D i a g r a m O b j e c t K e y > < D i a g r a m O b j e c t K e y > < K e y > R e l a t i o n s h i p s \ & l t ; T a b l e s \ T a b _ b a s e \ C o l u m n s \ k n r _ 2 0 1 9 & g t ; - & l t ; T a b l e s \ T a b _ k o m m u n e \ C o l u m n s \ k n r _ 2 0 1 9 & g t ; \ F K < / K e y > < / D i a g r a m O b j e c t K e y > < D i a g r a m O b j e c t K e y > < K e y > R e l a t i o n s h i p s \ & l t ; T a b l e s \ T a b _ b a s e \ C o l u m n s \ k n r _ 2 0 1 9 & g t ; - & l t ; T a b l e s \ T a b _ k o m m u n e \ C o l u m n s \ k n r _ 2 0 1 9 & g t ; \ P K < / K e y > < / D i a g r a m O b j e c t K e y > < D i a g r a m O b j e c t K e y > < K e y > R e l a t i o n s h i p s \ & l t ; T a b l e s \ T a b _ b a s e \ C o l u m n s \ k n r _ 2 0 1 9 & g t ; - & l t ; T a b l e s \ T a b _ k o m m u n e \ C o l u m n s \ k n r _ 2 0 1 9 & g t ; \ C r o s s F i l t e r < / K e y > < / D i a g r a m O b j e c t K e y > < / A l l K e y s > < S e l e c t e d K e y s > < D i a g r a m O b j e c t K e y > < K e y > T a b l e s \ T a b _ b a s e \ C o l u m n s \ l e v e r a n d � r e r 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 T a g s \ T a b l e s \ & l t ; T a b l e s \ T a b _ b a s e & g t ; 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 T a g s \ T a b l e s \ & l t ; T a b l e s \ T a b _ k o m m u n e & g t ; 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 T a b l e s \ T a b _ b a s e < / K e y > < / a : K e y > < a : V a l u e   i : t y p e = " D i a g r a m D i s p l a y N o d e V i e w S t a t e " > < H e i g h t > 2 6 7 . 5 9 9 9 9 9 9 9 9 9 9 9 9 7 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 T a b l e s \ T a b _ b a s e \ C o l u m n s \ � r 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 T a b l e s \ T a b _ b a s e \ C o l u m n s \ l e v e r a n d � r e r < / K e y > < / a : K e y > < a : V a l u e   i : t y p e = " D i a g r a m D i s p l a y N o d e V i e w S t a t e " > < H e i g h t > 1 5 0 < / H e i g h t > < I s E x p a n d e d > t r u e < / I s E x p a n d e d > < I s F o c u s e d > t r u e < / I s F o c u s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 T a b l e s \ T a b _ b a s e \ C o l u m n s \ m e l k e l e v e r a n s e 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 T a b l e s \ T a b _ b a s e \ C o l u m n s \ g j . s n i t t .   l e v e r a n s e 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 T a b l e s \ T a b _ b a s e \ C o l u m n s \ k n r _ 2 0 1 9 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 T a b l e s \ T a b _ b a s e \ M e a s u r e s \ S u m   a v   m e l k e l e v e r a n s e 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 T a b l e s \ T a b _ b a s e \ S u m   a v   m e l k e l e v e r a n s e \ A d d i t i o n a l 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 T a b l e s \ T a b _ b a s e \ M e a s u r e s \ m e l k e l e v e r a n s e r 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 T a b l e s \ T a b _ b a s e \ M e a s u r e s \ m e l k l e v e r a n d � r e r 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 T a b l e s \ T a b _ b a s e \ M e a s u r e s \ g j - s n i t t .   l e v e r a n s e 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 T a b l e s \ T a b _ k o m m u n e < / K e y > < / a : K e y > < a : V a l u e   i : t y p e = " D i a g r a m D i s p l a y N o d e V i e w S t a t e " > < H e i g h t > 3 3 0 < / H e i g h t > < I s E x p a n d e d > t r u e < / I s E x p a n d e d > < L a y e d O u t > t r u e < / L a y e d O u t > < L e f t > 3 2 9 . 9 0 3 8 1 0 5 6 7 6 6 5 8 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 T a b l e s \ T a b _ k o m m u n e \ C o l u m n s \ k n r _ 2 0 1 9 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 T a b l e s \ T a b _ k o m m u n e \ C o l u m n s \ k o m _ 2 0 1 9 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 T a b l e s \ T a b _ k o m m u n e \ C o l u m n s \ k n r _ k o m _ 2 0 1 9 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 T a b l e s \ T a b _ k o m m u n e \ C o l u m n s \ R e g i o n _ 2 0 1 9 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 T a b l e s \ T a b _ k o m m u n e \ C o l u m n s \ K n r _ 2 0 2 0 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 T a b l e s \ T a b _ k o m m u n e \ C o l u m n s \ k o m m u n e _ 2 0 2 0 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 T a b l e s \ T a b _ k o m m u n e \ C o l u m n s \ k n r _ k o m _ 2 0 2 0 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 T a b l e s \ T a b _ k o m m u n e \ C o l u m n s \ R e g i o n   2 0 2 0 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 R e l a t i o n s h i p s \ & l t ; T a b l e s \ T a b _ b a s e \ C o l u m n s \ k n r _ 2 0 1 9 & g t ; - & l t ; T a b l e s \ T a b _ k o m m u n e \ C o l u m n s \ k n r _ 2 0 1 9 & g t ; < / K e y > < / a : K e y > < a : V a l u e   i : t y p e = " D i a g r a m D i s p l a y L i n k V i e w S t a t e " > < A u t o m a t i o n P r o p e r t y H e l p e r T e x t > E n d   p o i n t   1 :   ( 2 1 6 , 1 3 3 , 8 ) .   E n d   p o i n t   2 :   ( 3 1 3 , 9 0 3 8 1 0 5 6 7 6 6 6 , 1 6 5 ) 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 2 1 6 < / b : _ x > < b : _ y > 1 3 3 . 8 < / b : _ y > < / b : P o i n t > < b : P o i n t > < b : _ x > 2 6 2 . 9 5 1 9 0 5 5 < / b : _ x > < b : _ y > 1 3 3 . 8 < / b : _ y > < / b : P o i n t > < b : P o i n t > < b : _ x > 2 6 4 . 9 5 1 9 0 5 5 < / b : _ x > < b : _ y > 1 3 5 . 8 < / b : _ y > < / b : P o i n t > < b : P o i n t > < b : _ x > 2 6 4 . 9 5 1 9 0 5 5 < / b : _ x > < b : _ y > 1 6 3 < / b : _ y > < / b : P o i n t > < b : P o i n t > < b : _ x > 2 6 6 . 9 5 1 9 0 5 5 < / b : _ x > < b : _ y > 1 6 5 < / b : _ y > < / b : P o i n t > < b : P o i n t > < b : _ x > 3 1 3 . 9 0 3 8 1 0 5 6 7 6 6 5 8 < / b : _ x > < b : _ y > 1 6 5 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 R e l a t i o n s h i p s \ & l t ; T a b l e s \ T a b _ b a s e \ C o l u m n s \ k n r _ 2 0 1 9 & g t ; - & l t ; T a b l e s \ T a b _ k o m m u n e \ C o l u m n s \ k n r _ 2 0 1 9 & g t ; \ F K 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 1 2 5 . 8 0 0 0 0 0 0 0 0 0 0 0 0 1 < / b : _ y > < / L a b e l L o c a t i o n > < L o c a t i o n   x m l n s : b = " h t t p : / / s c h e m a s . d a t a c o n t r a c t . o r g / 2 0 0 4 / 0 7 / S y s t e m . W i n d o w s " > < b : _ x > 2 0 0 < / b : _ x > < b : _ y > 1 3 3 . 8 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 R e l a t i o n s h i p s \ & l t ; T a b l e s \ T a b _ b a s e \ C o l u m n s \ k n r _ 2 0 1 9 & g t ; - & l t ; T a b l e s \ T a b _ k o m m u n e \ C o l u m n s \ k n r _ 2 0 1 9 & g t ; \ P K 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 3 1 3 . 9 0 3 8 1 0 5 6 7 6 6 5 8 < / b : _ x > < b : _ y > 1 5 7 < / b : _ y > < / L a b e l L o c a t i o n > < L o c a t i o n   x m l n s : b = " h t t p : / / s c h e m a s . d a t a c o n t r a c t . o r g / 2 0 0 4 / 0 7 / S y s t e m . W i n d o w s " > < b : _ x > 3 2 9 . 9 0 3 8 1 0 5 6 7 6 6 5 8 < / b : _ x > < b : _ y > 1 6 5 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 R e l a t i o n s h i p s \ & l t ; T a b l e s \ T a b _ b a s e \ C o l u m n s \ k n r _ 2 0 1 9 & g t ; - & l t ; T a b l e s \ T a b _ k o m m u n e \ C o l u m n s \ k n r _ 2 0 1 9 & g t ; \ C r o s s F i l t e r 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 2 1 6 < / b : _ x > < b : _ y > 1 3 3 . 8 < / b : _ y > < / b : P o i n t > < b : P o i n t > < b : _ x > 2 6 2 . 9 5 1 9 0 5 5 < / b : _ x > < b : _ y > 1 3 3 . 8 < / b : _ y > < / b : P o i n t > < b : P o i n t > < b : _ x > 2 6 4 . 9 5 1 9 0 5 5 < / b : _ x > < b : _ y > 1 3 5 . 8 < / b : _ y > < / b : P o i n t > < b : P o i n t > < b : _ x > 2 6 4 . 9 5 1 9 0 5 5 < / b : _ x > < b : _ y > 1 6 3 < / b : _ y > < / b : P o i n t > < b : P o i n t > < b : _ x > 2 6 6 . 9 5 1 9 0 5 5 < / b : _ x > < b : _ y > 1 6 5 < / b : _ y > < / b : P o i n t > < b : P o i n t > < b : _ x > 3 1 3 . 9 0 3 8 1 0 5 6 7 6 6 5 8 < / b : _ x > < b : _ y > 1 6 5 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4.xml>��< ? x m l   v e r s i o n = " 1 . 0 "   e n c o d i n g = " U T F - 1 6 " ? > < G e m i n i   x m l n s = " h t t p : / / g e m i n i / p i v o t c u s t o m i z a t i o n / 1 6 d 5 a a a 5 - a a 8 f - 4 3 b 3 - 9 2 e 7 - 3 d f e 9 1 0 d 5 6 e e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c 7 2 0 1 a 6 4 - 4 b 1 a - 4 d 2 e - a 8 3 7 - 5 3 e 6 d 8 0 7 a 3 7 e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6.xml>��< ? x m l   v e r s i o n = " 1 . 0 "   e n c o d i n g = " u t f - 1 6 " ? > < D a t a M a s h u p   s q m i d = " 4 8 1 6 1 a c 0 - e 0 2 0 - 4 8 6 c - b d 9 b - a 2 c f 9 e 9 b b 2 3 f "   x m l n s = " h t t p : / / s c h e m a s . m i c r o s o f t . c o m / D a t a M a s h u p " > A A A A A H U E A A B Q S w M E F A A C A A g A u I 2 l U P o H R l O n A A A A + A A A A B I A H A B D b 2 5 m a W c v U G F j a 2 F n Z S 5 4 b W w g o h g A K K A U A A A A A A A A A A A A A A A A A A A A A A A A A A A A h Y 9 B D o I w F E S v Q r q n v 0 B M k H z K w q 2 o i Y l x W 7 F C I x R D i + V u L j y S V 5 B E U X c u Z / I m e f O 4 3 T E b m t q 7 y s 6 o V q c k o I x 4 U h f t U e k y J b 0 9 + T H J O G 5 E c R a l 9 E Z Y m 2 Q w K i W V t Z c E w D l H X U T b r o S Q s Q D 2 + X J b V L I R v t L G C l 1 I 8 l k d / 6 8 I x 9 1 L h o c 0 Z n Q W s 4 j O W Y A w 1 Z g r / U X C 0 Z g y h J 8 S F 3 1 t + 0 5 y f f B X a 4 Q p I r x f 8 C d Q S w M E F A A C A A g A u I 2 l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i N p V C g 1 N V B b A E A A P A D A A A T A B w A R m 9 y b X V s Y X M v U 2 V j d G l v b j E u b S C i G A A o o B Q A A A A A A A A A A A A A A A A A A A A A A A A A A A D N U 8 t O w k A U 3 T f p P 0 z G D S S 1 K Y 2 a o G G F G A l x I y Q u g D Q t v e D Y e Z i Z W 1 N D + B z / w T 0 / Z j s U E 7 S w c m E 3 n e k 5 c 8 + 5 9 3 Q M L J A p S c a 7 d + f G d V z H P M c a U j K J k y i J D Z A e 4 Y C u Q 8 p n x H h a f R g U C + D + k 9 J Z o l T W u m M c / L 6 S C B J N i 9 5 f z 8 Y Y I z P I s m z 2 A D w 7 N 7 F I N V u i 3 c 3 C o N O 1 K 6 g E o k 6 3 e x m F Q R j 4 B T c F b X t E 5 p x 7 B H U O b W + n v H c T l Q t e W b B W 1 t M h g u j R P U q 9 E Z O p 3 X O g 8 8 3 0 N s Z 4 X p c 4 o w O Z a k C C 7 6 9 A y x K W 5 U 9 0 L M 1 S a d F X P B d y U o K m d S j n r d d 0 + 6 G p R 4 Y S r y 7 8 i r P x y J p y e I P y e L r 9 1 N A A i 6 r F m l O Z s 8 p l c y I B b Q m r F 9 9 I h u i T U 6 x M 6 q g a 2 a H A p u 0 6 T D a 1 9 j P F T A m R y 3 8 U Z G 3 o e J Y 1 4 U / j P B C t E m 0 e q x 2 4 E n v E Z o F Q 4 H c S R 8 F H W J V 3 q B k b W a 0 w a N S y t m r 0 m F 4 D u N M j v 7 A T P 8 Y X U E s B A i 0 A F A A C A A g A u I 2 l U P o H R l O n A A A A + A A A A B I A A A A A A A A A A A A A A A A A A A A A A E N v b m Z p Z y 9 Q Y W N r Y W d l L n h t b F B L A Q I t A B Q A A g A I A L i N p V A P y u m r p A A A A O k A A A A T A A A A A A A A A A A A A A A A A P M A A A B b Q 2 9 u d G V u d F 9 U e X B l c 1 0 u e G 1 s U E s B A i 0 A F A A C A A g A u I 2 l U K D U 1 U F s A Q A A 8 A M A A B M A A A A A A A A A A A A A A A A A 5 A E A A E Z v c m 1 1 b G F z L 1 N l Y 3 R p b 2 4 x L m 1 Q S w U G A A A A A A M A A w D C A A A A n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1 B Y A A A A A A A C y F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X 2 J h c 2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U G l 2 b 3 R U Y W J s Z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c 2 p v b i I g L z 4 8 R W 5 0 c n k g V H l w Z T 0 i R m l s b G V k Q 2 9 t c G x l d G V S Z X N 1 b H R U b 1 d v c m t z a G V l d C I g V m F s d W U 9 I m w w I i A v P j x F b n R y e S B U e X B l P S J G a W x s Q 2 9 1 b n Q i I F Z h b H V l P S J s M T Y y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w N V Q x N T o 0 N T o 0 M y 4 w N z c 4 N j A x W i I g L z 4 8 R W 5 0 c n k g V H l w Z T 0 i R m l s b E N v b H V t b l R 5 c G V z I i B W Y W x 1 Z T 0 i c 0 F 3 T U Z C U U 0 9 I i A v P j x F b n R y e S B U e X B l P S J G a W x s Q 2 9 s d W 1 u T m F t Z X M i I F Z h b H V l P S J z W y Z x d W 9 0 O 8 O l c i Z x d W 9 0 O y w m c X V v d D t s Z X Z l c m F u Z M O 4 c m V y J n F 1 b 3 Q 7 L C Z x d W 9 0 O 2 1 l b G t l b G V 2 Z X J h b n N l J n F 1 b 3 Q 7 L C Z x d W 9 0 O 2 d q L n N u a X R 0 L i B s Z X Z l c m F u c 2 U m c X V v d D s s J n F 1 b 3 Q 7 a 2 5 y X z I w M T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f Y m F z Z S 9 F b m R y Z X Q g d H l w Z S 5 7 w 6 V y L D B 9 J n F 1 b 3 Q 7 L C Z x d W 9 0 O 1 N l Y 3 R p b 2 4 x L 1 R h Y l 9 i Y X N l L 0 V u Z H J l d C B 0 e X B l L n t s Z X Z l c m F u Z M O 4 c m V y L D F 9 J n F 1 b 3 Q 7 L C Z x d W 9 0 O 1 N l Y 3 R p b 2 4 x L 1 R h Y l 9 i Y X N l L 0 V u Z H J l d C B 0 e X B l L n t t Z W x r Z W x l d m V y Y W 5 z Z S w y f S Z x d W 9 0 O y w m c X V v d D t T Z W N 0 a W 9 u M S 9 U Y W J f Y m F z Z S 9 F b m R y Z X Q g d H l w Z S 5 7 Z 2 o u c 2 5 p d H Q u I G x l d m V y Y W 5 z Z S w z f S Z x d W 9 0 O y w m c X V v d D t T Z W N 0 a W 9 u M S 9 U Y W J f Y m F z Z S 9 F b m R y Z X Q g d H l w Z S 5 7 a 2 5 y X z I w M T k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G F i X 2 J h c 2 U v R W 5 k c m V 0 I H R 5 c G U u e 8 O l c i w w f S Z x d W 9 0 O y w m c X V v d D t T Z W N 0 a W 9 u M S 9 U Y W J f Y m F z Z S 9 F b m R y Z X Q g d H l w Z S 5 7 b G V 2 Z X J h b m T D u H J l c i w x f S Z x d W 9 0 O y w m c X V v d D t T Z W N 0 a W 9 u M S 9 U Y W J f Y m F z Z S 9 F b m R y Z X Q g d H l w Z S 5 7 b W V s a 2 V s Z X Z l c m F u c 2 U s M n 0 m c X V v d D s s J n F 1 b 3 Q 7 U 2 V j d G l v b j E v V G F i X 2 J h c 2 U v R W 5 k c m V 0 I H R 5 c G U u e 2 d q L n N u a X R 0 L i B s Z X Z l c m F u c 2 U s M 3 0 m c X V v d D s s J n F 1 b 3 Q 7 U 2 V j d G l v b j E v V G F i X 2 J h c 2 U v R W 5 k c m V 0 I H R 5 c G U u e 2 t u c l 8 y M D E 5 L D R 9 J n F 1 b 3 Q 7 X S w m c X V v d D t S Z W x h d G l v b n N o a X B J b m Z v J n F 1 b 3 Q 7 O l t d f S I g L z 4 8 R W 5 0 c n k g V H l w Z T 0 i U G l 2 b 3 R P Y m p l Y 3 R O Y W 1 l I i B W Y W x 1 Z T 0 i c 1 B E X 3 J h b m c h U G l 2 b 3 R 0 Y W J l b G w x N C I g L z 4 8 R W 5 0 c n k g V H l w Z T 0 i U X V l c n l J R C I g V m F s d W U 9 I n M 3 N T c 0 O W R k Z S 1 j N G U z L T Q 0 O W Y t O G Y w N S 0 1 O G J j Y T k z Y T Z i N z c i I C 8 + P E V u d H J 5 I F R 5 c G U 9 I k F k Z G V k V G 9 E Y X R h T W 9 k Z W w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Y W J f Y m F z Z S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l 9 i Y X N l L 1 R h Y l 9 i Y X N l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X 2 J h c 2 U v R W 5 k c m V 0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l 9 r b 2 1 t d W 5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N q b 2 4 i I C 8 + P E V u d H J 5 I F R 5 c G U 9 I k Z p b G x l Z E N v b X B s Z X R l U m V z d W x 0 V G 9 X b 3 J r c 2 h l Z X Q i I F Z h b H V l P S J s M C I g L z 4 8 R W 5 0 c n k g V H l w Z T 0 i R m l s b E N v d W 5 0 I i B W Y W x 1 Z T 0 i b D Y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A 1 V D E 1 O j Q 1 O j Q z L j A 4 M z g 0 N D B a I i A v P j x F b n R y e S B U e X B l P S J G a W x s Q 2 9 s d W 1 u V H l w Z X M i I F Z h b H V l P S J z Q X d Z R 0 J n T U d C Z 1 k 9 I i A v P j x F b n R y e S B U e X B l P S J G a W x s Q 2 9 s d W 1 u T m F t Z X M i I F Z h b H V l P S J z W y Z x d W 9 0 O 2 t u c l 8 y M D E 5 J n F 1 b 3 Q 7 L C Z x d W 9 0 O 2 t v b V 8 y M D E 5 J n F 1 b 3 Q 7 L C Z x d W 9 0 O 2 t u c l 9 r b 2 1 f M j A x O S Z x d W 9 0 O y w m c X V v d D t S Z W d p b 2 5 f M j A x O S Z x d W 9 0 O y w m c X V v d D t L b n J f M j A y M C Z x d W 9 0 O y w m c X V v d D t r b 2 1 t d W 5 l X z I w M j A m c X V v d D s s J n F 1 b 3 Q 7 a 2 5 y X 2 t v b V 8 y M D I w J n F 1 b 3 Q 7 L C Z x d W 9 0 O 1 J l Z 2 l v b i A y M D I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X 2 t v b W 1 1 b m U v R W 5 k c m V 0 I H R 5 c G U u e 2 t u c l 8 y M D E 5 L D B 9 J n F 1 b 3 Q 7 L C Z x d W 9 0 O 1 N l Y 3 R p b 2 4 x L 1 R h Y l 9 r b 2 1 t d W 5 l L 0 V u Z H J l d C B 0 e X B l L n t r b 2 1 f M j A x O S w x f S Z x d W 9 0 O y w m c X V v d D t T Z W N 0 a W 9 u M S 9 U Y W J f a 2 9 t b X V u Z S 9 F b m R y Z X Q g d H l w Z S 5 7 a 2 5 y X 2 t v b V 8 y M D E 5 L D J 9 J n F 1 b 3 Q 7 L C Z x d W 9 0 O 1 N l Y 3 R p b 2 4 x L 1 R h Y l 9 r b 2 1 t d W 5 l L 0 V u Z H J l d C B 0 e X B l L n t S Z W d p b 2 5 f M j A x O S w z f S Z x d W 9 0 O y w m c X V v d D t T Z W N 0 a W 9 u M S 9 U Y W J f a 2 9 t b X V u Z S 9 F b m R y Z X Q g d H l w Z S 5 7 S 2 5 y X z I w M j A s N H 0 m c X V v d D s s J n F 1 b 3 Q 7 U 2 V j d G l v b j E v V G F i X 2 t v b W 1 1 b m U v R W 5 k c m V 0 I H R 5 c G U u e 2 t v b W 1 1 b m V f M j A y M C w 1 f S Z x d W 9 0 O y w m c X V v d D t T Z W N 0 a W 9 u M S 9 U Y W J f a 2 9 t b X V u Z S 9 F b m R y Z X Q g d H l w Z S 5 7 a 2 5 y X 2 t v b V 8 y M D I w L D Z 9 J n F 1 b 3 Q 7 L C Z x d W 9 0 O 1 N l Y 3 R p b 2 4 x L 1 R h Y l 9 r b 2 1 t d W 5 l L 0 V u Z H J l d C B 0 e X B l L n t S Z W d p b 2 4 g M j A y M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U Y W J f a 2 9 t b X V u Z S 9 F b m R y Z X Q g d H l w Z S 5 7 a 2 5 y X z I w M T k s M H 0 m c X V v d D s s J n F 1 b 3 Q 7 U 2 V j d G l v b j E v V G F i X 2 t v b W 1 1 b m U v R W 5 k c m V 0 I H R 5 c G U u e 2 t v b V 8 y M D E 5 L D F 9 J n F 1 b 3 Q 7 L C Z x d W 9 0 O 1 N l Y 3 R p b 2 4 x L 1 R h Y l 9 r b 2 1 t d W 5 l L 0 V u Z H J l d C B 0 e X B l L n t r b n J f a 2 9 t X z I w M T k s M n 0 m c X V v d D s s J n F 1 b 3 Q 7 U 2 V j d G l v b j E v V G F i X 2 t v b W 1 1 b m U v R W 5 k c m V 0 I H R 5 c G U u e 1 J l Z 2 l v b l 8 y M D E 5 L D N 9 J n F 1 b 3 Q 7 L C Z x d W 9 0 O 1 N l Y 3 R p b 2 4 x L 1 R h Y l 9 r b 2 1 t d W 5 l L 0 V u Z H J l d C B 0 e X B l L n t L b n J f M j A y M C w 0 f S Z x d W 9 0 O y w m c X V v d D t T Z W N 0 a W 9 u M S 9 U Y W J f a 2 9 t b X V u Z S 9 F b m R y Z X Q g d H l w Z S 5 7 a 2 9 t b X V u Z V 8 y M D I w L D V 9 J n F 1 b 3 Q 7 L C Z x d W 9 0 O 1 N l Y 3 R p b 2 4 x L 1 R h Y l 9 r b 2 1 t d W 5 l L 0 V u Z H J l d C B 0 e X B l L n t r b n J f a 2 9 t X z I w M j A s N n 0 m c X V v d D s s J n F 1 b 3 Q 7 U 2 V j d G l v b j E v V G F i X 2 t v b W 1 1 b m U v R W 5 k c m V 0 I H R 5 c G U u e 1 J l Z 2 l v b i A y M D I w L D d 9 J n F 1 b 3 Q 7 X S w m c X V v d D t S Z W x h d G l v b n N o a X B J b m Z v J n F 1 b 3 Q 7 O l t d f S I g L z 4 8 R W 5 0 c n k g V H l w Z T 0 i U G l 2 b 3 R P Y m p l Y 3 R O Y W 1 l I i B W Y W x 1 Z T 0 i c 1 B E X 3 J h b m c h U G l 2 b 3 R 0 Y W J l b G w x N C I g L z 4 8 R W 5 0 c n k g V H l w Z T 0 i U X V l c n l J R C I g V m F s d W U 9 I n M z Y j U w N D k x M y 1 m N z E z L T Q z O T Q t O W R k M S 0 4 O G E w O D J k M G U 0 Z j E i I C 8 + P E V u d H J 5 I F R 5 c G U 9 I k F k Z G V k V G 9 E Y X R h T W 9 k Z W w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Y W J f a 2 9 t b X V u Z S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l 9 r b 2 1 t d W 5 l L 1 R h Y l 9 r b 2 1 t d W 5 l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X 2 t v b W 1 1 b m U v R W 5 k c m V 0 J T I w d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X y j 7 p H 9 W H R Z W t P y 8 r A W 6 q A A A A A A I A A A A A A A N m A A D A A A A A E A A A A K G 5 9 u K u X l s t I t a b g o 8 z V H c A A A A A B I A A A K A A A A A Q A A A A 6 a F G U w j J z B 2 m M Z 1 S s h F k d F A A A A C s t R R l l q f m z s 2 7 g X y x g R v g U 8 s + O 2 x 8 K t c 3 J 5 o L N S D 9 7 s R e X b i W i P z K b c j s I F X d J k u I b 0 k u N h M z 8 y i j P S z Z l r x a J J T P H g 5 p K K V L u 0 M n N b R Q 3 B Q A A A A n 3 B W U L Z j w 6 e g 3 Y E 2 3 u N b 8 r 6 8 p q w = = < / D a t a M a s h u p > 
</file>

<file path=customXml/item17.xml>��< ? x m l   v e r s i o n = " 1 . 0 "   e n c o d i n g = " U T F - 1 6 " ? > < G e m i n i   x m l n s = " h t t p : / / g e m i n i / p i v o t c u s t o m i z a t i o n / 0 a 9 2 2 7 3 0 - d a 9 8 - 4 9 2 8 - 8 b d 2 - 0 3 0 e d c f 0 d 2 c 9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d 7 e d 1 d e 2 - 2 d 3 7 - 4 d a 4 - b 7 6 8 - f 8 6 5 5 c d d 9 b 6 9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3 0 1 d f e 8 e - a 9 2 3 - 4 b 3 a - 8 1 b b - 7 f 3 a 1 0 9 6 e 8 9 2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 T a b _ b a s e _ 6 4 c f d 4 3 b - 2 f 6 7 - 4 8 7 f - 9 a 0 a - d f 8 5 a a 3 8 2 b 2 f 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 1 1 7 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 T a b _ k o m m u n e _ 6 d f 4 6 2 3 9 - f 0 8 d - 4 5 a 2 - 8 4 d e - 7 9 e e 4 0 3 8 1 d 8 2 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e d 9 2 6 d d b - a c 7 b - 4 4 6 8 - 8 4 3 e - f c b 7 c 3 1 e 3 6 5 9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d d 1 9 b 8 c b - 0 5 c 3 - 4 b 5 3 - a 7 1 d - 9 6 1 c 0 d b f c 5 e f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T a b l e X M L _ T a b _ b a s e _ 6 4 c f d 4 3 b - 2 f 6 7 - 4 8 7 f - 9 a 0 a - d f 8 5 a a 3 8 2 b 2 f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 � r < / s t r i n g > < / k e y > < v a l u e > < i n t > 4 9 < / i n t > < / v a l u e > < / i t e m > < i t e m > < k e y > < s t r i n g > l e v e r a n d � r e r < / s t r i n g > < / k e y > < v a l u e > < i n t > 2 0 8 < / i n t > < / v a l u e > < / i t e m > < i t e m > < k e y > < s t r i n g > m e l k e l e v e r a n s e < / s t r i n g > < / k e y > < v a l u e > < i n t > 2 1 2 < / i n t > < / v a l u e > < / i t e m > < i t e m > < k e y > < s t r i n g > g j . s n i t t .   l e v e r a n s e < / s t r i n g > < / k e y > < v a l u e > < i n t > 3 7 2 < / i n t > < / v a l u e > < / i t e m > < i t e m > < k e y > < s t r i n g > k n r _ 2 0 1 9 < / s t r i n g > < / k e y > < v a l u e > < i n t > 9 2 < / i n t > < / v a l u e > < / i t e m > < / C o l u m n W i d t h s > < C o l u m n D i s p l a y I n d e x > < i t e m > < k e y > < s t r i n g > � r < / s t r i n g > < / k e y > < v a l u e > < i n t > 0 < / i n t > < / v a l u e > < / i t e m > < i t e m > < k e y > < s t r i n g > l e v e r a n d � r e r < / s t r i n g > < / k e y > < v a l u e > < i n t > 1 < / i n t > < / v a l u e > < / i t e m > < i t e m > < k e y > < s t r i n g > m e l k e l e v e r a n s e < / s t r i n g > < / k e y > < v a l u e > < i n t > 2 < / i n t > < / v a l u e > < / i t e m > < i t e m > < k e y > < s t r i n g > g j . s n i t t .   l e v e r a n s e < / s t r i n g > < / k e y > < v a l u e > < i n t > 3 < / i n t > < / v a l u e > < / i t e m > < i t e m > < k e y > < s t r i n g > k n r _ 2 0 1 9 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d 9 7 8 8 6 6 0 - 4 a b b - 4 6 3 9 - 8 c 0 3 - d b 9 5 6 1 f 7 8 8 7 8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4.xml>��< ? x m l   v e r s i o n = " 1 . 0 "   e n c o d i n g = " U T F - 1 6 " ? > < G e m i n i   x m l n s = " h t t p : / / g e m i n i / p i v o t c u s t o m i z a t i o n / f 5 4 a d 0 3 e - 1 e 3 0 - 4 6 c 5 - 8 5 5 b - 7 4 8 8 5 2 a 7 3 6 4 c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5.xml>��< ? x m l   v e r s i o n = " 1 . 0 "   e n c o d i n g = " U T F - 1 6 " ? > < G e m i n i   x m l n s = " h t t p : / / g e m i n i / p i v o t c u s t o m i z a t i o n / a 1 8 0 4 a 4 4 - a f 2 3 - 4 f 4 8 - a e 1 f - c a 4 d 6 3 0 f e 4 3 3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6.xml>��< ? x m l   v e r s i o n = " 1 . 0 "   e n c o d i n g = " U T F - 1 6 " ? > < G e m i n i   x m l n s = " h t t p : / / g e m i n i / p i v o t c u s t o m i z a t i o n / 1 6 c 1 3 7 1 b - 5 f 9 7 - 4 a b 1 - 8 c 6 4 - d 1 a 0 c f f a 8 6 5 c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7.xml>��< ? x m l   v e r s i o n = " 1 . 0 "   e n c o d i n g = " U T F - 1 6 " ? > < G e m i n i   x m l n s = " h t t p : / / g e m i n i / p i v o t c u s t o m i z a t i o n / T a b l e O r d e r " > < C u s t o m C o n t e n t > < ! [ C D A T A [ T a b _ b a s e _ 6 4 c f d 4 3 b - 2 f 6 7 - 4 8 7 f - 9 a 0 a - d f 8 5 a a 3 8 2 b 2 f , T a b _ k o m m u n e _ 6 d f 4 6 2 3 9 - f 0 8 d - 4 5 a 2 - 8 4 d e - 7 9 e e 4 0 3 8 1 d 8 2 ] ] > < / C u s t o m C o n t e n t > < / G e m i n i > 
</file>

<file path=customXml/item2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9.xml>��< ? x m l   v e r s i o n = " 1 . 0 "   e n c o d i n g = " U T F - 1 6 " ? > < G e m i n i   x m l n s = " h t t p : / / g e m i n i / p i v o t c u s t o m i z a t i o n / 2 1 8 1 4 1 8 8 - 4 9 1 1 - 4 5 3 a - b 1 7 3 - c 9 d f 6 0 3 6 e f 9 4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9 7 a 3 9 1 c 7 - f 0 7 5 - 4 5 0 a - b 6 f f - a b d 8 5 e e 7 0 2 4 4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0.xml>��< ? x m l   v e r s i o n = " 1 . 0 "   e n c o d i n g = " U T F - 1 6 " ? > < G e m i n i   x m l n s = " h t t p : / / g e m i n i / p i v o t c u s t o m i z a t i o n / 8 1 7 d f 2 9 5 - a 9 3 5 - 4 d 5 2 - b d b 8 - 4 7 2 2 d 3 1 8 b 5 4 7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1.xml>��< ? x m l   v e r s i o n = " 1 . 0 "   e n c o d i n g = " U T F - 1 6 " ? > < G e m i n i   x m l n s = " h t t p : / / g e m i n i / p i v o t c u s t o m i z a t i o n / e 0 3 4 0 5 4 5 - 2 a c a - 4 7 d 7 - b 6 0 7 - f 2 9 7 7 d 3 c c d 9 2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33.xml>��< ? x m l   v e r s i o n = " 1 . 0 "   e n c o d i n g = " U T F - 1 6 " ? > < G e m i n i   x m l n s = " h t t p : / / g e m i n i / p i v o t c u s t o m i z a t i o n / 1 5 2 d e c 5 7 - 8 0 7 b - 4 d 1 7 - 9 a c d - 8 0 9 2 2 0 0 b 3 0 4 9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5.xml>��< ? x m l   v e r s i o n = " 1 . 0 "   e n c o d i n g = " U T F - 1 6 " ? > < G e m i n i   x m l n s = " h t t p : / / g e m i n i / p i v o t c u s t o m i z a t i o n / 0 8 4 3 c f a e - e 6 2 a - 4 5 7 5 - 8 3 f 9 - 3 4 8 3 3 c e e 3 7 a 5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6.xml>��< ? x m l   v e r s i o n = " 1 . 0 "   e n c o d i n g = " U T F - 1 6 " ? > < G e m i n i   x m l n s = " h t t p : / / g e m i n i / p i v o t c u s t o m i z a t i o n / C l i e n t W i n d o w X M L " > < C u s t o m C o n t e n t > < ! [ C D A T A [ T a b _ b a s e _ 6 4 c f d 4 3 b - 2 f 6 7 - 4 8 7 f - 9 a 0 a - d f 8 5 a a 3 8 2 b 2 f ] ] > < / C u s t o m C o n t e n t > < / G e m i n i > 
</file>

<file path=customXml/item37.xml>��< ? x m l   v e r s i o n = " 1 . 0 "   e n c o d i n g = " U T F - 1 6 " ? > < G e m i n i   x m l n s = " h t t p : / / g e m i n i / p i v o t c u s t o m i z a t i o n / 3 d d b 1 9 1 6 - d e 7 5 - 4 e 0 f - b 1 4 9 - 1 e c 6 d f 5 d f a 3 3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 2 3 < / H e i g h t > < / S a n d b o x E d i t o r . F o r m u l a B a r S t a t e > ] ] > < / C u s t o m C o n t e n t > < / G e m i n i > 
</file>

<file path=customXml/item39.xml>��< ? x m l   v e r s i o n = " 1 . 0 "   e n c o d i n g = " U T F - 1 6 " ? > < G e m i n i   x m l n s = " h t t p : / / g e m i n i / p i v o t c u s t o m i z a t i o n / 5 d 7 4 c 9 2 6 - 1 b 5 f - 4 6 7 4 - 8 4 c c - 9 2 1 7 8 7 8 5 8 4 9 0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1 1 5 2 ] ] > < / C u s t o m C o n t e n t > < / G e m i n i > 
</file>

<file path=customXml/item40.xml>��< ? x m l   v e r s i o n = " 1 . 0 "   e n c o d i n g = " U T F - 1 6 " ? > < G e m i n i   x m l n s = " h t t p : / / g e m i n i / p i v o t c u s t o m i z a t i o n / 7 7 f 8 c 0 7 8 - d 7 9 7 - 4 1 3 1 - 9 8 0 d - f 5 1 6 1 7 4 7 5 3 7 e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1.xml>��< ? x m l   v e r s i o n = " 1 . 0 "   e n c o d i n g = " U T F - 1 6 " ? > < G e m i n i   x m l n s = " h t t p : / / g e m i n i / p i v o t c u s t o m i z a t i o n / c 8 7 b b b 0 0 - 4 2 3 8 - 4 6 e 0 - 9 0 e d - d a c e b f 3 1 a 9 3 d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2.xml>��< ? x m l   v e r s i o n = " 1 . 0 "   e n c o d i n g = " U T F - 1 6 " ? > < G e m i n i   x m l n s = " h t t p : / / g e m i n i / p i v o t c u s t o m i z a t i o n / e 6 3 e 8 4 1 3 - 3 7 7 f - 4 3 a b - 9 f 0 6 - 7 a a e f c 6 2 3 0 b 1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 T a b _ k o m m u n e 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 T a b _ k o m m u n e 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 C o l u m n s \ k n r _ 2 0 1 9 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 C o l u m n s \ k o m _ 2 0 1 9 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 C o l u m n s \ k n r _ k o m _ 2 0 1 9 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 C o l u m n s \ R e g i o n _ 2 0 1 9 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 C o l u m n s \ K n r _ 2 0 2 0 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 C o l u m n s \ k o m m u n e _ 2 0 2 0 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 C o l u m n s \ k n r _ k o m _ 2 0 2 0 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 C o l u m n s \ R e g i o n   2 0 2 0 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 T a b _ b a s e 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 T a b _ b a s e 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 C o l u m n s \ l e v e r a n d � r e r 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 C o l u m n s \ m e l k e l e v e r a n s e 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 C o l u m n s \ g j . s n i t t .   l e v e r a n s e 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 C o l u m n s \ k n r _ 2 0 1 9 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8 9 7 9 e 8 6 7 - 3 f 7 4 - 4 5 e 0 - a 1 c 4 - 9 a d 2 2 4 9 b 5 8 1 7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3 9 a b 6 5 a 3 - b 0 0 9 - 4 9 0 6 - b 5 c d - f 2 a 8 2 5 6 f 7 2 a 4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2 7 f f 9 f 6 8 - 5 3 8 6 - 4 5 a e - 8 0 4 b - d f 8 1 a 9 c b f 2 4 f " > < C u s t o m C o n t e n t > < ! [ C D A T A [ < ? x m l   v e r s i o n = " 1 . 0 "   e n c o d i n g = " u t f - 1 6 " ? > < S e t t i n g s > < C a l c u l a t e d F i e l d s > < i t e m > < M e a s u r e N a m e > m e l k e l e v e r a n s e r < / M e a s u r e N a m e > < D i s p l a y N a m e > m e l k e l e v e r a n s e r < / D i s p l a y N a m e > < V i s i b l e > F a l s e < / V i s i b l e > < / i t e m > < i t e m > < M e a s u r e N a m e > m e l k l e v e r a n d � r e r < / M e a s u r e N a m e > < D i s p l a y N a m e > m e l k l e v e r a n d � r e r < / D i s p l a y N a m e > < V i s i b l e > F a l s e < / V i s i b l e > < / i t e m > < i t e m > < M e a s u r e N a m e > g j - s n i t t .   l e v e r a n s e < / M e a s u r e N a m e > < D i s p l a y N a m e > g j - s n i t t .   l e v e r a n s e 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 2 0 2 0 - 0 5 - 0 5 T 2 0 : 3 9 : 4 4 . 2 5 5 4 0 9 + 0 2 : 0 0 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EB97C515-0CEB-4D2B-8364-254117AC2E2D}">
  <ds:schemaRefs/>
</ds:datastoreItem>
</file>

<file path=customXml/itemProps10.xml><?xml version="1.0" encoding="utf-8"?>
<ds:datastoreItem xmlns:ds="http://schemas.openxmlformats.org/officeDocument/2006/customXml" ds:itemID="{4EFD5489-D15A-4F42-B4F0-854C2572552A}">
  <ds:schemaRefs/>
</ds:datastoreItem>
</file>

<file path=customXml/itemProps11.xml><?xml version="1.0" encoding="utf-8"?>
<ds:datastoreItem xmlns:ds="http://schemas.openxmlformats.org/officeDocument/2006/customXml" ds:itemID="{74DBFDCC-2366-41C8-BEA6-99924DBFD165}">
  <ds:schemaRefs/>
</ds:datastoreItem>
</file>

<file path=customXml/itemProps12.xml><?xml version="1.0" encoding="utf-8"?>
<ds:datastoreItem xmlns:ds="http://schemas.openxmlformats.org/officeDocument/2006/customXml" ds:itemID="{DC812B13-3DA1-4E74-9A3A-92B09EB37F52}">
  <ds:schemaRefs/>
</ds:datastoreItem>
</file>

<file path=customXml/itemProps13.xml><?xml version="1.0" encoding="utf-8"?>
<ds:datastoreItem xmlns:ds="http://schemas.openxmlformats.org/officeDocument/2006/customXml" ds:itemID="{8DBFCF8F-8C4D-419D-A25E-DD3D3CC57A27}">
  <ds:schemaRefs/>
</ds:datastoreItem>
</file>

<file path=customXml/itemProps14.xml><?xml version="1.0" encoding="utf-8"?>
<ds:datastoreItem xmlns:ds="http://schemas.openxmlformats.org/officeDocument/2006/customXml" ds:itemID="{F1BB4C9F-8946-4617-9D4C-2499A356A130}">
  <ds:schemaRefs/>
</ds:datastoreItem>
</file>

<file path=customXml/itemProps15.xml><?xml version="1.0" encoding="utf-8"?>
<ds:datastoreItem xmlns:ds="http://schemas.openxmlformats.org/officeDocument/2006/customXml" ds:itemID="{F620A66C-64AB-4DE0-BE07-6649593ED9E5}">
  <ds:schemaRefs/>
</ds:datastoreItem>
</file>

<file path=customXml/itemProps16.xml><?xml version="1.0" encoding="utf-8"?>
<ds:datastoreItem xmlns:ds="http://schemas.openxmlformats.org/officeDocument/2006/customXml" ds:itemID="{8B7B6DA6-0420-4DC7-BEAE-5B77F0183EC6}">
  <ds:schemaRefs>
    <ds:schemaRef ds:uri="http://schemas.microsoft.com/DataMashup"/>
  </ds:schemaRefs>
</ds:datastoreItem>
</file>

<file path=customXml/itemProps17.xml><?xml version="1.0" encoding="utf-8"?>
<ds:datastoreItem xmlns:ds="http://schemas.openxmlformats.org/officeDocument/2006/customXml" ds:itemID="{903D7431-5591-42AE-91C2-5861604DE579}">
  <ds:schemaRefs/>
</ds:datastoreItem>
</file>

<file path=customXml/itemProps18.xml><?xml version="1.0" encoding="utf-8"?>
<ds:datastoreItem xmlns:ds="http://schemas.openxmlformats.org/officeDocument/2006/customXml" ds:itemID="{F2414336-2C3C-438B-8D56-F56F9818C3F5}">
  <ds:schemaRefs/>
</ds:datastoreItem>
</file>

<file path=customXml/itemProps19.xml><?xml version="1.0" encoding="utf-8"?>
<ds:datastoreItem xmlns:ds="http://schemas.openxmlformats.org/officeDocument/2006/customXml" ds:itemID="{520F8A76-1837-453F-A4DA-DA4830AA65DE}">
  <ds:schemaRefs/>
</ds:datastoreItem>
</file>

<file path=customXml/itemProps2.xml><?xml version="1.0" encoding="utf-8"?>
<ds:datastoreItem xmlns:ds="http://schemas.openxmlformats.org/officeDocument/2006/customXml" ds:itemID="{04A25F42-C912-4A7A-81B5-E2C5067AD977}">
  <ds:schemaRefs/>
</ds:datastoreItem>
</file>

<file path=customXml/itemProps20.xml><?xml version="1.0" encoding="utf-8"?>
<ds:datastoreItem xmlns:ds="http://schemas.openxmlformats.org/officeDocument/2006/customXml" ds:itemID="{B7C7DD8E-1CFC-4E22-A3EE-0C5E1DE3A933}">
  <ds:schemaRefs/>
</ds:datastoreItem>
</file>

<file path=customXml/itemProps21.xml><?xml version="1.0" encoding="utf-8"?>
<ds:datastoreItem xmlns:ds="http://schemas.openxmlformats.org/officeDocument/2006/customXml" ds:itemID="{2CE6EB8D-8D8C-4562-BBF1-A929EBDF72F9}">
  <ds:schemaRefs/>
</ds:datastoreItem>
</file>

<file path=customXml/itemProps22.xml><?xml version="1.0" encoding="utf-8"?>
<ds:datastoreItem xmlns:ds="http://schemas.openxmlformats.org/officeDocument/2006/customXml" ds:itemID="{AEFC047F-8D0E-40A7-BD9D-B2EEB52891FC}">
  <ds:schemaRefs/>
</ds:datastoreItem>
</file>

<file path=customXml/itemProps23.xml><?xml version="1.0" encoding="utf-8"?>
<ds:datastoreItem xmlns:ds="http://schemas.openxmlformats.org/officeDocument/2006/customXml" ds:itemID="{45ECCAC2-C11E-43D7-B5F4-848EFDFC66F9}">
  <ds:schemaRefs/>
</ds:datastoreItem>
</file>

<file path=customXml/itemProps24.xml><?xml version="1.0" encoding="utf-8"?>
<ds:datastoreItem xmlns:ds="http://schemas.openxmlformats.org/officeDocument/2006/customXml" ds:itemID="{E7F10130-6C62-4D93-B23F-C2BF9AB93299}">
  <ds:schemaRefs/>
</ds:datastoreItem>
</file>

<file path=customXml/itemProps25.xml><?xml version="1.0" encoding="utf-8"?>
<ds:datastoreItem xmlns:ds="http://schemas.openxmlformats.org/officeDocument/2006/customXml" ds:itemID="{C075589B-06F2-46F0-A709-E3BA3CC4BE72}">
  <ds:schemaRefs/>
</ds:datastoreItem>
</file>

<file path=customXml/itemProps26.xml><?xml version="1.0" encoding="utf-8"?>
<ds:datastoreItem xmlns:ds="http://schemas.openxmlformats.org/officeDocument/2006/customXml" ds:itemID="{5A477014-4DC7-4D7F-8555-7C4C1B16989B}">
  <ds:schemaRefs/>
</ds:datastoreItem>
</file>

<file path=customXml/itemProps27.xml><?xml version="1.0" encoding="utf-8"?>
<ds:datastoreItem xmlns:ds="http://schemas.openxmlformats.org/officeDocument/2006/customXml" ds:itemID="{61D10CA1-BC30-4FE9-8054-0713444B3BD9}">
  <ds:schemaRefs/>
</ds:datastoreItem>
</file>

<file path=customXml/itemProps28.xml><?xml version="1.0" encoding="utf-8"?>
<ds:datastoreItem xmlns:ds="http://schemas.openxmlformats.org/officeDocument/2006/customXml" ds:itemID="{7064393B-30D8-45B3-A5A2-76C774CC9FCE}">
  <ds:schemaRefs/>
</ds:datastoreItem>
</file>

<file path=customXml/itemProps29.xml><?xml version="1.0" encoding="utf-8"?>
<ds:datastoreItem xmlns:ds="http://schemas.openxmlformats.org/officeDocument/2006/customXml" ds:itemID="{DCFCF46A-B1BE-47C0-A414-E9B958B16A2D}">
  <ds:schemaRefs/>
</ds:datastoreItem>
</file>

<file path=customXml/itemProps3.xml><?xml version="1.0" encoding="utf-8"?>
<ds:datastoreItem xmlns:ds="http://schemas.openxmlformats.org/officeDocument/2006/customXml" ds:itemID="{9D3174CF-A09C-4450-80E5-F854A8EAF0E2}">
  <ds:schemaRefs/>
</ds:datastoreItem>
</file>

<file path=customXml/itemProps30.xml><?xml version="1.0" encoding="utf-8"?>
<ds:datastoreItem xmlns:ds="http://schemas.openxmlformats.org/officeDocument/2006/customXml" ds:itemID="{637D1DB2-EF0F-454F-A456-99982B8DDCB7}">
  <ds:schemaRefs/>
</ds:datastoreItem>
</file>

<file path=customXml/itemProps31.xml><?xml version="1.0" encoding="utf-8"?>
<ds:datastoreItem xmlns:ds="http://schemas.openxmlformats.org/officeDocument/2006/customXml" ds:itemID="{60A187D5-776F-4DB0-88E1-28B1C4E0CCDA}">
  <ds:schemaRefs/>
</ds:datastoreItem>
</file>

<file path=customXml/itemProps32.xml><?xml version="1.0" encoding="utf-8"?>
<ds:datastoreItem xmlns:ds="http://schemas.openxmlformats.org/officeDocument/2006/customXml" ds:itemID="{A4C3D6C6-E98B-4E67-BB50-A62FBB0CF090}">
  <ds:schemaRefs/>
</ds:datastoreItem>
</file>

<file path=customXml/itemProps33.xml><?xml version="1.0" encoding="utf-8"?>
<ds:datastoreItem xmlns:ds="http://schemas.openxmlformats.org/officeDocument/2006/customXml" ds:itemID="{DBB3FB37-18A6-4656-9FAE-2EE25350AA43}">
  <ds:schemaRefs/>
</ds:datastoreItem>
</file>

<file path=customXml/itemProps34.xml><?xml version="1.0" encoding="utf-8"?>
<ds:datastoreItem xmlns:ds="http://schemas.openxmlformats.org/officeDocument/2006/customXml" ds:itemID="{B3489773-8B47-4257-8FDD-E054837A5050}">
  <ds:schemaRefs/>
</ds:datastoreItem>
</file>

<file path=customXml/itemProps35.xml><?xml version="1.0" encoding="utf-8"?>
<ds:datastoreItem xmlns:ds="http://schemas.openxmlformats.org/officeDocument/2006/customXml" ds:itemID="{C4313FD3-BEAE-41D5-A8ED-8033B9673F26}">
  <ds:schemaRefs/>
</ds:datastoreItem>
</file>

<file path=customXml/itemProps36.xml><?xml version="1.0" encoding="utf-8"?>
<ds:datastoreItem xmlns:ds="http://schemas.openxmlformats.org/officeDocument/2006/customXml" ds:itemID="{B51FB4B8-0CAA-4984-8240-A59CDA59658B}">
  <ds:schemaRefs/>
</ds:datastoreItem>
</file>

<file path=customXml/itemProps37.xml><?xml version="1.0" encoding="utf-8"?>
<ds:datastoreItem xmlns:ds="http://schemas.openxmlformats.org/officeDocument/2006/customXml" ds:itemID="{D32AE8CE-C40B-431C-95FC-542118E51A28}">
  <ds:schemaRefs/>
</ds:datastoreItem>
</file>

<file path=customXml/itemProps38.xml><?xml version="1.0" encoding="utf-8"?>
<ds:datastoreItem xmlns:ds="http://schemas.openxmlformats.org/officeDocument/2006/customXml" ds:itemID="{66AF4B91-2DB6-4EA9-AE7F-5254E712A7A7}">
  <ds:schemaRefs/>
</ds:datastoreItem>
</file>

<file path=customXml/itemProps39.xml><?xml version="1.0" encoding="utf-8"?>
<ds:datastoreItem xmlns:ds="http://schemas.openxmlformats.org/officeDocument/2006/customXml" ds:itemID="{F887939C-3F94-4152-9E60-3D148BE23C58}">
  <ds:schemaRefs/>
</ds:datastoreItem>
</file>

<file path=customXml/itemProps4.xml><?xml version="1.0" encoding="utf-8"?>
<ds:datastoreItem xmlns:ds="http://schemas.openxmlformats.org/officeDocument/2006/customXml" ds:itemID="{27CE8F6A-D3DD-438A-9D3A-3DDF9DDF4BC3}">
  <ds:schemaRefs/>
</ds:datastoreItem>
</file>

<file path=customXml/itemProps40.xml><?xml version="1.0" encoding="utf-8"?>
<ds:datastoreItem xmlns:ds="http://schemas.openxmlformats.org/officeDocument/2006/customXml" ds:itemID="{BB09FCBF-5F76-47A1-B612-7FF66D646B40}">
  <ds:schemaRefs/>
</ds:datastoreItem>
</file>

<file path=customXml/itemProps41.xml><?xml version="1.0" encoding="utf-8"?>
<ds:datastoreItem xmlns:ds="http://schemas.openxmlformats.org/officeDocument/2006/customXml" ds:itemID="{39256054-2D63-4C3C-8F8C-1B0A36E3F29B}">
  <ds:schemaRefs/>
</ds:datastoreItem>
</file>

<file path=customXml/itemProps42.xml><?xml version="1.0" encoding="utf-8"?>
<ds:datastoreItem xmlns:ds="http://schemas.openxmlformats.org/officeDocument/2006/customXml" ds:itemID="{F4BCBD95-681D-446A-A329-7452C083BD04}">
  <ds:schemaRefs/>
</ds:datastoreItem>
</file>

<file path=customXml/itemProps43.xml><?xml version="1.0" encoding="utf-8"?>
<ds:datastoreItem xmlns:ds="http://schemas.openxmlformats.org/officeDocument/2006/customXml" ds:itemID="{8EC9D1CB-0801-4AEE-A60D-6E32773BF432}">
  <ds:schemaRefs/>
</ds:datastoreItem>
</file>

<file path=customXml/itemProps44.xml><?xml version="1.0" encoding="utf-8"?>
<ds:datastoreItem xmlns:ds="http://schemas.openxmlformats.org/officeDocument/2006/customXml" ds:itemID="{73AAF63D-89E2-48DB-8D9F-81EC6761FEC9}">
  <ds:schemaRefs/>
</ds:datastoreItem>
</file>

<file path=customXml/itemProps5.xml><?xml version="1.0" encoding="utf-8"?>
<ds:datastoreItem xmlns:ds="http://schemas.openxmlformats.org/officeDocument/2006/customXml" ds:itemID="{C70B629C-48CF-4B88-BF40-12FD27EB2ACC}">
  <ds:schemaRefs/>
</ds:datastoreItem>
</file>

<file path=customXml/itemProps6.xml><?xml version="1.0" encoding="utf-8"?>
<ds:datastoreItem xmlns:ds="http://schemas.openxmlformats.org/officeDocument/2006/customXml" ds:itemID="{5172B355-1AC9-4963-939E-8D5B11B98591}">
  <ds:schemaRefs/>
</ds:datastoreItem>
</file>

<file path=customXml/itemProps7.xml><?xml version="1.0" encoding="utf-8"?>
<ds:datastoreItem xmlns:ds="http://schemas.openxmlformats.org/officeDocument/2006/customXml" ds:itemID="{46EF6E1B-7CBB-42E7-AE34-428CCFDEDD0A}">
  <ds:schemaRefs/>
</ds:datastoreItem>
</file>

<file path=customXml/itemProps8.xml><?xml version="1.0" encoding="utf-8"?>
<ds:datastoreItem xmlns:ds="http://schemas.openxmlformats.org/officeDocument/2006/customXml" ds:itemID="{DD56454D-16BB-4772-B1DE-D63A24BD5CC5}">
  <ds:schemaRefs/>
</ds:datastoreItem>
</file>

<file path=customXml/itemProps9.xml><?xml version="1.0" encoding="utf-8"?>
<ds:datastoreItem xmlns:ds="http://schemas.openxmlformats.org/officeDocument/2006/customXml" ds:itemID="{7A64787B-A80F-481B-BFF8-0FC7B4D33C3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P_melkemengde</vt:lpstr>
      <vt:lpstr>Om talla</vt:lpstr>
      <vt:lpstr>Melkemengde</vt:lpstr>
      <vt:lpstr>P_prod</vt:lpstr>
      <vt:lpstr>Ant. prod</vt:lpstr>
      <vt:lpstr>P_gjsn_leveranse</vt:lpstr>
      <vt:lpstr>Gjsn. leveranse</vt:lpstr>
      <vt:lpstr>PD_rang</vt:lpstr>
      <vt:lpstr>Rangere</vt:lpstr>
      <vt:lpstr>P_utvikling</vt:lpstr>
      <vt:lpstr>Utvikling</vt:lpstr>
      <vt:lpstr>Andel_mengde</vt:lpstr>
      <vt:lpstr>Andel_foretak</vt:lpstr>
      <vt:lpstr>Endring_mengde</vt:lpstr>
      <vt:lpstr>Endr_foretak</vt:lpstr>
      <vt:lpstr>Endr_gjsnitt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Sandberg, Johan</dc:creator>
  <cp:lastModifiedBy>Sandberg, Johan</cp:lastModifiedBy>
  <dcterms:created xsi:type="dcterms:W3CDTF">2020-05-05T10:29:27Z</dcterms:created>
  <dcterms:modified xsi:type="dcterms:W3CDTF">2020-05-12T12:36:10Z</dcterms:modified>
</cp:coreProperties>
</file>